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hidePivotFieldList="1"/>
  <mc:AlternateContent xmlns:mc="http://schemas.openxmlformats.org/markup-compatibility/2006">
    <mc:Choice Requires="x15">
      <x15ac:absPath xmlns:x15ac="http://schemas.microsoft.com/office/spreadsheetml/2010/11/ac" url="https://shdgov-my.sharepoint.com/personal/hbriceno_shd_gov_co/Documents/SGD/Seguimientos/PINAR/"/>
    </mc:Choice>
  </mc:AlternateContent>
  <xr:revisionPtr revIDLastSave="1204" documentId="13_ncr:1_{24E9F16A-6057-4DDA-8BDA-D787E48DC9DE}" xr6:coauthVersionLast="47" xr6:coauthVersionMax="47" xr10:uidLastSave="{F5AF37F9-B409-4328-8B2B-D28A1C50CD7A}"/>
  <bookViews>
    <workbookView xWindow="-120" yWindow="-120" windowWidth="29040" windowHeight="15720" tabRatio="968" firstSheet="3" activeTab="7" xr2:uid="{00000000-000D-0000-FFFF-FFFF00000000}"/>
  </bookViews>
  <sheets>
    <sheet name="INIDICE" sheetId="23" r:id="rId1"/>
    <sheet name="IDEN ASPECTOS CRÍTICOS" sheetId="11" r:id="rId2"/>
    <sheet name="PRIORI ASPECTOS CRÍTICOS" sheetId="8" r:id="rId3"/>
    <sheet name="SUMATORIA Y ORDEN PRIORIZACIÓN" sheetId="12" r:id="rId4"/>
    <sheet name="SEMAFORIZACIÓN_EJES" sheetId="24" r:id="rId5"/>
    <sheet name="OBJETIVOS" sheetId="9" r:id="rId6"/>
    <sheet name="MAPA DE RUTA PINAR" sheetId="10" r:id="rId7"/>
    <sheet name="PO-01" sheetId="21" r:id="rId8"/>
    <sheet name="PO-02" sheetId="17" r:id="rId9"/>
    <sheet name="PO-03" sheetId="14" r:id="rId10"/>
    <sheet name="PO-04" sheetId="19" r:id="rId11"/>
    <sheet name="PO-05" sheetId="20" r:id="rId12"/>
    <sheet name="PO-06" sheetId="2" r:id="rId13"/>
    <sheet name="PO-07" sheetId="16" r:id="rId14"/>
    <sheet name="PO-08" sheetId="22" r:id="rId15"/>
    <sheet name="HERRAMIENTA DE SEGUIMIENTO" sheetId="6" r:id="rId16"/>
  </sheets>
  <definedNames>
    <definedName name="_xlnm._FilterDatabase" localSheetId="6" hidden="1">'MAPA DE RUTA PINAR'!$B$2:$Z$68</definedName>
    <definedName name="_xlnm.Print_Area" localSheetId="15">'HERRAMIENTA DE SEGUIMIENTO'!$A$1:$O$57</definedName>
    <definedName name="_xlnm.Print_Area" localSheetId="1">'IDEN ASPECTOS CRÍTICOS'!$A$1:$E$35</definedName>
    <definedName name="_xlnm.Print_Area" localSheetId="6">'MAPA DE RUTA PINAR'!$A$1:$AA$73</definedName>
    <definedName name="_xlnm.Print_Area" localSheetId="5">OBJETIVOS!$A$1:$E$19</definedName>
    <definedName name="_xlnm.Print_Area" localSheetId="7">'PO-01'!$A$1:$J$36</definedName>
    <definedName name="_xlnm.Print_Area" localSheetId="8">'PO-02'!$A$1:$J$56</definedName>
    <definedName name="_xlnm.Print_Area" localSheetId="9">'PO-03'!$A$1:$J$48</definedName>
    <definedName name="_xlnm.Print_Area" localSheetId="10">'PO-04'!$A$1:$J$52</definedName>
    <definedName name="_xlnm.Print_Area" localSheetId="11">'PO-05'!$A$1:$J$46</definedName>
    <definedName name="_xlnm.Print_Area" localSheetId="12">'PO-06'!$A$1:$J$43</definedName>
    <definedName name="_xlnm.Print_Area" localSheetId="13">'PO-07'!$A$1:$J$48</definedName>
    <definedName name="_xlnm.Print_Area" localSheetId="14">'PO-08'!$A$1:$J$37</definedName>
    <definedName name="_xlnm.Print_Area" localSheetId="2">'PRIORI ASPECTOS CRÍTICOS'!$A$1:$Q$66</definedName>
    <definedName name="_xlnm.Print_Area" localSheetId="3">'SUMATORIA Y ORDEN PRIORIZACIÓN'!$A$1:$J$27</definedName>
    <definedName name="_xlnm.Print_Titles" localSheetId="15">'HERRAMIENTA DE SEGUIMIENTO'!$1:$7</definedName>
    <definedName name="_xlnm.Print_Titles" localSheetId="2">'PRIORI ASPECTOS CRÍTICOS'!$1:$2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7" i="6" l="1"/>
  <c r="H25" i="6" l="1"/>
  <c r="E23" i="6"/>
  <c r="E19" i="6"/>
  <c r="E15" i="6"/>
  <c r="E17" i="6"/>
  <c r="E18" i="6"/>
  <c r="E22" i="6"/>
  <c r="E21" i="6"/>
  <c r="H22" i="6"/>
  <c r="H21" i="6" l="1"/>
  <c r="H20" i="6"/>
  <c r="H19" i="6"/>
  <c r="H18" i="6"/>
  <c r="H17" i="6"/>
  <c r="H16" i="6"/>
  <c r="H15" i="6" l="1"/>
  <c r="H14" i="6"/>
  <c r="G13" i="6"/>
  <c r="H13" i="6"/>
  <c r="H12" i="6"/>
  <c r="H11" i="6"/>
  <c r="H10" i="6"/>
  <c r="I14" i="6"/>
  <c r="I13" i="6"/>
  <c r="I12" i="6"/>
  <c r="I11" i="6"/>
  <c r="I10" i="6"/>
  <c r="I25" i="6"/>
  <c r="G25" i="6"/>
  <c r="F25" i="6"/>
  <c r="I24" i="6"/>
  <c r="H24" i="6"/>
  <c r="G24" i="6"/>
  <c r="F24" i="6"/>
  <c r="I23" i="6"/>
  <c r="H23" i="6"/>
  <c r="G23" i="6"/>
  <c r="F23" i="6"/>
  <c r="I22" i="6"/>
  <c r="I21" i="6"/>
  <c r="I20" i="6"/>
  <c r="G20" i="6"/>
  <c r="F20" i="6"/>
  <c r="I19" i="6"/>
  <c r="I18" i="6"/>
  <c r="I17" i="6"/>
  <c r="I16" i="6"/>
  <c r="I15" i="6"/>
  <c r="G19" i="6"/>
  <c r="F19" i="6"/>
  <c r="G18" i="6"/>
  <c r="F18" i="6"/>
  <c r="G17" i="6" l="1"/>
  <c r="F17" i="6"/>
  <c r="G16" i="6"/>
  <c r="F16" i="6"/>
  <c r="G15" i="6"/>
  <c r="F15" i="6"/>
  <c r="F27" i="6"/>
  <c r="E27" i="6"/>
  <c r="G27" i="6"/>
  <c r="B26" i="6"/>
  <c r="G26" i="6"/>
  <c r="E26" i="6"/>
  <c r="E24" i="6"/>
  <c r="E20" i="6"/>
  <c r="E14" i="6"/>
  <c r="G14" i="6"/>
  <c r="F14" i="6"/>
  <c r="E13" i="6"/>
  <c r="E12" i="6"/>
  <c r="G12" i="6"/>
  <c r="F12" i="6"/>
  <c r="E11" i="6" l="1"/>
  <c r="G11" i="6"/>
  <c r="F11" i="6"/>
  <c r="E10" i="6"/>
  <c r="G10" i="6"/>
  <c r="F10" i="6"/>
  <c r="F9" i="6" l="1"/>
  <c r="E9" i="6" s="1"/>
  <c r="F8" i="6"/>
  <c r="E8" i="6"/>
  <c r="D17" i="10"/>
  <c r="E13" i="10"/>
  <c r="C27" i="6"/>
  <c r="B27" i="6"/>
  <c r="C26" i="6"/>
  <c r="C25" i="6"/>
  <c r="B25" i="6"/>
  <c r="C24" i="6"/>
  <c r="B24" i="6"/>
  <c r="C23" i="6"/>
  <c r="B23" i="6"/>
  <c r="C22" i="6"/>
  <c r="B22" i="6"/>
  <c r="B21" i="6"/>
  <c r="C21" i="6"/>
  <c r="C20" i="6"/>
  <c r="B20" i="6"/>
  <c r="C19" i="6"/>
  <c r="B19" i="6"/>
  <c r="C18" i="6"/>
  <c r="B18" i="6"/>
  <c r="B17" i="6"/>
  <c r="C17" i="6"/>
  <c r="C16" i="6"/>
  <c r="B16" i="6"/>
  <c r="C15" i="6"/>
  <c r="B15" i="6"/>
  <c r="C14" i="6"/>
  <c r="B14" i="6"/>
  <c r="C13" i="6"/>
  <c r="B13" i="6"/>
  <c r="B12" i="6"/>
  <c r="B11" i="6"/>
  <c r="B10" i="6"/>
  <c r="B9" i="6"/>
  <c r="B8" i="6"/>
  <c r="C12" i="6"/>
  <c r="C11" i="6"/>
  <c r="C10" i="6"/>
  <c r="C9" i="6"/>
  <c r="C8" i="6"/>
  <c r="C65" i="10"/>
  <c r="C56" i="10"/>
  <c r="C50" i="10"/>
  <c r="C44" i="10"/>
  <c r="C35" i="10"/>
  <c r="C27" i="10"/>
  <c r="C16" i="10"/>
  <c r="C6" i="10"/>
  <c r="F68" i="10"/>
  <c r="F67" i="10"/>
  <c r="D67" i="10"/>
  <c r="E67" i="10"/>
  <c r="F66" i="10"/>
  <c r="F65" i="10"/>
  <c r="E65" i="10"/>
  <c r="D65" i="10"/>
  <c r="F62" i="10"/>
  <c r="F63" i="10"/>
  <c r="F64" i="10"/>
  <c r="F61" i="10"/>
  <c r="E61" i="10"/>
  <c r="D61" i="10"/>
  <c r="F57" i="10"/>
  <c r="F58" i="10"/>
  <c r="F59" i="10"/>
  <c r="F60" i="10"/>
  <c r="F56" i="10"/>
  <c r="E56" i="10"/>
  <c r="D56" i="10"/>
  <c r="F54" i="10"/>
  <c r="F55" i="10"/>
  <c r="F53" i="10"/>
  <c r="E53" i="10"/>
  <c r="D53" i="10"/>
  <c r="F51" i="10"/>
  <c r="F52" i="10"/>
  <c r="F50" i="10"/>
  <c r="E50" i="10"/>
  <c r="D50" i="10"/>
  <c r="F48" i="10"/>
  <c r="F49" i="10"/>
  <c r="F47" i="10"/>
  <c r="E47" i="10"/>
  <c r="D47" i="10"/>
  <c r="F45" i="10"/>
  <c r="F46" i="10"/>
  <c r="F44" i="10"/>
  <c r="D44" i="10"/>
  <c r="F43" i="10"/>
  <c r="E43" i="10"/>
  <c r="D43" i="10"/>
  <c r="F40" i="10"/>
  <c r="F41" i="10"/>
  <c r="F42" i="10"/>
  <c r="F39" i="10"/>
  <c r="E39" i="10"/>
  <c r="D39" i="10"/>
  <c r="F36" i="10"/>
  <c r="F37" i="10"/>
  <c r="F38" i="10"/>
  <c r="F35" i="10"/>
  <c r="E35" i="10"/>
  <c r="D35" i="10"/>
  <c r="F33" i="10"/>
  <c r="F34" i="10"/>
  <c r="F32" i="10"/>
  <c r="E32" i="10"/>
  <c r="D32" i="10"/>
  <c r="F28" i="10"/>
  <c r="F29" i="10"/>
  <c r="F30" i="10"/>
  <c r="F31" i="10"/>
  <c r="F27" i="10"/>
  <c r="F24" i="10"/>
  <c r="F25" i="10"/>
  <c r="F26" i="10"/>
  <c r="F23" i="10"/>
  <c r="F18" i="10"/>
  <c r="F19" i="10"/>
  <c r="F20" i="10"/>
  <c r="F21" i="10"/>
  <c r="F22" i="10"/>
  <c r="F17" i="10"/>
  <c r="F16" i="10"/>
  <c r="F13" i="10"/>
  <c r="F14" i="10"/>
  <c r="F15" i="10"/>
  <c r="F10" i="10"/>
  <c r="F11" i="10"/>
  <c r="F12" i="10"/>
  <c r="F9" i="10"/>
  <c r="F7" i="10"/>
  <c r="F8" i="10"/>
  <c r="F6" i="10"/>
  <c r="E27" i="10"/>
  <c r="D27" i="10"/>
  <c r="E23" i="10"/>
  <c r="D23" i="10"/>
  <c r="E17" i="10" l="1"/>
  <c r="E16" i="10"/>
  <c r="D16" i="10"/>
  <c r="D13" i="10"/>
  <c r="D9" i="10"/>
  <c r="D6" i="10"/>
  <c r="E9" i="10"/>
  <c r="E6" i="10"/>
  <c r="C4" i="9"/>
  <c r="E15" i="12" l="1"/>
  <c r="C13" i="9"/>
  <c r="B65" i="10" s="1"/>
  <c r="C10" i="9"/>
  <c r="B16" i="10" s="1"/>
  <c r="C11" i="9"/>
  <c r="B50" i="10" s="1"/>
  <c r="C9" i="9"/>
  <c r="B27" i="10" s="1"/>
  <c r="C8" i="9"/>
  <c r="B56" i="10" s="1"/>
  <c r="C6" i="9"/>
  <c r="C5" i="9"/>
  <c r="B35" i="10" s="1"/>
  <c r="C3" i="9"/>
  <c r="B6" i="10" s="1"/>
  <c r="H7" i="12" l="1"/>
  <c r="G7" i="12"/>
  <c r="F7" i="12"/>
  <c r="E7" i="12"/>
  <c r="D7" i="12"/>
  <c r="H11" i="12"/>
  <c r="G11" i="12"/>
  <c r="F11" i="12"/>
  <c r="E11" i="12"/>
  <c r="D11" i="12"/>
  <c r="H8" i="12"/>
  <c r="G8" i="12"/>
  <c r="F8" i="12"/>
  <c r="E8" i="12"/>
  <c r="D8" i="12"/>
  <c r="H14" i="12"/>
  <c r="G14" i="12"/>
  <c r="F14" i="12"/>
  <c r="E14" i="12"/>
  <c r="D14" i="12"/>
  <c r="H9" i="12"/>
  <c r="G9" i="12"/>
  <c r="F9" i="12"/>
  <c r="E9" i="12"/>
  <c r="D9" i="12"/>
  <c r="H10" i="12"/>
  <c r="G10" i="12"/>
  <c r="F10" i="12"/>
  <c r="E10" i="12"/>
  <c r="D10" i="12"/>
  <c r="H12" i="12"/>
  <c r="G12" i="12"/>
  <c r="F12" i="12"/>
  <c r="E12" i="12"/>
  <c r="D12" i="12"/>
  <c r="H13" i="12"/>
  <c r="G13" i="12"/>
  <c r="F13" i="12"/>
  <c r="E13" i="12"/>
  <c r="D13" i="12"/>
  <c r="H6" i="12"/>
  <c r="G6" i="12"/>
  <c r="F6" i="12"/>
  <c r="E6" i="12"/>
  <c r="D6" i="12"/>
  <c r="H5" i="12"/>
  <c r="G5" i="12"/>
  <c r="F5" i="12"/>
  <c r="E5" i="12"/>
  <c r="D5" i="12"/>
  <c r="H4" i="12"/>
  <c r="G4" i="12"/>
  <c r="F4" i="12"/>
  <c r="E4" i="12"/>
  <c r="D4" i="12"/>
  <c r="D20" i="24"/>
  <c r="E20" i="24"/>
  <c r="C20" i="24"/>
  <c r="C12" i="9"/>
  <c r="B44" i="10" s="1"/>
  <c r="C7" i="9"/>
  <c r="O62" i="8"/>
  <c r="D15" i="12" l="1"/>
  <c r="G15" i="12"/>
  <c r="F15" i="12"/>
  <c r="H15" i="12"/>
  <c r="F38" i="8"/>
  <c r="G62" i="8"/>
  <c r="H62" i="8"/>
  <c r="I62" i="8"/>
  <c r="J62" i="8"/>
  <c r="K62" i="8"/>
  <c r="L62" i="8"/>
  <c r="M62" i="8"/>
  <c r="N62" i="8"/>
  <c r="P62" i="8"/>
  <c r="F14" i="8"/>
  <c r="F62" i="8"/>
  <c r="G50" i="8"/>
  <c r="H50" i="8"/>
  <c r="I50" i="8"/>
  <c r="J50" i="8"/>
  <c r="K50" i="8"/>
  <c r="L50" i="8"/>
  <c r="M50" i="8"/>
  <c r="N50" i="8"/>
  <c r="O50" i="8"/>
  <c r="P50" i="8"/>
  <c r="F50" i="8"/>
  <c r="G38" i="8"/>
  <c r="H38" i="8"/>
  <c r="I38" i="8"/>
  <c r="J38" i="8"/>
  <c r="K38" i="8"/>
  <c r="L38" i="8"/>
  <c r="M38" i="8"/>
  <c r="N38" i="8"/>
  <c r="O38" i="8"/>
  <c r="P38" i="8"/>
  <c r="G26" i="8"/>
  <c r="H26" i="8"/>
  <c r="I26" i="8"/>
  <c r="J26" i="8"/>
  <c r="K26" i="8"/>
  <c r="L26" i="8"/>
  <c r="M26" i="8"/>
  <c r="N26" i="8"/>
  <c r="O26" i="8"/>
  <c r="P26" i="8"/>
  <c r="F26" i="8"/>
  <c r="G14" i="8"/>
  <c r="H14" i="8"/>
  <c r="I14" i="8"/>
  <c r="J14" i="8"/>
  <c r="K14" i="8"/>
  <c r="L14" i="8"/>
  <c r="M14" i="8"/>
  <c r="N14" i="8"/>
  <c r="O14" i="8"/>
  <c r="P14" i="8"/>
  <c r="I6" i="12" l="1"/>
  <c r="I13" i="12"/>
  <c r="I14" i="12"/>
  <c r="I9" i="12"/>
  <c r="I7" i="12"/>
  <c r="I11" i="12"/>
  <c r="I8" i="12"/>
  <c r="I12" i="12"/>
  <c r="I5" i="12"/>
  <c r="I10" i="12"/>
  <c r="I4" i="12"/>
  <c r="E25" i="6"/>
  <c r="E16" i="6"/>
  <c r="D9" i="6" l="1"/>
  <c r="D8" i="6"/>
  <c r="H63" i="8" l="1"/>
  <c r="G63" i="8"/>
  <c r="F63" i="8"/>
  <c r="I63" i="8"/>
  <c r="J63" i="8"/>
  <c r="K63" i="8"/>
  <c r="L63" i="8"/>
  <c r="M63" i="8"/>
  <c r="N63" i="8"/>
  <c r="O63" i="8"/>
  <c r="P63" i="8"/>
  <c r="V11" i="6"/>
  <c r="Y11" i="6" s="1"/>
  <c r="S10" i="6"/>
  <c r="S11" i="6"/>
  <c r="S8" i="6"/>
  <c r="U27" i="6"/>
  <c r="X11" i="6" l="1"/>
</calcChain>
</file>

<file path=xl/sharedStrings.xml><?xml version="1.0" encoding="utf-8"?>
<sst xmlns="http://schemas.openxmlformats.org/spreadsheetml/2006/main" count="1491" uniqueCount="538">
  <si>
    <t xml:space="preserve"> METODOLOGÍA PARA LA FORMULACIÓN DEL PINAR</t>
  </si>
  <si>
    <t>Masivos</t>
  </si>
  <si>
    <t>IDENTIFICACIÓN DE ASPECTOS CRÍTICOS</t>
  </si>
  <si>
    <t>Nº</t>
  </si>
  <si>
    <t>ASPECTO</t>
  </si>
  <si>
    <t>RIESGO</t>
  </si>
  <si>
    <t>Es necesario articular la planeación definida en el PGD de la SDH a los nuevos requerimientos del Plan de Gobierno 2024-2027, respondiendo al Artículo 257 "Fortalecimiento de la gestión documental y archivística de Bogotá".</t>
  </si>
  <si>
    <t>SDH004R - Posibilidad de administrar en forma inadecuada el ciclo vital de los documentos.</t>
  </si>
  <si>
    <t>SDH011R - Posibilidad de aplicar de forma inadecuada los instrumentos archivísticos por cambios para su adecuada aplicación.</t>
  </si>
  <si>
    <t>Articulación del proceso CPR-120 con los 5 objetivos estratégicos definidos en la entidad respondiendo principalmente al de excelencia organizacional y procesos y tecnología.</t>
  </si>
  <si>
    <t xml:space="preserve">El modelo de gestión documental descentralizado  de la SHD carece de capacidad operativa, técnica, tecnológica y funcional debido a la falta de personal y al crecimiento exponencial de la documentación tanto física como electrónica en las dependencias.
 </t>
  </si>
  <si>
    <t>R23CRR - Filtrar o perder  información pública reservada.</t>
  </si>
  <si>
    <t>R26CRR - Hurtar, adulterar u ocultar un expediente, documento o información (física o electrónica), cuya custodia esté a cargo de las oficinas de Operación y/o Técnica del Sistema de Gestión Documental, de la Subdirección de Gestión Documental.</t>
  </si>
  <si>
    <t>SDH054R - Posibilidad de afectación en la conservación de los documentos de archivo físicos y preservación de los documentos de archivo electrónicos.</t>
  </si>
  <si>
    <t>SDH139R - Posibilidad de desactualización del inventario de archivo por la no creación del expediente en el SGDEA.</t>
  </si>
  <si>
    <t>SDH597R - Posibilidad de pérdida de documentos de archivo por manejo inadecuado.</t>
  </si>
  <si>
    <t xml:space="preserve">Inconsistencias de descripción en los registros de inventario documental de las carpetas en el SGDEA, lo cual ocasiona diferencias entre la producción documental y los inventarios documentales que deben ser migrados entre los diferentes periodos de TRD, con los que cuenta la Entidad.
</t>
  </si>
  <si>
    <t>SDH616R - Posibilidad de interrupción total o parcial del proceso.</t>
  </si>
  <si>
    <t>Acumulación de carpetas que ya han cumplido tiempos de retención en los archivos de gestión por falta de personal generando problemas para aplicación de las TRD. De igual manera para la aplicación de TVD convalidadas y procesos de descripción documental a nivel de ISADG.</t>
  </si>
  <si>
    <t>La entidad requiere la  modernización de la infraestructura física de los depósitos de archivo de la entidad, teniendo en cuenta los aspectos definidos en el Sistema Integrado de Conservación - SIC y la aplicación del modelo de madurez.</t>
  </si>
  <si>
    <t xml:space="preserve">
Se requiere articular los documentos de archivo que se producen desde BOGDATA para garantizar su migración o almacenamiento en el SGDEA - WCC permitiendo la automatización de procesos y la modernización de la infraestructura tecnológica, con miras a la preservación digital a largo plazo.</t>
  </si>
  <si>
    <t>Problema de cultura de aplicación del proceso de Gestión Documental y las funcionalidades del SGDEA-WCC por parte de los funcionarios, debido a la alta rotación de personal en las diferentes áreas, como consecuencia de los procesos de encargo adelantados por la Entidad.</t>
  </si>
  <si>
    <t>R68CRR - Acceder a información confidencial sin los permisos autorizados.</t>
  </si>
  <si>
    <t>La entidad no cuenta con la implementación del Decreto 088 de 2022 que establece la necesidad de definir al corto, mediano y largo plazo procesos de digitalización y automatización para los flujos de información física y electrónica aprovechando las tecnologías disponibles (IA, BLOCKCHAIN, OCR-ICR, SGDEA) que permita mejorar su relacionamiento con el ciudadano.</t>
  </si>
  <si>
    <t>SHR272R - Posibilidad de radicar, gestionar y entregar las comunicaciones oficiales (CER - CEE - CIE) sin la oportunidad y calidad requeridas.</t>
  </si>
  <si>
    <t>Se identifica la necesidad de validar la actualización de los 8 instrumentos archivísticos en SHD, al igual que su implementación en el Sistema de Gestión de Documentos Electrónicos de Archivo SGDEA, teniendo en cuenta los ajustes normativos, de estructura y los volúmenes documentales.</t>
  </si>
  <si>
    <t>La entidad carece de visibilidad y formalización de la política de cero papel la cual debe estar articulada con la estrategia de gobierno en línea que se establezca en la entidad y el programa específico de gestión de documentos electrónicos.</t>
  </si>
  <si>
    <t>Es necesario articular la planeación definida en el PGD de la SDH a los nuevos requerimientos del Plan de Gobierno 2024-2027, respondiendo al Articulo 257 "Fortalecimiento de la gestión documental y archivística de Bogotá".</t>
  </si>
  <si>
    <t>El modelo de gestión documental descentralizado  de la SHD carece de capacidad operativa, técnica, tecnológica y funcional debido a la falta de personal y al crecimiento exponencial de la documentación tanto física como electrónica en las dependencias.</t>
  </si>
  <si>
    <t>La entidad requiere  la  modernización de la infraestructura física de los depósitos de archivo de la entidad, teniendo en cuenta los aspectos definidos en el Sistema Integrado de Conservación - SIC y la aplicación del modelo de madurez.</t>
  </si>
  <si>
    <t xml:space="preserve">
Se requiere articular los documentos de archivo que se producen desde BOGDATA para garantizar su migración o almacenamiento en el SGDEA - WCC  permitiendo la automatización de procesos y la modernización de la infraestructura tecnológica, con miras a la preservación digital a largo plazo.</t>
  </si>
  <si>
    <t>La entidad no cuenta con la implementación del Decreto 088 de 2022 que establece la necesidad de definir al corto, mediano y largo plazo procesos de digitalización y automatización para los flujos de información física y electrónica aprovechando las tecnologías disponibles ( IA, BLOCKCHAIN, OCR-ICR, SGDEA) que permita mejorar su relacionamiento con el ciudadano.</t>
  </si>
  <si>
    <t>La entidad carece de visibilidad y formalización de la política de cero papel la cual debe estar articulada con  la estrategia de gobierno en línea que se establezca en la entidad y el programa específico de gestión de documentos electrónicos.</t>
  </si>
  <si>
    <t>ADMINISTRACIÓN DE ARCHIVOS</t>
  </si>
  <si>
    <t>Se considera el ciclo vital de los documentos integrando aspectos administrativos, legales, funcionales y técnicos.</t>
  </si>
  <si>
    <t>X</t>
  </si>
  <si>
    <t>Se cuenta con todos los instrumentos archivísticos socializados e implementados.</t>
  </si>
  <si>
    <t>Se cuenta con procesos de seguimiento, evaluación y mejora para la gestión de documentos.</t>
  </si>
  <si>
    <t>Se tiene establecida la Política de Gestión Documental.</t>
  </si>
  <si>
    <t>Los instrumentos archivísticos involucran la documentación electrónica.</t>
  </si>
  <si>
    <t>Se cuenta con procesos y flujos documentales normalizados medibles.</t>
  </si>
  <si>
    <t>Se documentan procesos o actividades de gestión de documentos.</t>
  </si>
  <si>
    <t>Se cuenta con la infraestructura adecuada para resolver las necesidades documentales y de archivo.</t>
  </si>
  <si>
    <t>El personal de la Entidad conoce la importancia de los documentos e interioriza las políticas y directrices concernientes a la gestión de los documentos.</t>
  </si>
  <si>
    <t>Se cuenta con el presupuesto adecuado para atender las necesidades documentales y de archivo.</t>
  </si>
  <si>
    <t>Total de criterios impactados</t>
  </si>
  <si>
    <t>ACCESO A LA INFORMACIÓN</t>
  </si>
  <si>
    <t>Se cuenta con políticas que garanticen la disponibilidad y accesibilidad de la información.</t>
  </si>
  <si>
    <t>Se cuenta con personal idóneo y suficiente para atender las necesidades documentales y de archivo de los ciudadanos.</t>
  </si>
  <si>
    <t>Se tienen los esquemas de comunicación en la Entidad para difundir la importancia de la gestión de documentos.</t>
  </si>
  <si>
    <t>Existen esquemas de capacitación y formación internos para la gestión de documentos, articulados con el Plan Institucional de Capacitación.</t>
  </si>
  <si>
    <t>Se cuenta con instrumentos archivísticos de descripción y clasificación para sus archivos.</t>
  </si>
  <si>
    <t>El personal hace buen uso de las herramientas tecnológicas destinatarias a la administración de la información de la Entidad.</t>
  </si>
  <si>
    <t>Se ha establecido la caracterización de usuarios de acuerdo con sus necesidades de información.</t>
  </si>
  <si>
    <t>Se cuenta con iniciativas para fomentar el uso de nuevas tecnologías para optimizar el uso del papel.</t>
  </si>
  <si>
    <t>Se tiene implementada la estrategia de Gobierno en Línea (GEL).</t>
  </si>
  <si>
    <t>Se cuenta con canales (locales y en línea) de servicio, atención y orientación al ciudadano.</t>
  </si>
  <si>
    <t>PRESERVACIÓN DE LA INFORMACIÓN</t>
  </si>
  <si>
    <t>Se cuenta con procesos y herramientas normalizadas para la preservación y conservación a largo plazo de los documentos.</t>
  </si>
  <si>
    <t>Se tiene un esquema de metadatos integrando a otros sistemas de gestión.</t>
  </si>
  <si>
    <t>Se cuenta con archivos centrales e históricos.</t>
  </si>
  <si>
    <t>La conservación y preservación se basan en la normatividad, requisitos legales, administrativos y técnicos que le aplican a la Entidad.</t>
  </si>
  <si>
    <t>Se cuenta con el Sistema Integrado de Conservación (SIC).</t>
  </si>
  <si>
    <t>Se tiene la infraestructura adecuada para el almacenamiento, conservación y preservación de la documentación física y electrónica.</t>
  </si>
  <si>
    <t>Se cuenta con procesos documentados de valoración y disposición final.</t>
  </si>
  <si>
    <t>Están implementados estándares que garantizan la preservación y conservación de los documentos.</t>
  </si>
  <si>
    <t>Se cuenta con esquemas de migración y conversión normalizados.</t>
  </si>
  <si>
    <t>Se cuenta con modelos o esquemas de continuidad del negocio.</t>
  </si>
  <si>
    <t>ASPECTOS TECNOLÓGICOS Y DE SEGURIDAD</t>
  </si>
  <si>
    <t>Se cuenta con políticas asociadas a las herramientas tecnológicas que respaldan la seguridad, usabilidad, accesibilidad, integridad y autenticidad de la información.</t>
  </si>
  <si>
    <t>Se tienen herramientas tecnológicas acordes a las necesidades de la Entidad, las cuales permiten hacer buen uso de los documentos.</t>
  </si>
  <si>
    <t>Se cuenta con acuerdos de confidencialidad y políticas de protección de datos a nivel interno y con terceros.</t>
  </si>
  <si>
    <t>Se cuenta con políticas que permitan adoptar tecnologías que contemplen servicios y contenidos orientados a la gestión de los documentos.</t>
  </si>
  <si>
    <t>Las aplicaciones son capaces de generar y gestionar documentos de valor archivístico en cumplimento de los procesos establecidos.</t>
  </si>
  <si>
    <t>Se encuentra estandarizada la administración, gestión de la información y los datos en herramientas tecnológicas articuladas con el Sistema de Gestión de Seguridad de la Información y los procesos archivísticos.</t>
  </si>
  <si>
    <t>Se han implementado mecanismos técnicos que permitan mejorar la adquisición, uso y mantenimiento de las herramientas tecnológicas.</t>
  </si>
  <si>
    <t>Se cuenta con tecnología asociada al servicio al ciudadano que le permite la participación e interacción.</t>
  </si>
  <si>
    <t>Se cuenta con modelos para la identificación, la evaluación y el análisis de riesgos.</t>
  </si>
  <si>
    <t>Se tienen directrices de seguridad de información con relación al recurso humano, al entorno físico y electrónico, al acceso y a los sistemas de información.</t>
  </si>
  <si>
    <t>FORTALECIMIENTO Y ARTICULACIÓN</t>
  </si>
  <si>
    <t>La gestión documental se encuentra implementada acorde con el modelo integrado de planeación y gestión.</t>
  </si>
  <si>
    <t>Se tiene articulada la Política de Gestión Documental con los sistemas y modelos de gestión de la Entidad.</t>
  </si>
  <si>
    <t>Se cuenta con alianzas estratégicas que permitan mejorar e innovar la función archivística de la SDH.</t>
  </si>
  <si>
    <t>Se aplica el marco legal y normativo concerniente a la función archivística.</t>
  </si>
  <si>
    <t>Se cuenta con un Sistema de Gestión Documental basado en estándares nacionales e internacionales.</t>
  </si>
  <si>
    <t>Se tienen implementadas acciones para la gestión del cambio.</t>
  </si>
  <si>
    <t>Se cuenta con procesos de mejora continua.</t>
  </si>
  <si>
    <t>Se cuenta con instancias asesoras que formulen lineamientos para la aplicación de la función archivística de la Entidad.</t>
  </si>
  <si>
    <t>Se tienen identificados los roles y responsabilidades del personal y de las áreas frente a los documentos.</t>
  </si>
  <si>
    <t>La alta dirección está comprometida con el desarrollo de la función archivística de la Entidad.</t>
  </si>
  <si>
    <t>ASPECTO CRÍTICO</t>
  </si>
  <si>
    <t>EJES ARTICULADORES</t>
  </si>
  <si>
    <t>TOTAL PRIORIZADO</t>
  </si>
  <si>
    <t>Articulación del proceso CPR-120 con los 5 objetivos estratégicos definidos en la entidad respondiendo principalmente al de excelencia organizacional, procesos y tecnología.</t>
  </si>
  <si>
    <t>Se requiere articular los documentos de archivo que se producen desde BOGDATA para garantizar su migración o almacenamiento en el SGDEA - WCC  permitiendo la automatización de procesos y la modernización de la infraestructura tecnológica, con miras a la preservación digital a largo plazo.</t>
  </si>
  <si>
    <t>Inconsistencias de descripción en los registros de inventario documental de las carpetas en el SGDEA, lo cual ocasiona diferencias entre la producción documental y los inventarios documentales que deben ser migrados entre los diferentes periodos de TRD, con los que cuenta la Entidad.</t>
  </si>
  <si>
    <t>TOTAL</t>
  </si>
  <si>
    <t>ORDEN EJES ARTICULADORES</t>
  </si>
  <si>
    <t>SEMAFORIZACIÓN DE EJES ARTICULADORES</t>
  </si>
  <si>
    <t>OBJETIVOS</t>
  </si>
  <si>
    <t>PLANES / PROYECTOS</t>
  </si>
  <si>
    <t>PO-01 Planeación Gestión Documental</t>
  </si>
  <si>
    <t>PO-04 Organización documental</t>
  </si>
  <si>
    <t>PO-03 Gestión y trámite documental</t>
  </si>
  <si>
    <t xml:space="preserve">PO-07 Estabilización de SGDEA con BOGDATA </t>
  </si>
  <si>
    <t>PO-02 Producción documental</t>
  </si>
  <si>
    <t xml:space="preserve"> PO-06 Disposición documental</t>
  </si>
  <si>
    <t>PO-05 Transferencias documentales</t>
  </si>
  <si>
    <t>PO-08 Potenciación de capacidades en gestión documental</t>
  </si>
  <si>
    <t>MAPA DE RUTA PINAR</t>
  </si>
  <si>
    <t>PLANES</t>
  </si>
  <si>
    <t>PROYECTOS</t>
  </si>
  <si>
    <t>ACTIVIDAD</t>
  </si>
  <si>
    <t>Corto plazo 
(1 año)</t>
  </si>
  <si>
    <t>Mediano plazo (1 a 4 años)</t>
  </si>
  <si>
    <t>Largo plazo (4 años en adelante)</t>
  </si>
  <si>
    <t>I</t>
  </si>
  <si>
    <t>II</t>
  </si>
  <si>
    <t>III</t>
  </si>
  <si>
    <t>IV</t>
  </si>
  <si>
    <t xml:space="preserve">PE05-12 Programa de transferencia primarias
</t>
  </si>
  <si>
    <t>NOMBRE DEL PLAN: PO-01 Planeación Gestión Documental</t>
  </si>
  <si>
    <t xml:space="preserve">OBJETIVO: </t>
  </si>
  <si>
    <t>Articular la planeación definida en el Programa de Gestión Documental, con la dinámica actual de la Entidad en cuanto al manejo de sus procesos, permitiendo realizar el seguimiento y control , en concordancia con el direccionamiento estratégico para el periodo 2024-2027.</t>
  </si>
  <si>
    <r>
      <t xml:space="preserve">RESPONSABLE DEL PLAN: </t>
    </r>
    <r>
      <rPr>
        <sz val="12"/>
        <color indexed="8"/>
        <rFont val="Arial"/>
        <family val="2"/>
      </rPr>
      <t>Subdirección de Gestión Documental</t>
    </r>
    <r>
      <rPr>
        <b/>
        <sz val="12"/>
        <color indexed="8"/>
        <rFont val="Arial"/>
        <family val="2"/>
      </rPr>
      <t xml:space="preserve"> </t>
    </r>
    <r>
      <rPr>
        <sz val="12"/>
        <color indexed="8"/>
        <rFont val="Arial"/>
        <family val="2"/>
      </rPr>
      <t xml:space="preserve">-SGD; Oficina de Operaciones del Sistema de Gestión Documental - OOSGD; Oficina Técnica del Sistema de Gestión Documental - OTSGD; </t>
    </r>
    <r>
      <rPr>
        <sz val="12"/>
        <color theme="1"/>
        <rFont val="Arial"/>
        <family val="2"/>
      </rPr>
      <t>Oficina de Control Interno - OCI; Oficina Asesora de Planeación - OAP.</t>
    </r>
  </si>
  <si>
    <t>N°</t>
  </si>
  <si>
    <t>RESPONSABLE</t>
  </si>
  <si>
    <t>FECHA INICIAL</t>
  </si>
  <si>
    <t>FECHA FINAL</t>
  </si>
  <si>
    <t>ENTREGABLE</t>
  </si>
  <si>
    <t>RECURSOS</t>
  </si>
  <si>
    <t>Tipo</t>
  </si>
  <si>
    <t>Características</t>
  </si>
  <si>
    <t>PE01-01</t>
  </si>
  <si>
    <t>Actualizar procesos SIG, ANS y articulación estrategia Gobierno 
Digital</t>
  </si>
  <si>
    <t>Revisar los procedimientos asociados al CPR-120.</t>
  </si>
  <si>
    <t>SGD</t>
  </si>
  <si>
    <t>Diagnóstico del estado de los documentos de SGC.</t>
  </si>
  <si>
    <t>Humano</t>
  </si>
  <si>
    <t>Profesional de la SGD - OOSGD - OTSGD</t>
  </si>
  <si>
    <t>Actualizar la documentación de los procedimientos.</t>
  </si>
  <si>
    <t>Documentos del SGC actualizados.</t>
  </si>
  <si>
    <t>Aprobar socializar y publicar los procedimientos en el SGC.</t>
  </si>
  <si>
    <t xml:space="preserve"> SGD- OAP</t>
  </si>
  <si>
    <t>Documentos publicados en SGC</t>
  </si>
  <si>
    <t>Profesional de la SGD - OOSGD - OTSGD - OAP</t>
  </si>
  <si>
    <t>PE01-02</t>
  </si>
  <si>
    <t>Programa de auditoría y control</t>
  </si>
  <si>
    <t>Definir la metodología para desarrollar el plan de control evaluación y seguimiento de la función archivística y gestión documental contemplando los aspectos establecidos en el marco legal.</t>
  </si>
  <si>
    <t>SGD- OCI - OAP</t>
  </si>
  <si>
    <t>Metodología.</t>
  </si>
  <si>
    <t>Profesional de la OOSGD - OTSGD.</t>
  </si>
  <si>
    <t>Plan de control evaluación y seguimiento de la función archivística y gestión documental.</t>
  </si>
  <si>
    <t>Profesional SGD.</t>
  </si>
  <si>
    <t>Solicitar o recibir los hallazgos identificados en el marco de las auditorias con el objetivo de validar acciones que requieran atención.</t>
  </si>
  <si>
    <t>SGD-OCI-OAP</t>
  </si>
  <si>
    <t>Comunicación interna.</t>
  </si>
  <si>
    <t>PE01-03</t>
  </si>
  <si>
    <t>Articulación con la plataforma estratégica de la entidad</t>
  </si>
  <si>
    <t>OTSGD</t>
  </si>
  <si>
    <t>PGD actualizado, modelo de gestión documental de la SHD.</t>
  </si>
  <si>
    <t>Técnico y Jefe de la OTSGD</t>
  </si>
  <si>
    <t>Presentación y aprobación del  PGD y el modelo de gestión documental del SHD por el Comité Institucional de Gestión y desempeño.</t>
  </si>
  <si>
    <t xml:space="preserve">SGD -OTSGD </t>
  </si>
  <si>
    <t>Acta de comité</t>
  </si>
  <si>
    <t>Subdirector SGD y/o Jefe OTSGD</t>
  </si>
  <si>
    <t>Publicar y socializar el PGD y el modelo de gestión documental del SHD.</t>
  </si>
  <si>
    <t>OTSGD - OAC</t>
  </si>
  <si>
    <t>*Resolución de actualización del PGD.
*Publicación.</t>
  </si>
  <si>
    <t>Profesional OAC</t>
  </si>
  <si>
    <t>INDICADORES</t>
  </si>
  <si>
    <t>INDICADOR</t>
  </si>
  <si>
    <t>ÍNDICE</t>
  </si>
  <si>
    <t>META</t>
  </si>
  <si>
    <t>Actualización de documentos del SGC -  CPR-120</t>
  </si>
  <si>
    <t>Total de documentos actualizados/Total de documentos del SGC * 100</t>
  </si>
  <si>
    <t>Actualización del PGD</t>
  </si>
  <si>
    <t>Documento PGD actualizado.</t>
  </si>
  <si>
    <t>NOMBRE DEL PLAN: PO-02 Producción documental</t>
  </si>
  <si>
    <t>Normalizar la producción documental y el manejo de los documentos de archivo físicos y electrónicos que producen las dependencias de la entidad en el marco de sus funciones y procedimientos.</t>
  </si>
  <si>
    <r>
      <t xml:space="preserve">RESPONSABLE DEL PLAN:  </t>
    </r>
    <r>
      <rPr>
        <sz val="12"/>
        <color theme="1"/>
        <rFont val="Arial"/>
        <family val="2"/>
      </rPr>
      <t>Oficina de Operaciones del Sistema de Gestión Documental - OOSGD; Oficina Técnica del Sistema de Gestión Documental - OTSGD</t>
    </r>
    <r>
      <rPr>
        <b/>
        <sz val="12"/>
        <color theme="1"/>
        <rFont val="Arial"/>
        <family val="2"/>
      </rPr>
      <t xml:space="preserve">; </t>
    </r>
    <r>
      <rPr>
        <sz val="12"/>
        <color theme="1"/>
        <rFont val="Arial"/>
        <family val="2"/>
      </rPr>
      <t>Subdirección de Soluciones de TIC - SOTIC; Oficina Asesora de Planeación - OAP.</t>
    </r>
  </si>
  <si>
    <t>PE02-04</t>
  </si>
  <si>
    <t>Normalización de formas y formularios electrónicos</t>
  </si>
  <si>
    <t>Ejecutar el programa especifico de normalización de formas y formularios electrónicos.</t>
  </si>
  <si>
    <t>OOSGD</t>
  </si>
  <si>
    <t>Cronograma con el avance de la ejecución.</t>
  </si>
  <si>
    <t>Profesional OOSGD</t>
  </si>
  <si>
    <t xml:space="preserve">PE02-05 </t>
  </si>
  <si>
    <t>Proceso de Indexación y Migración</t>
  </si>
  <si>
    <t>Generar el cronograma del plan de digitalización de acuerdo con las necesidades identificadas en la matriz de Caracterización documental (Plan de mejoramiento, seguimiento y ruta de acción) y los acuerdos de servicio que se tienen con las dependencias al igual que las transferencias documentales realizadas por la OTSGD.</t>
  </si>
  <si>
    <t>OOSGD - OTSGD</t>
  </si>
  <si>
    <t xml:space="preserve">Cronograma del plan de digitalización </t>
  </si>
  <si>
    <t>Humano y técnico</t>
  </si>
  <si>
    <t>Jefe y Profesional  OOSGD</t>
  </si>
  <si>
    <t>Ejecutar y dar cumplimiento al cronograma del plan de digitalización aprobado.</t>
  </si>
  <si>
    <t>Cronograma del plan de digitalización actualizado</t>
  </si>
  <si>
    <t>Indexar las imágenes en el SGDEA.</t>
  </si>
  <si>
    <t>Matriz de indexación</t>
  </si>
  <si>
    <t>Realizar control de calidad de las imágenes digitalizadas que se cargan en el SGDEA.</t>
  </si>
  <si>
    <t>Matriz de seguimiento</t>
  </si>
  <si>
    <t>Identificar los registros del SGDEA que deben ser migrados al periodo correspondiente de TRD.</t>
  </si>
  <si>
    <t>Reportes de inventarios con identificación de registros a migrar</t>
  </si>
  <si>
    <t>Técnico OTSGD</t>
  </si>
  <si>
    <t>Generar el reporte de registros a migrar y solicitar el movimiento al líder funcional de WCC.</t>
  </si>
  <si>
    <t>OTSGD - SOTIC</t>
  </si>
  <si>
    <t>Registros migrados en el SGDEA.</t>
  </si>
  <si>
    <t>Técnico OTSGD - Profesional de la SOTIC</t>
  </si>
  <si>
    <t xml:space="preserve">PE02-06 </t>
  </si>
  <si>
    <t>Actualización de las TRD</t>
  </si>
  <si>
    <t>Ejecutar el cronograma de mesas de trabajo de actualización de TRD en el marco de la actualización del mapa de procesos.</t>
  </si>
  <si>
    <t>Cronograma de actualización de TRD</t>
  </si>
  <si>
    <t>Profesional de OTSGD</t>
  </si>
  <si>
    <t>Actualizar TRD, Cuadro de Clasificación Documental, Fichas de valoración, Cuadros de Caracterización y memoria descriptiva.</t>
  </si>
  <si>
    <t>Actas mesas de trabajo actualización TRD</t>
  </si>
  <si>
    <t>Jefe - Profesional - Técnico - OTSGD</t>
  </si>
  <si>
    <t>Presentación y aprobación en Comité Institucional de Gestión y Desempeño.</t>
  </si>
  <si>
    <t>TRD, Cuadro de Clasificación Documental, Fichas de valoración, Cuadros de Caracterización y memoria descriptiva</t>
  </si>
  <si>
    <t>Profesional - Técnico OTSGD</t>
  </si>
  <si>
    <t>Preparación y envío de TRD al Archivo de Bogotá.</t>
  </si>
  <si>
    <t>OTSGD - OAP</t>
  </si>
  <si>
    <t>Acta de  aprobación del Comité de Gestión y Desempeño</t>
  </si>
  <si>
    <t>Jefe OTSGD - OAP</t>
  </si>
  <si>
    <t>Normalización de formatos</t>
  </si>
  <si>
    <t>Numero de formatos normalizados/Total de formatos identificados para normalización*100</t>
  </si>
  <si>
    <t>Digitalización de expedientes</t>
  </si>
  <si>
    <t>Numero de documentos digitalizados/Total de documentos a digitalizar según el plan de digitalización*100</t>
  </si>
  <si>
    <t>Indexación de documentos</t>
  </si>
  <si>
    <t>Numero de documentos indexados/Total de documentos a indexar *100</t>
  </si>
  <si>
    <t>Migración de registros</t>
  </si>
  <si>
    <t>Numero de registros migrados/Total de registros a  migrar*100</t>
  </si>
  <si>
    <t>Actualización de TRD</t>
  </si>
  <si>
    <t>Numero de TRD actualizadas/Total del TRD a actualizar *100</t>
  </si>
  <si>
    <t xml:space="preserve">                                         </t>
  </si>
  <si>
    <t xml:space="preserve">                                                                                </t>
  </si>
  <si>
    <t xml:space="preserve">                          </t>
  </si>
  <si>
    <t xml:space="preserve">  </t>
  </si>
  <si>
    <t>NOMBRE DEL PLAN: PO-03 Gestión y trámite documental</t>
  </si>
  <si>
    <t>Asegurar las condiciones técnicas requeridas normativamente para gestión de los documentos físico y electrónicos conforme al flujo de información de la SDH, que permita la conformación y actualización de los expedientes físicos - híbridos y electrónicos de archivo en el SGDEA.</t>
  </si>
  <si>
    <r>
      <t>RESPONSABLE DEL PLAN:</t>
    </r>
    <r>
      <rPr>
        <sz val="12"/>
        <color theme="1"/>
        <rFont val="Arial"/>
        <family val="2"/>
      </rPr>
      <t xml:space="preserve"> Subdirección de Gestión Documental - SGD; Oficina de Operaciones del Sistema de Gestión Documental - OOSGD; Oficina Técnica del Sistema de Gestión Documental - OTSGD</t>
    </r>
  </si>
  <si>
    <t xml:space="preserve">PE03-07 </t>
  </si>
  <si>
    <t>Programa de gestión de documentos electrónicos</t>
  </si>
  <si>
    <t>Elaborar la política de cero papel en articulación con  la estrategia de gobierno en línea.</t>
  </si>
  <si>
    <t>SGD - OOSGD - OTSGD</t>
  </si>
  <si>
    <t>Política cero papel.</t>
  </si>
  <si>
    <t>Profesional OOSGD-OTSGD</t>
  </si>
  <si>
    <t xml:space="preserve">Definir el programa de Gestión de Documentos Electrónicos de la SDH de manera centralizada, articulada con la política cero papel. </t>
  </si>
  <si>
    <t>Programa de gestión de documentos electrónicos de archivo.</t>
  </si>
  <si>
    <t>Profesional OOSGD.</t>
  </si>
  <si>
    <t>Desarrollar la estrategia de documentos electrónicos de archivo por dependencias, de acuerdo con la priorización y el volumen identificado.</t>
  </si>
  <si>
    <t>Aplicar los procesos  de estampado cronológico, marca de agua y firma electrónica de la Entidad.</t>
  </si>
  <si>
    <t>Reporte de estampado cronológico y marca de agua.</t>
  </si>
  <si>
    <t>Humano y Técnico</t>
  </si>
  <si>
    <t>Profesional y Técnico de la OOSGD.</t>
  </si>
  <si>
    <t xml:space="preserve">Realizar seguimiento al uso de firmas electrónicas certificadas.
</t>
  </si>
  <si>
    <t>Matriz de seguimiento, solicitud de firma electrónica.</t>
  </si>
  <si>
    <t xml:space="preserve">PE03-08 </t>
  </si>
  <si>
    <t>Programa estratégico de sistematización y custodia en el marco de la política cero papel.</t>
  </si>
  <si>
    <t>Centralizar la administración de los espacios físicos de archivo del CAD.</t>
  </si>
  <si>
    <t>SGD - OTSGD</t>
  </si>
  <si>
    <t>Parametrización del módulo de almacenamiento en el SGDEA.</t>
  </si>
  <si>
    <t>Humano y Físico y Tecnológico</t>
  </si>
  <si>
    <t>Jefe OTSGD</t>
  </si>
  <si>
    <t>Dimensionar el almacenamiento y custodia de los próximos 3 años para los archivos físicos de la entidad.</t>
  </si>
  <si>
    <t>*Plan Conservación. *Matriz de Caracterización Documental.
*Diagnóstico espacios físicos de archivo.</t>
  </si>
  <si>
    <t xml:space="preserve">Humano </t>
  </si>
  <si>
    <t xml:space="preserve">Definir el documento técnico que establezca las condiciones de custodia, préstamo documental y administración integral del archivo central de la entidad. </t>
  </si>
  <si>
    <t>*Anexo técnico.
*Contrato de almacenamiento.</t>
  </si>
  <si>
    <t>Programa de gestión de documentos electrónicos de archivo, documentado.</t>
  </si>
  <si>
    <t>Centralización espacios físicos de archivo.</t>
  </si>
  <si>
    <t>Cantidad de módulos de almacenamiento parametrizados/módulos de almacenamiento por parametrizar.</t>
  </si>
  <si>
    <t>NOMBRE DEL PLAN: PO-04 Organización documental</t>
  </si>
  <si>
    <t>OBJETIVO</t>
  </si>
  <si>
    <t>PE04-09</t>
  </si>
  <si>
    <t>Programa de archivos descentralizados y normalización de inventarios</t>
  </si>
  <si>
    <t>Identificar inconsistencias y necesidades de actualización del  inventario documental de las dependencias en el SGDEA.</t>
  </si>
  <si>
    <t>Reportes de inventarios documentales con inconsistencias identificadas.</t>
  </si>
  <si>
    <t>Humano y Tecnológico.</t>
  </si>
  <si>
    <t>Profesional/Técnico/Auxiliar de la OTSGD.</t>
  </si>
  <si>
    <t>Formular los recursos físicos, tecnológicos, talento humano para la actualización de los inventarios documentales.</t>
  </si>
  <si>
    <t>SGD-OOSGD-OTSGD</t>
  </si>
  <si>
    <t>Documento con formulación de recursos.</t>
  </si>
  <si>
    <t>Jefes  y Profesionales  de la SGD-OOSGD-OTSGD.</t>
  </si>
  <si>
    <t>Establecer un cronograma de actualización de inventario documental por dependencias.</t>
  </si>
  <si>
    <t>Cronograma de actualización de inventarios.</t>
  </si>
  <si>
    <t>Profesional SGD-OOSGD-OTSGD.</t>
  </si>
  <si>
    <t>Ejecutar la actualización del inventario documental de acuerdo al cronograma de operación.</t>
  </si>
  <si>
    <t>Inventario documental actualizado en el SGDEA.</t>
  </si>
  <si>
    <t>PE04-10</t>
  </si>
  <si>
    <t xml:space="preserve"> Programa de archivos centralizados de gestión.</t>
  </si>
  <si>
    <t>Elaborar el modelo de gestión documental descentralizado  de la SHD, asociado al programa específico de archivos centralizados del PGD.</t>
  </si>
  <si>
    <t>Modelo de gestión documental descentralizado  de la SHD.</t>
  </si>
  <si>
    <t>Establecer un cronograma para la recepción de expedientes de las dependencias priorizadas.</t>
  </si>
  <si>
    <t>Cronograma.</t>
  </si>
  <si>
    <t>Profesional de la OOSGD</t>
  </si>
  <si>
    <t>Ejecutar el modelo de operación con base en las priorizaciones definidas.</t>
  </si>
  <si>
    <t>Seguimiento modelo de operación.</t>
  </si>
  <si>
    <t xml:space="preserve">PE04-11 </t>
  </si>
  <si>
    <t>Programa de documentos vitales o esenciales</t>
  </si>
  <si>
    <t>Actualizar matriz extendida del Programa de documentos vitales y esenciales.</t>
  </si>
  <si>
    <t>Documento Programa de documentos vitales y esenciales</t>
  </si>
  <si>
    <t>Profesional del OTSGD</t>
  </si>
  <si>
    <t>Normalización de inventarios.</t>
  </si>
  <si>
    <t>Cantidad de registros actualizados/Total de registros por actualizar *100%</t>
  </si>
  <si>
    <t>Recepción archivos centralizados</t>
  </si>
  <si>
    <t>Numero de expedientes recepcionados/Total de expedientes por recepcionar *100%</t>
  </si>
  <si>
    <t>Actualización de inventario.</t>
  </si>
  <si>
    <t>Cantidad de expedientes creados en el SGDEA por trimestre.</t>
  </si>
  <si>
    <t>N/A</t>
  </si>
  <si>
    <t>Programa de documentos vitales y esenciales.</t>
  </si>
  <si>
    <t>Matriz extendida de documentos vitales y esenciales actualizada.</t>
  </si>
  <si>
    <t>NOMBRE DEL PLAN: PO-05 Transferencias documentales</t>
  </si>
  <si>
    <t>Ejecutar los programas de transferencias primarias y secundarias, aplicando procesos de descripción documental que permitan su futura migración y recuperación de la información.</t>
  </si>
  <si>
    <r>
      <t xml:space="preserve">RESPONSABLE DEL PLAN: </t>
    </r>
    <r>
      <rPr>
        <sz val="12"/>
        <color theme="1"/>
        <rFont val="Arial"/>
        <family val="2"/>
      </rPr>
      <t>Subdirección de Gestión Documental - SGD; Oficina Técnica del Sistema de Gestión Documental - OTSGD</t>
    </r>
  </si>
  <si>
    <t xml:space="preserve">PE05-12 </t>
  </si>
  <si>
    <t xml:space="preserve"> Programa de transferencia primarias</t>
  </si>
  <si>
    <t>Formular los recursos físicos, tecnológicos, talento humano para la ejecución del programa de transferencias primarias.</t>
  </si>
  <si>
    <t>SGD-OTSGD</t>
  </si>
  <si>
    <t>Jefes  y Profesionales  de la SGD-OTSGD.</t>
  </si>
  <si>
    <t>Elaborar y socializar el cronograma de transferencias primarias.</t>
  </si>
  <si>
    <t>Cronograma de transferencias primarias.</t>
  </si>
  <si>
    <t>Profesional de la OTSGD</t>
  </si>
  <si>
    <t>Ejecutar las trasferencias primarias de acuerdo con el procedimiento.</t>
  </si>
  <si>
    <t>Flujos de trabajo de transferencias primarias archivados.</t>
  </si>
  <si>
    <t xml:space="preserve">PE05-13 </t>
  </si>
  <si>
    <t>Programa de transferencias secundarias y descripción documental ISADG</t>
  </si>
  <si>
    <t>Formular los recursos físicos, tecnológicos, talento humano para la ejecución del programa de descripción documental.</t>
  </si>
  <si>
    <t>Elaborar el plan de descripción y transferencia documental secundaria.</t>
  </si>
  <si>
    <t>Plan de transferencias secundarias.</t>
  </si>
  <si>
    <t>Técnico y Profesional OTSGD</t>
  </si>
  <si>
    <t>Ejecutar el plan de descripción y transferencia documental secundaria.</t>
  </si>
  <si>
    <t>*Registros con descripción documental en el SGDEA.
*Inventario analítico de transferencia secundaria.</t>
  </si>
  <si>
    <t>Humano y tecnológico</t>
  </si>
  <si>
    <t>Transferencias primarias</t>
  </si>
  <si>
    <t>Numero de transferencias ejecutadas/Numero de transferencias programadas * 100</t>
  </si>
  <si>
    <t xml:space="preserve">Actualización del FUID del Archivo Central. </t>
  </si>
  <si>
    <t>Numero de carpetas actualizadas en fase archivo central/Total de carpetas recibidas en el archivo central *100</t>
  </si>
  <si>
    <t>Expedientes descritos en el SGDEA.</t>
  </si>
  <si>
    <t>Numero  de expedientes descritos para transferencia secundaria/Total de expedientes a describir para transferencia secundaria.</t>
  </si>
  <si>
    <t xml:space="preserve">Transferencias secundarias </t>
  </si>
  <si>
    <t>Numero de transferencias ejecutadas/Total de Transferencias programadas *100</t>
  </si>
  <si>
    <t>NOMBRE DEL PLAN: PO-06 Disposición documental</t>
  </si>
  <si>
    <t>Aplicar e implementar los instrumentos archivísticos con el fin de garantizar la integridad y la recuperación del patrimonio documental durante todo el ciclo de vida.</t>
  </si>
  <si>
    <r>
      <t xml:space="preserve">RESPONSABLE DEL PLAN: </t>
    </r>
    <r>
      <rPr>
        <sz val="12"/>
        <color theme="1"/>
        <rFont val="Arial"/>
        <family val="2"/>
      </rPr>
      <t>Subdirección de Gestión Documental - SGD; Oficina Técnica del Sistema de Gestión Documental - OTSGD.</t>
    </r>
  </si>
  <si>
    <t>PE06-14</t>
  </si>
  <si>
    <t>Aplicación de TVD</t>
  </si>
  <si>
    <t>Formular los recursos físicos, tecnológicos, talento humano para la ejecución del programa de transferencias secundarias.</t>
  </si>
  <si>
    <t>Plan de aplicación de TVD</t>
  </si>
  <si>
    <t>Profesional OTSGD</t>
  </si>
  <si>
    <t>Cronograma de ejecución TVD.</t>
  </si>
  <si>
    <t xml:space="preserve">Jefe,  profesional y Técnico de la  OTSGD </t>
  </si>
  <si>
    <t>PE06-15</t>
  </si>
  <si>
    <t>Aplicación de TRD</t>
  </si>
  <si>
    <t>Elaborar el plan de aplicación de TRD.</t>
  </si>
  <si>
    <t>Plan de aplicación de TRD.</t>
  </si>
  <si>
    <t>Jefe y Profesional de la OTSGD</t>
  </si>
  <si>
    <t>Ejecutar el plan de aplicación de TRD.</t>
  </si>
  <si>
    <t>Cronograma de ejecución aplicación TRD.</t>
  </si>
  <si>
    <t>Jefe, profesional y técnico OTSGD</t>
  </si>
  <si>
    <t>Eliminación documental.</t>
  </si>
  <si>
    <t>Numero de expedientes eliminados/Total de identificados para eliminar *100</t>
  </si>
  <si>
    <t xml:space="preserve">*Plan de aplicación de TVD.
*Plan de aplicación de TRD.
</t>
  </si>
  <si>
    <t>Planes de aplicación de TVD y TRD elaborados.</t>
  </si>
  <si>
    <t>Modernizar la infraestructura tecnológica de las aplicaciones que impacten  los 8 procesos de gestión documental.</t>
  </si>
  <si>
    <r>
      <t xml:space="preserve">RESPONSABLE DEL PLAN: </t>
    </r>
    <r>
      <rPr>
        <sz val="12"/>
        <color theme="1"/>
        <rFont val="Arial"/>
        <family val="2"/>
      </rPr>
      <t>Oficina de Operaciones del Sistema de Gestión Documental - OOSGD; Oficina Técnica del Sistema de Gestión Documental - OTSGD</t>
    </r>
  </si>
  <si>
    <t>PE07-16</t>
  </si>
  <si>
    <t>Modernización de la infraestructura tecnologica de gestión documental.</t>
  </si>
  <si>
    <t>Formular los recursos físicos, tecnológicos, talento humano para la modernización de la infraestructura tecnológica de gestión documental.</t>
  </si>
  <si>
    <t>Establecer un cronograma  para el desarrollo de las estrategias encaminadas a la modernización de la infraestructura tecnológica de gestión documental.</t>
  </si>
  <si>
    <t>SGD - OTSGD - SOTIC</t>
  </si>
  <si>
    <t>Jefes  y Profesionales  de la SGD-OTSGD - SOTIC</t>
  </si>
  <si>
    <t>Desarrollar la generación de reportes estadísticos con implementación de tecnologia de la web 3.0 y 4.0 (BigData y web semántica) para la toma de desiciones.</t>
  </si>
  <si>
    <t>Aplicaciones para análisis de datos.</t>
  </si>
  <si>
    <t>Ejecutar las estrategias definidas para la modernización de la infraestructura tecnológica de gestión documental.</t>
  </si>
  <si>
    <t>Especificaciones funcionales</t>
  </si>
  <si>
    <t xml:space="preserve"> </t>
  </si>
  <si>
    <t>PE07-17</t>
  </si>
  <si>
    <t>Implementación de componentes de gestión documental electrónica en el SGDEA.</t>
  </si>
  <si>
    <t>Documento con identificación de requerimientos.</t>
  </si>
  <si>
    <t>Jefes  y Profesionales  de la SGD- OTSGD - SOTIC</t>
  </si>
  <si>
    <t>Definir el plan de trabajo en articulación con la SOTIC para el desarrollo de los requrimientos.</t>
  </si>
  <si>
    <t>Plan de trabajo para el desarrollo de los componentes.</t>
  </si>
  <si>
    <t>Ejecutar el  plan de trabajo en articulación con la SOTIC para el desarrollo de los requrimientos.</t>
  </si>
  <si>
    <t>Seguimiento al plan.</t>
  </si>
  <si>
    <t>NOMBRE DEL PLAN: PO-08 Potenciación de capacidades en gestión documental</t>
  </si>
  <si>
    <t>Desarrollar estrategias que permitan potencializar el conocimiento técnico y funcional en el proceso de  gestión documental de los funcionarios de la Entidad.</t>
  </si>
  <si>
    <t>PE08-18</t>
  </si>
  <si>
    <t>SGD - OOSGD - OTSGD- OAC</t>
  </si>
  <si>
    <t>Plan de comunicaciones</t>
  </si>
  <si>
    <t>Subdirector SGD, OOSGD</t>
  </si>
  <si>
    <t>Ejecutar las estrategias comunicativas definidas en el plan de comunicaciones de la entidad.</t>
  </si>
  <si>
    <t>Estrategias comunicativas</t>
  </si>
  <si>
    <t>OOSGD-OAC</t>
  </si>
  <si>
    <t>PE08-19</t>
  </si>
  <si>
    <t xml:space="preserve"> Plan de capacitaciones Proceso de Gestión Documental físico y electrónico.</t>
  </si>
  <si>
    <t>* Programa de capacitaciones en gestión documental.
*Cronograma de capacitaciones.</t>
  </si>
  <si>
    <t>Profesional y Técnico OOSGD</t>
  </si>
  <si>
    <t>Listas de asistencia
Presentaciones</t>
  </si>
  <si>
    <t>Funcionarios capacitados</t>
  </si>
  <si>
    <t>Número de sesiones ejecutadas/Total de sesiones programadas *100</t>
  </si>
  <si>
    <t xml:space="preserve"> A continuación se evidencia el avance y cumplimiento en la ejecución de cada una de las actividades establecidas para los programas del PINAR.</t>
  </si>
  <si>
    <t>PLAN</t>
  </si>
  <si>
    <t>EJECUTADO TRIMESTRALMENTE</t>
  </si>
  <si>
    <t>MEDICIÓN TRIMESTRAL</t>
  </si>
  <si>
    <t>OBSERVACIONES</t>
  </si>
  <si>
    <t>I (2025)</t>
  </si>
  <si>
    <t>II (2025)</t>
  </si>
  <si>
    <t>III (2025)</t>
  </si>
  <si>
    <t>IV(2025)</t>
  </si>
  <si>
    <t>Articular el MIGDA con el PGD y el modelo de gestión documental del SHD  para el periodo 2024-2028.</t>
  </si>
  <si>
    <t>I Trimestre</t>
  </si>
  <si>
    <t>II Trimestre</t>
  </si>
  <si>
    <t>III Trimestre</t>
  </si>
  <si>
    <t>IV Trimestre</t>
  </si>
  <si>
    <t>SEGUIMIENTO</t>
  </si>
  <si>
    <t>Ejecutar plan de aplicación de TVD con series de selección y conservación total.</t>
  </si>
  <si>
    <t>Elaborar plan de aplicación de TVD.</t>
  </si>
  <si>
    <r>
      <t>NOMBRE DEL PLAN: PO-07</t>
    </r>
    <r>
      <rPr>
        <b/>
        <sz val="12"/>
        <rFont val="Arial"/>
        <family val="2"/>
      </rPr>
      <t xml:space="preserve"> Actualización y articulación del SGDEA con los sistemas de información ( BOGDATA) y espacios colaborativos (SharePoint, OneDrive, servidores on premise)</t>
    </r>
  </si>
  <si>
    <t>Generar el programa de capacitaciones en gestión documental física y electrónica.</t>
  </si>
  <si>
    <t>Sensibilización a través de estrategias comunicativas.</t>
  </si>
  <si>
    <t>Actividad sin iniciar.</t>
  </si>
  <si>
    <t>La presentación y aprobación del PGD se realizó el 8 de abril en el Comité de Gestión y Desempeño y está en proceso de revisión y firmas el acta correspondiente.
En cuanto al Modelo de Gestión Documental, el esquema se encuentra en aprobación del Subdirector de Gestión Documental con los siguientes componentes:
*COMPONENTE ESTRATÉGICO 
*COMPONENTE CULTURAL
*ADMINISTRACIÓN DE ARCHIVOS
*COMPONENTE DE INFRAESTRUCTURA</t>
  </si>
  <si>
    <t>El próximo trimestre se reportarán las actividades establecidas conforme con el cronograma.</t>
  </si>
  <si>
    <t>Según la matriz de seguimiento se realizó control de calidad a 344.244 imágenes.</t>
  </si>
  <si>
    <t>Se elaboró un informe detallado sobre el inventario documental, en el cual se identificaron a través de las fechas extremas, la migración de los periodos correspondientes. Este proceso se realizó utilizando el código de la serie documental y el nombre de los expedientes. Posteriormente, se envió el informe a la Subdirección de Soluciones de TIC junto con la solicitud formal para realizar el movimiento de los expedientes.</t>
  </si>
  <si>
    <t>El 31/01/2025 se socializó el cronograma de actualización de TRD a través de publicación en Engage y en el Banner Principal de Intranet y Hacienda al Día el 04/02/2025 y se encuentra publicado en la siguiente ruta: http://intranet.shd.gov.co/nuestra-entidad/direccion-de-gestion-corporativa/subdireccion-de-gestion-documental/oficina-tecnica-del-sistema-de-gestion-documental.
En el campo "Observaciones" del cronograma se evidencia el seguimiento realizado con las dependencias.</t>
  </si>
  <si>
    <t>Se han proyectado 4 actas de las mesas de trabajo realizadas con las dependencias, las cuales se pueden complementar de acuerdo con las sesiones de trabajo adicionales.</t>
  </si>
  <si>
    <t xml:space="preserve">El documento está en proceso de elaboración y en el próximo trimestre se reportará avance de la política. </t>
  </si>
  <si>
    <t>Conforme con el seguimiento a los procesos para este trimestre el resultado fue:
Cantidad de documentos con estampado: 53.850
Cantidad de imágenes con marca de agua:  344.244</t>
  </si>
  <si>
    <t>En este trimestre se realizaron 40 solicitudes, 28 digitales y 12 fisicos. Del total de certificados, 36 fueron Nuevos y 4 por Reposición.</t>
  </si>
  <si>
    <t>Se identificaron las inconsistencias y se envío reporte con el detalle de estas en los expedientes creados en WCC así:                                                     
530.006 expedientes sin diligenciar en la UNIDAD_ADMINISTRATIVA
381.163 expedientes presentan discrepancias en los campos: Oficina Productora, Grupo de Seguridad Carpeta y Grupo Seguridad Físico.
1.017 expedientes carecen de serie documental.
407 expedientes contienen fecha extrema inicial incorrecta.
726 expedientes no tienen fecha extrema inicial registrada.
124.667 expedientes se encuentran en la Fase de Archivo y están clasificados como ''Archivo de Gestión''.
47.985 expedientes no tienen registrada la Fecha de Transferencia.                               
Este reporte se generó mediante un filtro que incluyó todos los expedientes cuya ubicación corresponde a Nueva_Transportadora_Siglo, y cuyas carpetas fueron creadas en WCC entre los años 2015 y 2022.</t>
  </si>
  <si>
    <t xml:space="preserve">La formulación está en proceso y en el próximo trimestre se reportará avance. </t>
  </si>
  <si>
    <t xml:space="preserve">Se realizaron mesas de trabajo con la SGD, la OTSGD y la OOSGD, junto con el equipo asignado para definir la estructura del documento el cual está en proceso de elaboración. </t>
  </si>
  <si>
    <t>Formular los recursos físicos, tecnológicos, talento humano para el modelo de gestión documental descentralizado.</t>
  </si>
  <si>
    <t>Se realizó el cronograma para la recepción de los archivos de Proyectos Especiales y se está trabajando en el de las oficinas de la Dirección Distrital de Impuestos de Bogotá.</t>
  </si>
  <si>
    <t>Se proyectó cronograma de transferencias primarias de común acuerdo con las dependencias y se publicó el 12/03/2025 a través de Hacienda al Día. Para la vigencia se proyectó ejecutar 13 flujos de trabajo con 2.184 cajas y 20.179 carpetas. En el primer trimestre se activaron 6 flujos de trabajo de los cuales 1 fue por solicitud de la dependencia y 5 por cronograma. De igual manera se archivaron 6 flujos de trabajo activados en la vigencia 2024.</t>
  </si>
  <si>
    <t>Definir estrategias que permitan al corto, mediano y largo plazo desarrollar procesos de digitalización y automatización de los flujos de información física y electrónica aprovechando las tecnologías disponibles (IA, BLOCKCHAIN, OCR-ICR, SGDEA) y los servicios web BOGDATA - SGDEA.</t>
  </si>
  <si>
    <t xml:space="preserve">Para el proceso de CRM - Correspondencia se realizaron sesiones con los líderes funcionales de la Oficina de Operación del Sistema de Gestión Documental para las vigencias 2024 y 2025, se identificaron las necesidades, se elaboró la matriz de diagnóstico de necesidades y se socializó el informe a la jefatura OOSGD y a la Subdirección de Gestión Documental.                                         
Para la aplicación WCC-SGDEA Oracle, se identificaron requerimientos específicos para cada módulo y funcionalidad: Actualización Masiva de Expedientes (SDH), Movimiento de Carpetas según Periodo de Retención (SDH) y Reportes de Documento Electrónico. </t>
  </si>
  <si>
    <t xml:space="preserve">La definición del cronograma está en proceso y en el próximo trimestre se reportará avance. </t>
  </si>
  <si>
    <t>Se elaboró el programa de capacitaciones asociado al PIC de la entidad, desarrollándose por parte de la OOSGD 3 capacitaciones virtuales en febrero para los directivos. En marzo se dictaron 3 capacitaciones presenciales al grupo focal de delegados de las dependencias de la SDH.</t>
  </si>
  <si>
    <r>
      <t>Para este trimestre a través de los canales de Engage, Hacienda al Día, Intranet y sede electrónica se realizó lo siguiente:</t>
    </r>
    <r>
      <rPr>
        <b/>
        <sz val="12"/>
        <color rgb="FF000000"/>
        <rFont val="Arial"/>
        <family val="2"/>
      </rPr>
      <t xml:space="preserve">
</t>
    </r>
    <r>
      <rPr>
        <sz val="12"/>
        <color rgb="FF000000"/>
        <rFont val="Arial"/>
        <family val="2"/>
      </rPr>
      <t>OTSGD: 3 publicaciones: Cronogramas de actualización de TRD (en febrero), transferencias primarias e invetarios documentales (en marzo).
OOSGD: 5 publicaciones:</t>
    </r>
    <r>
      <rPr>
        <b/>
        <sz val="12"/>
        <color rgb="FF000000"/>
        <rFont val="Arial"/>
        <family val="2"/>
      </rPr>
      <t xml:space="preserve"> </t>
    </r>
    <r>
      <rPr>
        <sz val="12"/>
        <color rgb="FF000000"/>
        <rFont val="Arial"/>
        <family val="2"/>
      </rPr>
      <t xml:space="preserve">comunicación a Funcionarios de la Dirección Distrital de Cobro (en enero), Usuarios servicio de digitalización (en febrero) y SAP-CRM Correspondencia (marzo). Respuestas a PQRS sin datos de contacto y Consolidado de devoluciones (de enero a marzo). </t>
    </r>
  </si>
  <si>
    <t>GRÁFICO</t>
  </si>
  <si>
    <t>VIGENCIA 2025</t>
  </si>
  <si>
    <t>VIGENCIA 2026</t>
  </si>
  <si>
    <t xml:space="preserve"> VIGENCIA 2027</t>
  </si>
  <si>
    <t xml:space="preserve"> VIGENCIA 2028</t>
  </si>
  <si>
    <t>Apoyar los requerimientos relacionados con la organización de los documentos de archivo en soporte físico y/o electrónico identificados en la Matriz de caracterización de la gestión documental (Plan de mejoramiento, seguimiento y ruta de acción - PMAI)</t>
  </si>
  <si>
    <t>Para el trimestre se indexaron 50.655 documentos en el SGDEA</t>
  </si>
  <si>
    <t>Participar en la ejecución del plan de auditoría de acuerdo con los lineamientos que defina la Oficina de Control Interno y Oficina Asesora de Planeación.</t>
  </si>
  <si>
    <t>Articular las estrategias comunicativas del proceso de gestión documental con el Plan de comunicaciones de la entidad.</t>
  </si>
  <si>
    <t>Actividad cumplida en el I trimestre.</t>
  </si>
  <si>
    <t>El PGD para el periodo 2024-2028 se actualizó conforme con la normatividad vigente y necesidades de la SDH. Este fue revisado y aprobado desde la OTSGD y la SGD, asi como en el Comité de Gestión y Desempeño realizado en abril.</t>
  </si>
  <si>
    <t>De acuerdo con el cronograma, se enviaron a los responsables de la Oficina de Operaciones y Oficina Técnica en los meses de abril, mayo y junio, la siguiente documentación para iniciar con su actualización: 5 procedimientos, 18 formatos, 1 guía y 5 instructivos .</t>
  </si>
  <si>
    <t>Se aprobaron, socializaron y publicaron en MIGEMA (sistema de calidad) los siguientes documentos: 
* 1 procedimiento
* 11 formatos</t>
  </si>
  <si>
    <t>Conforme con lo dispuesto por la Oficina de Control Interno, la metodología será la definida por ellos en el plan anual de auditoría de la entidad.</t>
  </si>
  <si>
    <t>Generar o solicitar inclusión del plan de control, evaluación y seguimiento de la función archivística y gestión documental a la Oficina de Control Interno y Oficina Asesora de Planeación.</t>
  </si>
  <si>
    <t>Se envió solicitud mediante comunicación interna a la Oficina de Control Interno solicitando incluir el plan de control, evaluación y seguimiento de la función archivística y gestión documental en los diferentes ejercicios auditores.</t>
  </si>
  <si>
    <t>El proyecto de Resolución para el PGD y Modelo se encuentra en revisión para aprobación y trámite por la Dirección de Gestión Corporativa.
En cuanto a la publicación del documento, se deja acceso a la página de la entidad para verificación: 
PE01-03_3_Publicacion_PGD_2024-2027.url</t>
  </si>
  <si>
    <t>En este trimestre se terminaron de identificar los formatos a normalizar y se inició con la descarga de los mismos para procesar.</t>
  </si>
  <si>
    <t>El plan de digitalización se ha ejecutado conforme con el cronograma definido en el I trimestre.</t>
  </si>
  <si>
    <t>Para el periodo comprendido del 01/04/2025 al 31/05/2025 se indexaron 48.685 documentos en el SGDEA</t>
  </si>
  <si>
    <t>En este trimestre se realizó control de calidad a 318.435 imágenes.</t>
  </si>
  <si>
    <t>De acuerdo con las mesas de trabajo realizadas, se encuentran en proceso con las áreas 16 Tablas de Retención Documental, 4 TRD ya actualizadas y 1 firmada.</t>
  </si>
  <si>
    <t>Se proyectaron 2 actas como resultado de las mesas de trabajo realizadas con la Subdirección de Gestión Judicial y la Subsecretaría General.</t>
  </si>
  <si>
    <t>Se proyectó la resolución de política cero papel y se presenta para aprobación de la subdirección y jefes de oficina.</t>
  </si>
  <si>
    <t>Para este trimestre el resultado de la aplicación del proceso fue:
*Cantidad de documentos con estampado: 56.854
*Cantidad de imágenes con marca de agua:  402.119</t>
  </si>
  <si>
    <t>En este trimestre se realizaron 34 solicitudes, 29 digitales y 5 fisicos. 
Del total de certificados, 13 fueron Nuevos, 1 por Reposición y 20 por Renovación.</t>
  </si>
  <si>
    <t>En este trimestre no aplica la centralización de los espacios fisicos, dado que, no se ha formalizado la entrega de los archivos priorizados en el modelo de centralización.</t>
  </si>
  <si>
    <t>Se realiza la inspección de las instalaciones y sistemas de almacenamiento, consiste en realizar visitas a los espacios donde se almacenan los documentos de archivo y revisar visualmente las condiciones de la infraestructura como cubiertas, techos, muros, pisos, puertas, ventanas, sistemas eléctricos, hidráulicos.
Se realiza anexo para garantizar la custodia que estima para un total de 109.400, para la vigencias 2025 y 2026 cantidad puede aumentar o disminuir de acuerdo con las necesidades hasta en un 40% aproximadamente.</t>
  </si>
  <si>
    <t>Contrato 241042, contrato actual de custodia  de los documentos archivo, fechas inicio 2/12/2024 terminación cto 3/11/2025 cantidad de cajas custodiadas 86.169.
Anexo técnico custodia: se realiza anexo para garantizar la custodia que estima para un total de 109.400, para la vigencias 2025 y 2026 cantidad puede aumentar o disminuir de acuerdo con las necesidades de la entidad durante el desarrollo del contrato hasta en un 40% aproximadamente.</t>
  </si>
  <si>
    <t>Se realizó la matriz de actualización de los inventarios de todas las dependencias de la SHD, donde se establecieron cada una de las actividades a realizar y los tiempos establecidos para esta tarea.</t>
  </si>
  <si>
    <t>Se proyectó el modelo de gestión documental para la SHD, se presentó ante la subdirección y jefes de oficina y está en aprobación.</t>
  </si>
  <si>
    <t>Se inició la primera fase para la centralización de archivos de gestión en la que se realiza la actualización de inventarios de las dependencias priorizadas. Para esto, se está llevando a cabo un convenio con la Universidad Distrital.</t>
  </si>
  <si>
    <t xml:space="preserve">Se generó el cronograma para la recepción de los expedientes de las oficinas priorizadas  de la Subdirección de Proyectos Especiales y la Dirección de Impuestos de Bogotá </t>
  </si>
  <si>
    <t>Se elaboró la matriz de recursos y se revisó con la jefe de la Oficina Técnica del Sistema de Gestión Documental. Los entregables estan asociados con la descripción en los archivos de gestión y central.</t>
  </si>
  <si>
    <t>Se elaboró la matriz de recursos y se revisó con la jefe de la Oficina Técnica del Sistema de Gestión Documental.</t>
  </si>
  <si>
    <t>Se proyectó documento preliminar del Plan de aplicación de TRD, dejando el soporte como evidencia; sin embargo, el consolidado final se entregará el proximo mes y se dejará evidencia en el seguimiento del trimestre III.</t>
  </si>
  <si>
    <t>Se proyectó documento preliminar del Plan de aplicación de TVD, dejando el soporte como evidencia; sin embargo, el consolidado final se entregará el proximo mes y se dejará evidencia en el seguimiento del trimestre III.</t>
  </si>
  <si>
    <t>Se realizó la revisión en conjunto con la Dirección de Informática y Tecnología y se cruzaron las necesidades con el PETI.
Se efectuó el Requerimiento funcional de Alertas en SAP-CRM.
Se iniciaron pruebas en SAP-CRM-LOGON para la actualización de SAP-CRM.</t>
  </si>
  <si>
    <t>La identificación de estrategias se va a establecer mediante la asesoría de un ente externo que brinde orientacion frente a la implementación de tecnologías emergentes e inteligencia artificial en el marco de la Política de Gobierno Digital. Se presentan las cotizaciones iniciales del proceso.</t>
  </si>
  <si>
    <t>El cronograma queda asociado a la ejecución del PETI, en el momento se tiene el cronograma asociado al proyecto UPGRADE Bogdata.</t>
  </si>
  <si>
    <t>Se está trabajando con la DIT estos reportes estadísticos a través del piloto con Google.</t>
  </si>
  <si>
    <t>La ejecución va conforme con el avance del PETI.</t>
  </si>
  <si>
    <t>Para este trimestre se generó el cronograma de actualización documental del proceso CPR-120 con el estado de los documentos, el cual se socializó a los apoyos documentales de la OOSGD y OTSGD y se dispuso para consulta y actualización. Conforme con las fechas establecidas se envío correo a los responsables de la revisión y actualización correspondiente de las oficinas.
En proceso de revisión: 1 protocolo, 4 procedimientos y 17 formatos. En flujo documental en el SGD: 1 procedimiento y 4 formatos.</t>
  </si>
  <si>
    <t>Se generó el cronograma
Conforme con el cronograma definido para este trimestre se ejecutó:
Documentos digitalizados: 78.396
Documentos recibidos: 78.396</t>
  </si>
  <si>
    <t>Para el periodo comprendido entre el 01/04/2025 y el 11/06/2025 se identificaron un total de: 4.986 tipos documentos, con 198.134 folios y 302.093 imagenes digitalizadas.
Documentos digitalizados: 107.710
Documentos recibidos: 107.710</t>
  </si>
  <si>
    <t>En este trimestre se generó reporte de registros a migrar, de 545 a TVD se identificó un total de 29.964. De estos, se observó que la serie documental de 28.501 registros no existe en periodo de retención TVD, pero sus fechas extremas finales están de 2006 hacia atrás, por lo cual se generó informe detallado de la actividad realizada. Por otra parte, se realizó el movimiento de 781 registros.</t>
  </si>
  <si>
    <t>Inicia en el III trimestre de la vigencia 2025</t>
  </si>
  <si>
    <t>Actividad inicia en el III trrimestre de 2025.</t>
  </si>
  <si>
    <t>Este indicador queda cerrado porque se cumplió en el II trimestre de la vigencia 2025.</t>
  </si>
  <si>
    <t>Este indicador queda cerrado porque se cumplió en el I trimestre de la vigencia 2025.</t>
  </si>
  <si>
    <t>*Capacitaciones inducción general en gestión documental y manejo de documento electrónico: Se realizaron 24 jornadas de capacitación presencial con 38 dependencias, con asistencia de 363 servidores.
*Capacitación de Instrumentos Archivísticos  y su aplicación en la entidad desde una mirada estratégica: 2 sesiones realizadas (el 17 y 20 de junio), con asistencia de 19 dependencias y 21 servidores.
*Capacitación de Usuarios generales en la Administración de Comunicaciones Oficiales esta se realizo en vivo el 28 de abril de 2025 con una asistencia de 87 funcionarios de la entidad.</t>
  </si>
  <si>
    <r>
      <rPr>
        <b/>
        <sz val="12"/>
        <color rgb="FF000000"/>
        <rFont val="Arial"/>
        <family val="2"/>
      </rPr>
      <t xml:space="preserve">OTSGD:
</t>
    </r>
    <r>
      <rPr>
        <sz val="12"/>
        <color rgb="FF000000"/>
        <rFont val="Arial"/>
        <family val="2"/>
      </rPr>
      <t xml:space="preserve">Durante el segundo trimestre se realizaron cuatro (4) publicaciones a través de Engage, Hacienda al Día y en el Banner Principal de la entidad, de estas publicaciones tres (3) también se publicación en la página web de la Secretaría Distrital de Hacienda.
Mayo: 
•	Publicación del Programa de Gestión Documental   PGD
•	Infografía del Sistema Integrado de Conservación SIC.
Junio
•	Transferencia Secundaria 2025
•	Infografía Almacenamiento de soportes diferentes al papel en los archivos de gestión, como parte del procedimiento de organización documental.
Esta última publicación fue solicitada al área encargada y hasta el momento no se ha realizado dicha publicación por lo cual se adjunta el correo donde se evidencia la solicitud.
</t>
    </r>
    <r>
      <rPr>
        <b/>
        <sz val="12"/>
        <color rgb="FF000000"/>
        <rFont val="Arial"/>
        <family val="2"/>
      </rPr>
      <t xml:space="preserve">OOSGD
</t>
    </r>
    <r>
      <rPr>
        <sz val="12"/>
        <color rgb="FF000000"/>
        <rFont val="Arial"/>
        <family val="2"/>
      </rPr>
      <t xml:space="preserve">
Durante el segundo trimestre de 2025, la ejecución del plan de comunicaciones se centró en dos frentes estratégicos. A nivel interno, se impulsó la modernización y eficiencia de la gestión documental mediante la actualización de procedimientos y la promoción de herramientas digitales. Externamente, las acciones se enfocaron en garantizar el cumplimiento normativo en materia de transparencia y el derecho de acceso a la información para la ciudadanía.
A continuación, se presentan los indicadores clave de la ejecución durante el periodo:
Número total de campañas de comunicación interna ejecutadas: 2
Número total de respuestas a PQRS publicadas: 61
Número total de consolidados de devoluciones publicados: 3
Cálculo del total de acciones de comunicación (internas y externas) realizadas en el trimestre: 66
Enfoque Estratégico de las Comunicaciones Internas
Las comunicaciones internas del trimestre estuvieron orientadas a la optimización de los procesos documentales de la entidad. La campaña sobre la modificación de formatos del procedimiento de Comunicaciones Oficiales (120-P.02) buscó involucrar a los funcionarios en la mejora continua, asegurando que las actualizaciones respondieran a necesidades reales de claridad y eficiencia. Complementariamente, la promoción de los servicios de digitalización y del Sistema de Gestión de Documentos Electrónicos de Archivo (SGDEA) WCC tuvo como objetivo estratégico fomentar la transformación digital, mejorando la accesibilidad, seguridad y trazabilidad de la información institucional.
En el ámbito externo, las acciones ejecutadas fueron fundamentales para el fortalecimiento de la transparencia y el cumplimiento de la normativa vigente. La publicación periódica de respuestas a Peticiones, Quejas, Reclamos y Sugerencias (PQRS) de ciudadanos sin datos de contacto garantiza el acceso a la información pública, un pilar de la gestión transparente. Asimismo, la difusión de los consolidados de devoluciones evidencia un proceso diligente y responsable en la gestión de comunicaciones oficiales, informando a los interesados sobre los intentos de entrega no efectivos y cumpliendo con el principio de publicidad.</t>
    </r>
  </si>
  <si>
    <t>Actividad cumplida en el II trimestre.</t>
  </si>
  <si>
    <t>Para este trimestre se iniciaron los flujos documentales en MIGEMA de los siguientes documentos actualizados y su estado es:
* Ajuste y socialización por la OOSGD: 1 procedimiento, 5 formatos, 4 guías y 2 instructivos.
* Revisión OAP: 2 procedimientos, 10 formatos, 2 guías y 2 instructivos.</t>
  </si>
  <si>
    <t>Actividad cumplida en el II trimestre</t>
  </si>
  <si>
    <t>Se enviaron las solicitudes a la Oficina Asesora de Planeación y Oficina de Control Interno.</t>
  </si>
  <si>
    <r>
      <t>Se expidió acto administrativo Resolución SDH-000119 del 30 de septiembre de 2025 "</t>
    </r>
    <r>
      <rPr>
        <i/>
        <sz val="12"/>
        <color rgb="FF000000"/>
        <rFont val="Arial"/>
        <family val="2"/>
      </rPr>
      <t>Por medio de la cual se aprueba la actualización del Programa de Gestión Documental - PGD y el Sistema Integrado de Conservación - SIC de la Secretaría Distrital de Hacienda de Bogotá D.C."</t>
    </r>
    <r>
      <rPr>
        <sz val="12"/>
        <color rgb="FF000000"/>
        <rFont val="Arial"/>
        <family val="2"/>
      </rPr>
      <t xml:space="preserve">
Se encuentra publicada en la sede electrónica de la entidad en el enlace: https://www.haciendabogota.gov.co/es/sdh/programa-de-gestion-documental-pgd</t>
    </r>
  </si>
  <si>
    <t>Actividad cumplida en el I trimestre</t>
  </si>
  <si>
    <t>Se normalizaron 7 documentos de los propuestos. Avance de la actividad 15%</t>
  </si>
  <si>
    <t>Para el periodo comprendido entre el 13/06/2025 y el 30/09/2025 se procesaron 171.741 unidades documentales.</t>
  </si>
  <si>
    <t>Para el periodo comprendido del 01/06/2025 al 30/09/2025 se indexaron 149.628 documentos en el SGDEA</t>
  </si>
  <si>
    <t>Cantidad de imágenes: 318.416</t>
  </si>
  <si>
    <t xml:space="preserve">*Se generó el reporte de registros a migrar correspondientes al periodo de retención 545, identificándose un total de 1.534. 
*Se identificaron expedientes con fechas extremas finales comprendidas entre el 01/01/2007 y el 30/09/2015, actualmente almacenados en TVD, cuyas series documentales no están definidas en el periodo de retención 545. 
*Se realizó la migración de 1.017 expedientes al periodo de retención 545, conforme a los criterios establecidos con base en la fecha extrema final dentro del rango mencionado (01/01/2007 al 30/09/2015). </t>
  </si>
  <si>
    <t>Debido al proceso para la convalidación de la actualización 3 y la reorganización de la entidad se reprogramó el cronograma que finaliza actividades de actualización de TRD y Soportes de TRD (Cuadro de Clasificación Documental, Cuadros de Caracterización, Cuadro de control de cambios series y subseries, Fichas de valoración documental y memoria descriptiva)en julio de 2026, el cual se comunicó en la Intranet en el siguiente enlace: http://intranet.shd.gov.co/sites/default/files/files/Corporativa/SGD/2025/Cronograma_Actualizacion_II_Semestre%202025.pdf</t>
  </si>
  <si>
    <t>Debido al proceso para la convalidación de la actualización 3 y la reorganización de la entidad, se reprogramó el cronograma que finaliza actividades de actualización de TRD y Soportes de TRD (Cuadro de Clasificación Documental, Cuadros de Caracterización, Cuadro de control de cambios series y subseries, Fichas de valoración documental y memoria descriptiva) en julio de 2026, el cual se comunicó en la Intranet de la entidad.</t>
  </si>
  <si>
    <t>La presentación y aprobación en el Comité Institucional de Gestión y Desempeño de la Tabla de Retención Documental (TRD) Decreto 834 versión cuatro (4), está sujeta al avance que se tenga en mesas de trabajo proyectadas en el cronograma actualizado en septiembre de 2025. 
El ajuste del cronograma se debió al trabajo alterno que se viene realizando en la actualización versión tres (3) conforme con el informe técnico emitido por el Archivo de Bogotá y versión cuatro (4).</t>
  </si>
  <si>
    <t>La preparación y envío de la Tabla de Retención Documental (TRD) Decreto 834 versión cuatro (4) al Archivo de Bogotá Retención Documental (TRD), está sujeta al avance  en las mesas de trabajo proyectadas en el cronograma actualizado el pasado septiembre de 2025.</t>
  </si>
  <si>
    <t>La resolución proyectada sigue en revisión para proceder a su aprobación y publicación.</t>
  </si>
  <si>
    <t>La definición del Programa de documentos electrónicos se estructurará con los entregables suministrados por Colvatel, ente externo que actualmente está en proceso de contratación para realizar el diagnóstico del modelo de Gestión Documental Electrónica Integral, bajo la Política de Gobierno Digital y Cero Papel.</t>
  </si>
  <si>
    <t xml:space="preserve">Para este trimestre el reporte fue:
*Cantidad de documentos con estampado: 154.053
*Cantidad de imágenes con marca de agua: 449.049
</t>
  </si>
  <si>
    <t>Para el III trimestre se realizaron 31 solicitudes, de las cuales 20 fueron certificados digitales y 11 fisicos. 
Del total de certificados, 8 fueron Nuevos y 15 por Renovación, no hubo ninguno por Reposición.</t>
  </si>
  <si>
    <t>Profesional SGD</t>
  </si>
  <si>
    <t>Profesionales</t>
  </si>
  <si>
    <t>Se realizó sesión con la OCI el 18/06/2025 para definir la metodología, se acordó desarrollarla para las auditorías de 2026.</t>
  </si>
  <si>
    <t>El contrato 241042 se encuentraen ejecución y finaliza el 03/11/2025.
El trimestre anterior se realió el anexo técnico para el contrato de custodia 2025 y 2026 que está en proceso.</t>
  </si>
  <si>
    <t xml:space="preserve">Se creó ficha resumen en la que se tendrá un informe sobre el estado actual de los depósitos de archivo con los que cuenta la SDH en sus diferentes sedes. Esta ficha será actualizada conforme los cambios que surjan con el proceso de reorganización de la Entidad en el marco de la matriz PMAI. </t>
  </si>
  <si>
    <t xml:space="preserve">Las cifras dimensionadas para el almacenamiento y custodia en los próximos 3 años son las mismas reportadas en el trimestre II (109.400 para las vigencias 2025 y 2026).
Este volumen no cambia hasta que no se adjudique el contrato que se adelanta de custodia. </t>
  </si>
  <si>
    <t>Conforme con el cronograma de actualización de inventarios definido, se empezará a trabajar una vez el líder funcional de WCC envíe los inventarios para empezar a identificar las novedades de cada oficina.</t>
  </si>
  <si>
    <t>Esta actividad se empezará a trabajar una vez se realice la identificación de novedades y se reporte a cada oficina de acuerdo con el cronograma establecido.</t>
  </si>
  <si>
    <t>Continúa en revisión el modelo de gestión documental descentralizado de la SDH</t>
  </si>
  <si>
    <t>Se generó propuesta de operación conforme con el modelo definido para el proceso de producción documental, resaltando los flujos de información existentes en la SDH.  Este se socializó con los jefes de oficina con el fin de que se pueda articular con el diagnóstico del Modelo de Gestión Documental Electrónica Integral que inicia en octubre de 2025 a través del proyecto de inversión.</t>
  </si>
  <si>
    <t xml:space="preserve">Se documentó el programa con su metodologia, se actualizó la matriz extendida del programa en lo referente a los criterios de valoración y se inicia la valoración de las series conforme con lo definido en el cronograma del programa específico. </t>
  </si>
  <si>
    <t>Para la vigencia se han archivado 13 flujos de trabajo de los cuales 10 dan cumplimiento al cronograma y 3 son a demanda.</t>
  </si>
  <si>
    <t>El 12/03/2025 fue socializado el cronograma de transferencias primarias acordado con las dependencias para la vigencia 2025 así: 13 flujos de trabajo, 2.184 cajas y 20.179 expedientes. A este se le hace seguimiento semanal para ver el avance y cumplimiento.
Publicado en la siguiente ruta de la Intranet: http://intranet.shd.gov.co/cronograma-transferencias-documentales-2025</t>
  </si>
  <si>
    <t>Actividad a iniciarse en el IV trimestre conforme con el cronograma definido.</t>
  </si>
  <si>
    <t>Se culmina la elaboración del Plan de aplicación de TVD conforme con el reporte dado en el trimestre II y se carga documento final.</t>
  </si>
  <si>
    <t>Se elaboró cronograma de ejecución para las vigencias 2025 - 2028</t>
  </si>
  <si>
    <t>Se culmina la elaboración del Plan de aplicación de TRD conforme con el reporte dado en el trimestre II y se carga documento final.</t>
  </si>
  <si>
    <t xml:space="preserve">Se recibió retroalimentación por parte de SKG Google respecto a las guías de trámite empleadas para la clasificación de los radicados, así como para el assessment de la fase 2 de pqrs IA. Lo anterior para la revisión y  comentarios por parte de la SDH y así cerrar la primera fase e iniciar la implementación. </t>
  </si>
  <si>
    <t>La ejecución está a cargo de la DIT conforme con el avance del PETI.</t>
  </si>
  <si>
    <t>Identificar los requerimientos tecnológicos para el desarrollo de la estrategia de documentos electrónicos de archivo que abarquen los ocho procesos de la gestión documental.</t>
  </si>
  <si>
    <t>Se identificó mejorar reportes de Disposición final y agregar campos para poder segmentar la información y realizar análisis del estado actual de los expedientes digitales y se envió correo al líder Técnico de WCC.
Se solicitó adicionar campos al reporte de inventario documental, con el fin de poder realizar un análisis del estado actual de los expedientes.
Se realizaron reuniones para la implementación del Módulo de Preservación Digital en WCC, definiendo los requisitos técnicos y funcionales para su desarrollo.</t>
  </si>
  <si>
    <t>En la OTSGD se realizaron tres (3) publicaciones en la sede electrónica las cuales fueron: Programa de Gestión Documental PGD, la Metodología de Seguimiento PINAR 2025 y el Sistema Integrado de Conservación SIC, Las anteriores publicaciones también se compartieron en la intranet de la entidad.</t>
  </si>
  <si>
    <t>Actividad inicia en el IV trrimestre de 2025.</t>
  </si>
  <si>
    <t>Se elaboró el plan y de acuerdo con el cronograma, los procesos técnicos se ejecutarán a partir del IV trimestre de la vigencia. Se está realizando verificación fisica de los expedientes frente al reporte generado del SGDEA.</t>
  </si>
  <si>
    <t>Se elaboró cronograma de aplicación para las vigencias 2025 - 2028.</t>
  </si>
  <si>
    <t>Ejecutar el cronograma de capacitaciones en gestión documental física y electrónica.</t>
  </si>
  <si>
    <t>Este trimestre se realizaron las siguientes capacitaciones:
*Capacitaciones inducción general en gestión documental y manejo de documento electrónico: Se realizaron jornadas de capacitación presencial con 33 dependencias, con asistencia de 314 servidores.
Se ejecutaron las 3 capacitaciones programadas (21/08/2025, 28/08/2025 y 04/09/2025)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</si>
</sst>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1" formatCode="_-* #,##0_-;\-* #,##0_-;_-* &quot;-&quot;_-;_-@_-"/>
    <numFmt numFmtId="43" formatCode="_-* #,##0.00_-;\-* #,##0.00_-;_-* &quot;-&quot;??_-;_-@_-"/>
    <numFmt numFmtId="164" formatCode="_(&quot;$&quot;\ * #,##0.00_);_(&quot;$&quot;\ * \(#,##0.00\);_(&quot;$&quot;\ * &quot;-&quot;??_);_(@_)"/>
    <numFmt numFmtId="165" formatCode="_(* #,##0.00_);_(* \(#,##0.00\);_(* &quot;-&quot;??_);_(@_)"/>
    <numFmt numFmtId="166" formatCode="_(* #,##0_);_(* \(#,##0\);_(* &quot;-&quot;??_);_(@_)"/>
    <numFmt numFmtId="167" formatCode="_(&quot;$&quot;\ * #,##0_);_(&quot;$&quot;\ * \(#,##0\);_(&quot;$&quot;\ * &quot;-&quot;??_);_(@_)"/>
    <numFmt numFmtId="168" formatCode="0.0%"/>
  </numFmts>
  <fonts count="26">
    <font>
      <sz val="11"/>
      <color theme="1"/>
      <name val="Calibri"/>
      <family val="2"/>
      <scheme val="minor"/>
    </font>
    <font>
      <sz val="11"/>
      <color theme="1"/>
      <name val="Calibri"/>
      <family val="2"/>
      <scheme val="minor"/>
    </font>
    <font>
      <u/>
      <sz val="11"/>
      <color theme="10"/>
      <name val="Calibri"/>
      <family val="2"/>
      <scheme val="minor"/>
    </font>
    <font>
      <sz val="11"/>
      <color theme="1"/>
      <name val="Times New Roman"/>
      <family val="1"/>
    </font>
    <font>
      <sz val="6"/>
      <color theme="1"/>
      <name val="Arial Narrow"/>
      <family val="2"/>
    </font>
    <font>
      <b/>
      <sz val="12"/>
      <color theme="1"/>
      <name val="Times New Roman"/>
      <family val="1"/>
    </font>
    <font>
      <sz val="12"/>
      <color theme="1"/>
      <name val="Times New Roman"/>
      <family val="1"/>
    </font>
    <font>
      <u/>
      <sz val="11"/>
      <color theme="1"/>
      <name val="Calibri"/>
      <family val="2"/>
      <scheme val="minor"/>
    </font>
    <font>
      <b/>
      <sz val="14"/>
      <color theme="1"/>
      <name val="Times New Roman"/>
      <family val="1"/>
    </font>
    <font>
      <sz val="14"/>
      <color theme="1"/>
      <name val="Times New Roman"/>
      <family val="1"/>
    </font>
    <font>
      <b/>
      <sz val="28"/>
      <color theme="1"/>
      <name val="Adobe Garamond Pro Bold"/>
      <family val="1"/>
    </font>
    <font>
      <sz val="14"/>
      <name val="Times New Roman"/>
      <family val="1"/>
    </font>
    <font>
      <b/>
      <sz val="14"/>
      <name val="Times New Roman"/>
      <family val="1"/>
    </font>
    <font>
      <b/>
      <sz val="12"/>
      <color theme="1"/>
      <name val="Arial"/>
      <family val="2"/>
    </font>
    <font>
      <sz val="12"/>
      <color theme="1"/>
      <name val="Arial"/>
      <family val="2"/>
    </font>
    <font>
      <b/>
      <sz val="12"/>
      <name val="Arial"/>
      <family val="2"/>
    </font>
    <font>
      <sz val="12"/>
      <name val="Arial"/>
      <family val="2"/>
    </font>
    <font>
      <sz val="12"/>
      <color indexed="8"/>
      <name val="Arial"/>
      <family val="2"/>
    </font>
    <font>
      <b/>
      <sz val="12"/>
      <color indexed="8"/>
      <name val="Arial"/>
      <family val="2"/>
    </font>
    <font>
      <sz val="12"/>
      <color rgb="FF000000"/>
      <name val="Arial"/>
      <family val="2"/>
    </font>
    <font>
      <u/>
      <sz val="12"/>
      <color theme="1"/>
      <name val="Arial"/>
      <family val="2"/>
    </font>
    <font>
      <sz val="12"/>
      <color rgb="FFFF0000"/>
      <name val="Arial"/>
      <family val="2"/>
    </font>
    <font>
      <u/>
      <sz val="12"/>
      <name val="Arial"/>
      <family val="2"/>
    </font>
    <font>
      <b/>
      <sz val="12"/>
      <color rgb="FF000000"/>
      <name val="Arial"/>
      <family val="2"/>
    </font>
    <font>
      <b/>
      <sz val="12"/>
      <color theme="4" tint="-0.499984740745262"/>
      <name val="Arial"/>
      <family val="2"/>
    </font>
    <font>
      <i/>
      <sz val="12"/>
      <color rgb="FF000000"/>
      <name val="Arial"/>
      <family val="2"/>
    </font>
  </fonts>
  <fills count="20">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3" tint="0.39997558519241921"/>
        <bgColor indexed="64"/>
      </patternFill>
    </fill>
    <fill>
      <patternFill patternType="solid">
        <fgColor theme="1" tint="0.499984740745262"/>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9"/>
        <bgColor indexed="64"/>
      </patternFill>
    </fill>
    <fill>
      <patternFill patternType="solid">
        <fgColor rgb="FFFF0000"/>
        <bgColor indexed="64"/>
      </patternFill>
    </fill>
    <fill>
      <patternFill patternType="solid">
        <fgColor rgb="FFFFFF00"/>
        <bgColor indexed="64"/>
      </patternFill>
    </fill>
    <fill>
      <patternFill patternType="solid">
        <fgColor theme="6"/>
        <bgColor indexed="64"/>
      </patternFill>
    </fill>
    <fill>
      <patternFill patternType="solid">
        <fgColor rgb="FFFFFFFF"/>
        <bgColor rgb="FF000000"/>
      </patternFill>
    </fill>
    <fill>
      <patternFill patternType="solid">
        <fgColor rgb="FF0070C0"/>
        <bgColor indexed="64"/>
      </patternFill>
    </fill>
    <fill>
      <patternFill patternType="solid">
        <fgColor theme="7" tint="0.79998168889431442"/>
        <bgColor indexed="64"/>
      </patternFill>
    </fill>
    <fill>
      <patternFill patternType="solid">
        <fgColor indexed="65"/>
        <bgColor theme="0"/>
      </patternFill>
    </fill>
  </fills>
  <borders count="74">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double">
        <color indexed="64"/>
      </right>
      <top style="double">
        <color indexed="64"/>
      </top>
      <bottom/>
      <diagonal/>
    </border>
    <border>
      <left style="thin">
        <color indexed="64"/>
      </left>
      <right/>
      <top/>
      <bottom style="thin">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style="double">
        <color indexed="64"/>
      </left>
      <right style="thin">
        <color indexed="64"/>
      </right>
      <top style="medium">
        <color indexed="64"/>
      </top>
      <bottom/>
      <diagonal/>
    </border>
    <border>
      <left style="thin">
        <color indexed="64"/>
      </left>
      <right style="medium">
        <color indexed="64"/>
      </right>
      <top style="thin">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bottom style="double">
        <color indexed="64"/>
      </bottom>
      <diagonal/>
    </border>
  </borders>
  <cellStyleXfs count="8">
    <xf numFmtId="0" fontId="0" fillId="0" borderId="0"/>
    <xf numFmtId="0" fontId="2" fillId="0" borderId="0" applyNumberForma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cellStyleXfs>
  <cellXfs count="391">
    <xf numFmtId="0" fontId="0" fillId="0" borderId="0" xfId="0"/>
    <xf numFmtId="0" fontId="3" fillId="0" borderId="0" xfId="0" applyFont="1"/>
    <xf numFmtId="0" fontId="4" fillId="0" borderId="0" xfId="0" applyFont="1" applyAlignment="1">
      <alignment vertical="center" wrapText="1"/>
    </xf>
    <xf numFmtId="0" fontId="4" fillId="0" borderId="0" xfId="0" applyFont="1" applyAlignment="1">
      <alignment horizontal="center" vertical="center" wrapText="1"/>
    </xf>
    <xf numFmtId="0" fontId="0" fillId="4" borderId="0" xfId="0" applyFill="1"/>
    <xf numFmtId="0" fontId="3" fillId="4" borderId="0" xfId="0" applyFont="1" applyFill="1"/>
    <xf numFmtId="9" fontId="3" fillId="4" borderId="0" xfId="0" applyNumberFormat="1" applyFont="1" applyFill="1"/>
    <xf numFmtId="9" fontId="6" fillId="0" borderId="1" xfId="0" applyNumberFormat="1" applyFont="1" applyBorder="1" applyAlignment="1">
      <alignment horizontal="center" vertical="center"/>
    </xf>
    <xf numFmtId="0" fontId="0" fillId="0" borderId="0" xfId="0" applyAlignment="1">
      <alignment vertical="center" wrapText="1"/>
    </xf>
    <xf numFmtId="0" fontId="0" fillId="0" borderId="0" xfId="0" applyAlignment="1">
      <alignment vertical="top" wrapText="1"/>
    </xf>
    <xf numFmtId="0" fontId="7" fillId="0" borderId="0" xfId="1" applyFont="1" applyBorder="1" applyAlignment="1">
      <alignment vertical="center" wrapText="1"/>
    </xf>
    <xf numFmtId="9" fontId="9" fillId="0" borderId="1" xfId="7" applyFont="1" applyBorder="1" applyAlignment="1">
      <alignment horizontal="center" vertical="center"/>
    </xf>
    <xf numFmtId="9" fontId="9" fillId="0" borderId="1" xfId="0" applyNumberFormat="1" applyFont="1" applyBorder="1" applyAlignment="1">
      <alignment horizontal="center" vertical="center"/>
    </xf>
    <xf numFmtId="166" fontId="3" fillId="4" borderId="0" xfId="2" applyNumberFormat="1" applyFont="1" applyFill="1"/>
    <xf numFmtId="165" fontId="3" fillId="4" borderId="0" xfId="0" applyNumberFormat="1" applyFont="1" applyFill="1"/>
    <xf numFmtId="167" fontId="1" fillId="4" borderId="0" xfId="6" applyNumberFormat="1" applyFont="1" applyFill="1"/>
    <xf numFmtId="167" fontId="0" fillId="4" borderId="0" xfId="0" applyNumberFormat="1" applyFill="1"/>
    <xf numFmtId="9" fontId="1" fillId="4" borderId="0" xfId="7" applyFont="1" applyFill="1"/>
    <xf numFmtId="0" fontId="9" fillId="0" borderId="1" xfId="0" applyFont="1" applyBorder="1" applyAlignment="1">
      <alignment vertical="center" wrapText="1"/>
    </xf>
    <xf numFmtId="0" fontId="9" fillId="0" borderId="1" xfId="0" applyFont="1" applyBorder="1" applyAlignment="1">
      <alignment horizontal="left" vertical="center" wrapText="1"/>
    </xf>
    <xf numFmtId="0" fontId="3" fillId="0" borderId="1" xfId="0" applyFont="1" applyBorder="1"/>
    <xf numFmtId="9" fontId="9" fillId="0" borderId="1" xfId="0" applyNumberFormat="1" applyFont="1" applyBorder="1" applyAlignment="1">
      <alignment horizontal="center" vertical="center" wrapText="1"/>
    </xf>
    <xf numFmtId="9" fontId="9" fillId="0" borderId="1" xfId="7" applyFont="1" applyFill="1" applyBorder="1" applyAlignment="1">
      <alignment horizontal="center" vertical="center"/>
    </xf>
    <xf numFmtId="0" fontId="9" fillId="0" borderId="1" xfId="0" applyFont="1" applyBorder="1" applyAlignment="1">
      <alignment horizontal="center" vertical="center"/>
    </xf>
    <xf numFmtId="0" fontId="9" fillId="0" borderId="1" xfId="0" applyFont="1" applyBorder="1"/>
    <xf numFmtId="0" fontId="8" fillId="2" borderId="24" xfId="0" applyFont="1" applyFill="1" applyBorder="1" applyAlignment="1">
      <alignment horizontal="center" vertical="center"/>
    </xf>
    <xf numFmtId="0" fontId="9" fillId="0" borderId="15" xfId="0" applyFont="1" applyBorder="1" applyAlignment="1">
      <alignment horizontal="left" vertical="center" wrapText="1"/>
    </xf>
    <xf numFmtId="9" fontId="9" fillId="0" borderId="15" xfId="0" applyNumberFormat="1" applyFont="1" applyBorder="1" applyAlignment="1">
      <alignment horizontal="center" vertical="center" wrapText="1"/>
    </xf>
    <xf numFmtId="0" fontId="9" fillId="0" borderId="15" xfId="0" applyFont="1" applyBorder="1" applyAlignment="1">
      <alignment horizontal="center" vertical="center"/>
    </xf>
    <xf numFmtId="9" fontId="9" fillId="0" borderId="15" xfId="7" applyFont="1" applyFill="1" applyBorder="1" applyAlignment="1">
      <alignment horizontal="center" vertical="center"/>
    </xf>
    <xf numFmtId="0" fontId="9" fillId="0" borderId="15" xfId="0" applyFont="1" applyBorder="1" applyAlignment="1">
      <alignment vertical="center" wrapText="1"/>
    </xf>
    <xf numFmtId="0" fontId="9" fillId="0" borderId="3" xfId="0" applyFont="1" applyBorder="1" applyAlignment="1">
      <alignment vertical="center" wrapText="1"/>
    </xf>
    <xf numFmtId="9" fontId="9" fillId="0" borderId="15" xfId="0" applyNumberFormat="1" applyFont="1" applyBorder="1" applyAlignment="1">
      <alignment horizontal="center" vertical="center"/>
    </xf>
    <xf numFmtId="0" fontId="9" fillId="0" borderId="8" xfId="0" applyFont="1" applyBorder="1" applyAlignment="1">
      <alignment horizontal="left" vertical="center" wrapText="1"/>
    </xf>
    <xf numFmtId="168" fontId="9" fillId="0" borderId="1" xfId="7" applyNumberFormat="1" applyFont="1" applyFill="1" applyBorder="1" applyAlignment="1">
      <alignment horizontal="center" vertical="center"/>
    </xf>
    <xf numFmtId="0" fontId="9" fillId="0" borderId="5" xfId="0" applyFont="1" applyBorder="1" applyAlignment="1">
      <alignment horizontal="left" vertical="center" wrapText="1"/>
    </xf>
    <xf numFmtId="0" fontId="11" fillId="0" borderId="1" xfId="0" applyFont="1" applyBorder="1" applyAlignment="1">
      <alignment horizontal="left" vertical="center" wrapText="1"/>
    </xf>
    <xf numFmtId="9" fontId="11" fillId="0" borderId="1" xfId="0" applyNumberFormat="1" applyFont="1" applyBorder="1" applyAlignment="1">
      <alignment horizontal="center" vertical="center"/>
    </xf>
    <xf numFmtId="0" fontId="11" fillId="0" borderId="4" xfId="0" applyFont="1" applyBorder="1" applyAlignment="1">
      <alignment horizontal="left" vertical="center" wrapText="1"/>
    </xf>
    <xf numFmtId="0" fontId="13" fillId="2" borderId="24" xfId="0" applyFont="1" applyFill="1" applyBorder="1" applyAlignment="1">
      <alignment horizontal="center" vertical="center" wrapText="1"/>
    </xf>
    <xf numFmtId="0" fontId="13" fillId="0" borderId="10" xfId="0" applyFont="1" applyBorder="1" applyAlignment="1">
      <alignment horizontal="center" vertical="center"/>
    </xf>
    <xf numFmtId="0" fontId="13" fillId="2" borderId="25" xfId="0" applyFont="1" applyFill="1" applyBorder="1" applyAlignment="1">
      <alignment horizontal="center" vertical="center" wrapText="1"/>
    </xf>
    <xf numFmtId="0" fontId="13" fillId="5" borderId="24" xfId="0" applyFont="1" applyFill="1" applyBorder="1" applyAlignment="1">
      <alignment horizontal="center" vertical="center" wrapText="1"/>
    </xf>
    <xf numFmtId="0" fontId="14" fillId="0" borderId="24" xfId="0" applyFont="1" applyBorder="1" applyAlignment="1">
      <alignment horizontal="justify" vertical="center" wrapText="1"/>
    </xf>
    <xf numFmtId="0" fontId="13" fillId="0" borderId="24" xfId="0" applyFont="1" applyBorder="1" applyAlignment="1">
      <alignment horizontal="center" vertical="center" wrapText="1"/>
    </xf>
    <xf numFmtId="0" fontId="13" fillId="2" borderId="26" xfId="0" applyFont="1" applyFill="1" applyBorder="1" applyAlignment="1">
      <alignment vertical="center"/>
    </xf>
    <xf numFmtId="0" fontId="13" fillId="0" borderId="23" xfId="0" applyFont="1" applyBorder="1" applyAlignment="1">
      <alignment horizontal="center" vertical="center"/>
    </xf>
    <xf numFmtId="0" fontId="13" fillId="0" borderId="4" xfId="0" applyFont="1" applyBorder="1" applyAlignment="1">
      <alignment horizontal="center" vertical="center"/>
    </xf>
    <xf numFmtId="0" fontId="15" fillId="0" borderId="4" xfId="0" applyFont="1" applyBorder="1" applyAlignment="1">
      <alignment horizontal="center" vertical="center"/>
    </xf>
    <xf numFmtId="0" fontId="13" fillId="0" borderId="1" xfId="0" applyFont="1" applyBorder="1" applyAlignment="1">
      <alignment horizontal="center" vertical="center"/>
    </xf>
    <xf numFmtId="0" fontId="13" fillId="5" borderId="10" xfId="0" applyFont="1" applyFill="1" applyBorder="1"/>
    <xf numFmtId="0" fontId="13" fillId="5" borderId="1" xfId="0" applyFont="1" applyFill="1" applyBorder="1"/>
    <xf numFmtId="0" fontId="13" fillId="5" borderId="21" xfId="0" applyFont="1" applyFill="1" applyBorder="1" applyAlignment="1">
      <alignment horizontal="center" vertical="center"/>
    </xf>
    <xf numFmtId="0" fontId="13" fillId="5" borderId="5" xfId="0" applyFont="1" applyFill="1" applyBorder="1" applyAlignment="1">
      <alignment horizontal="center" vertical="center"/>
    </xf>
    <xf numFmtId="0" fontId="13" fillId="5" borderId="10" xfId="0" applyFont="1" applyFill="1" applyBorder="1" applyAlignment="1">
      <alignment horizontal="center" vertical="center"/>
    </xf>
    <xf numFmtId="0" fontId="13" fillId="5" borderId="1" xfId="0" applyFont="1" applyFill="1" applyBorder="1" applyAlignment="1">
      <alignment horizontal="center" vertical="center"/>
    </xf>
    <xf numFmtId="0" fontId="13" fillId="5" borderId="29" xfId="0" applyFont="1" applyFill="1" applyBorder="1" applyAlignment="1">
      <alignment horizontal="center" vertical="center"/>
    </xf>
    <xf numFmtId="0" fontId="14" fillId="12" borderId="24" xfId="0" applyFont="1" applyFill="1" applyBorder="1" applyAlignment="1">
      <alignment horizontal="justify" vertical="center" wrapText="1"/>
    </xf>
    <xf numFmtId="0" fontId="14" fillId="13" borderId="24" xfId="0" applyFont="1" applyFill="1" applyBorder="1" applyAlignment="1">
      <alignment horizontal="justify" vertical="center" wrapText="1"/>
    </xf>
    <xf numFmtId="0" fontId="14" fillId="0" borderId="24" xfId="0" applyFont="1" applyBorder="1" applyAlignment="1">
      <alignment horizontal="left" vertical="center" wrapText="1"/>
    </xf>
    <xf numFmtId="0" fontId="13" fillId="2" borderId="24" xfId="0" applyFont="1" applyFill="1" applyBorder="1" applyAlignment="1">
      <alignment horizontal="center" vertical="center"/>
    </xf>
    <xf numFmtId="0" fontId="14" fillId="14" borderId="24" xfId="0" applyFont="1" applyFill="1" applyBorder="1" applyAlignment="1">
      <alignment horizontal="justify" vertical="center" wrapText="1"/>
    </xf>
    <xf numFmtId="0" fontId="14" fillId="0" borderId="1" xfId="0" applyFont="1" applyBorder="1" applyAlignment="1">
      <alignment horizontal="center" vertical="center"/>
    </xf>
    <xf numFmtId="0" fontId="13" fillId="0" borderId="32" xfId="0" applyFont="1" applyBorder="1" applyAlignment="1">
      <alignment horizontal="center"/>
    </xf>
    <xf numFmtId="0" fontId="14" fillId="13" borderId="33" xfId="0" applyFont="1" applyFill="1" applyBorder="1"/>
    <xf numFmtId="0" fontId="14" fillId="14" borderId="33" xfId="0" applyFont="1" applyFill="1" applyBorder="1"/>
    <xf numFmtId="0" fontId="14" fillId="12" borderId="34" xfId="0" applyFont="1" applyFill="1" applyBorder="1"/>
    <xf numFmtId="0" fontId="14" fillId="0" borderId="1" xfId="0" applyFont="1" applyBorder="1" applyAlignment="1">
      <alignment horizontal="center"/>
    </xf>
    <xf numFmtId="0" fontId="14" fillId="0" borderId="36" xfId="0" applyFont="1" applyBorder="1" applyAlignment="1">
      <alignment horizontal="center"/>
    </xf>
    <xf numFmtId="0" fontId="13" fillId="0" borderId="37" xfId="0" applyFont="1" applyBorder="1" applyAlignment="1">
      <alignment horizontal="center"/>
    </xf>
    <xf numFmtId="0" fontId="14" fillId="0" borderId="38" xfId="0" applyFont="1" applyBorder="1" applyAlignment="1">
      <alignment horizontal="center"/>
    </xf>
    <xf numFmtId="0" fontId="14" fillId="0" borderId="39" xfId="0" applyFont="1" applyBorder="1" applyAlignment="1">
      <alignment horizontal="center"/>
    </xf>
    <xf numFmtId="0" fontId="13" fillId="5" borderId="35" xfId="0" applyFont="1" applyFill="1" applyBorder="1" applyAlignment="1">
      <alignment vertical="center" wrapText="1"/>
    </xf>
    <xf numFmtId="0" fontId="14" fillId="4" borderId="0" xfId="0" applyFont="1" applyFill="1"/>
    <xf numFmtId="0" fontId="14" fillId="0" borderId="0" xfId="0" applyFont="1" applyAlignment="1">
      <alignment horizontal="left" vertical="center" wrapText="1"/>
    </xf>
    <xf numFmtId="0" fontId="14" fillId="0" borderId="0" xfId="0" applyFont="1"/>
    <xf numFmtId="0" fontId="14" fillId="3" borderId="0" xfId="0" applyFont="1" applyFill="1"/>
    <xf numFmtId="0" fontId="15" fillId="0" borderId="24" xfId="0" applyFont="1" applyBorder="1" applyAlignment="1">
      <alignment horizontal="center" vertical="center"/>
    </xf>
    <xf numFmtId="0" fontId="16" fillId="0" borderId="3" xfId="0" applyFont="1" applyBorder="1" applyAlignment="1">
      <alignment horizontal="justify" vertical="center" wrapText="1"/>
    </xf>
    <xf numFmtId="0" fontId="16" fillId="0" borderId="4" xfId="0" applyFont="1" applyBorder="1" applyAlignment="1">
      <alignment horizontal="left" vertical="center" wrapText="1"/>
    </xf>
    <xf numFmtId="0" fontId="16" fillId="0" borderId="12" xfId="0" applyFont="1" applyBorder="1" applyAlignment="1">
      <alignment horizontal="justify" vertical="center" wrapText="1"/>
    </xf>
    <xf numFmtId="0" fontId="15" fillId="0" borderId="14" xfId="0" applyFont="1" applyBorder="1" applyAlignment="1">
      <alignment horizontal="center" vertical="center"/>
    </xf>
    <xf numFmtId="0" fontId="16" fillId="0" borderId="1" xfId="0" applyFont="1" applyBorder="1" applyAlignment="1">
      <alignment horizontal="justify" vertical="center" wrapText="1"/>
    </xf>
    <xf numFmtId="0" fontId="15" fillId="0" borderId="1" xfId="0" applyFont="1" applyBorder="1" applyAlignment="1">
      <alignment vertical="center"/>
    </xf>
    <xf numFmtId="0" fontId="14" fillId="4" borderId="0" xfId="0" applyFont="1" applyFill="1" applyAlignment="1">
      <alignment vertical="top" wrapText="1"/>
    </xf>
    <xf numFmtId="0" fontId="13" fillId="0" borderId="10" xfId="0" applyFont="1" applyBorder="1" applyAlignment="1">
      <alignment horizontal="center" vertical="center" wrapText="1"/>
    </xf>
    <xf numFmtId="0" fontId="13" fillId="0" borderId="12" xfId="0" applyFont="1" applyBorder="1" applyAlignment="1">
      <alignment horizontal="center" vertical="center" wrapText="1"/>
    </xf>
    <xf numFmtId="0" fontId="13" fillId="3" borderId="6" xfId="0" applyFont="1" applyFill="1" applyBorder="1" applyAlignment="1">
      <alignment horizontal="center" vertical="center" wrapText="1"/>
    </xf>
    <xf numFmtId="0" fontId="13" fillId="3" borderId="0" xfId="0" applyFont="1" applyFill="1" applyAlignment="1">
      <alignment horizontal="center" vertical="center" wrapText="1"/>
    </xf>
    <xf numFmtId="0" fontId="14" fillId="4" borderId="0" xfId="0" applyFont="1" applyFill="1" applyAlignment="1">
      <alignment wrapText="1"/>
    </xf>
    <xf numFmtId="0" fontId="14" fillId="4" borderId="0" xfId="0" applyFont="1" applyFill="1" applyAlignment="1">
      <alignment vertical="center" wrapText="1"/>
    </xf>
    <xf numFmtId="0" fontId="14" fillId="0" borderId="0" xfId="0" applyFont="1" applyAlignment="1">
      <alignment wrapText="1"/>
    </xf>
    <xf numFmtId="0" fontId="14" fillId="0" borderId="1" xfId="0" applyFont="1" applyBorder="1" applyAlignment="1">
      <alignment horizontal="left" vertical="center" wrapText="1"/>
    </xf>
    <xf numFmtId="0" fontId="14" fillId="0" borderId="8" xfId="0" applyFont="1" applyBorder="1" applyAlignment="1">
      <alignment horizontal="center" vertical="center"/>
    </xf>
    <xf numFmtId="0" fontId="14" fillId="0" borderId="3" xfId="0" applyFont="1" applyBorder="1" applyAlignment="1">
      <alignment horizontal="center" vertical="center"/>
    </xf>
    <xf numFmtId="0" fontId="14" fillId="0" borderId="13" xfId="0" applyFont="1" applyBorder="1" applyAlignment="1">
      <alignment horizontal="center" vertical="center"/>
    </xf>
    <xf numFmtId="0" fontId="14" fillId="0" borderId="0" xfId="0" applyFont="1" applyAlignment="1">
      <alignment vertical="center" wrapText="1"/>
    </xf>
    <xf numFmtId="0" fontId="13" fillId="0" borderId="24" xfId="0" applyFont="1" applyBorder="1" applyAlignment="1">
      <alignment horizontal="left" vertical="center" wrapText="1"/>
    </xf>
    <xf numFmtId="0" fontId="13" fillId="0" borderId="0" xfId="0" applyFont="1" applyAlignment="1">
      <alignment horizontal="center" vertical="center" wrapText="1"/>
    </xf>
    <xf numFmtId="0" fontId="14" fillId="0" borderId="13" xfId="0" applyFont="1" applyBorder="1" applyAlignment="1">
      <alignment horizontal="left" vertical="center" wrapText="1"/>
    </xf>
    <xf numFmtId="0" fontId="14" fillId="0" borderId="15" xfId="0" applyFont="1" applyBorder="1" applyAlignment="1">
      <alignment horizontal="justify" vertical="center" wrapText="1"/>
    </xf>
    <xf numFmtId="0" fontId="14" fillId="0" borderId="8" xfId="0" applyFont="1" applyBorder="1" applyAlignment="1">
      <alignment horizontal="justify" vertical="center" wrapText="1"/>
    </xf>
    <xf numFmtId="0" fontId="14" fillId="0" borderId="1" xfId="0" applyFont="1" applyBorder="1" applyAlignment="1">
      <alignment horizontal="justify" vertical="center" wrapText="1"/>
    </xf>
    <xf numFmtId="0" fontId="14" fillId="0" borderId="3" xfId="0" applyFont="1" applyBorder="1" applyAlignment="1">
      <alignment horizontal="justify" vertical="center" wrapText="1"/>
    </xf>
    <xf numFmtId="0" fontId="13" fillId="2" borderId="24" xfId="0" applyFont="1" applyFill="1" applyBorder="1" applyAlignment="1">
      <alignment horizontal="center"/>
    </xf>
    <xf numFmtId="0" fontId="13" fillId="0" borderId="1" xfId="0" applyFont="1" applyBorder="1" applyAlignment="1">
      <alignment vertical="center" wrapText="1"/>
    </xf>
    <xf numFmtId="0" fontId="13" fillId="0" borderId="1" xfId="0" applyFont="1" applyBorder="1" applyAlignment="1">
      <alignment horizontal="justify" vertical="center" wrapText="1"/>
    </xf>
    <xf numFmtId="0" fontId="13" fillId="2" borderId="1" xfId="0" applyFont="1" applyFill="1" applyBorder="1" applyAlignment="1">
      <alignment horizontal="center" vertical="center"/>
    </xf>
    <xf numFmtId="0" fontId="13" fillId="2" borderId="1" xfId="0" applyFont="1" applyFill="1" applyBorder="1" applyAlignment="1">
      <alignment horizontal="center"/>
    </xf>
    <xf numFmtId="0" fontId="13" fillId="2" borderId="4" xfId="0" applyFont="1" applyFill="1" applyBorder="1" applyAlignment="1">
      <alignment horizontal="center" vertical="center"/>
    </xf>
    <xf numFmtId="0" fontId="16" fillId="0" borderId="4" xfId="0" applyFont="1" applyBorder="1" applyAlignment="1">
      <alignment horizontal="justify" vertical="center" wrapText="1"/>
    </xf>
    <xf numFmtId="0" fontId="14" fillId="0" borderId="4" xfId="0" applyFont="1" applyBorder="1" applyAlignment="1">
      <alignment horizontal="center" vertical="center"/>
    </xf>
    <xf numFmtId="14" fontId="14" fillId="0" borderId="4" xfId="0" applyNumberFormat="1" applyFont="1" applyBorder="1" applyAlignment="1">
      <alignment horizontal="center" vertical="center"/>
    </xf>
    <xf numFmtId="0" fontId="14" fillId="0" borderId="1" xfId="0" applyFont="1" applyBorder="1" applyAlignment="1">
      <alignment vertical="center" wrapText="1"/>
    </xf>
    <xf numFmtId="14" fontId="14" fillId="0" borderId="4" xfId="0" applyNumberFormat="1" applyFont="1" applyBorder="1" applyAlignment="1">
      <alignment horizontal="left" vertical="center" wrapText="1"/>
    </xf>
    <xf numFmtId="14" fontId="14" fillId="0" borderId="1" xfId="0" applyNumberFormat="1" applyFont="1" applyBorder="1" applyAlignment="1">
      <alignment horizontal="center" vertical="center"/>
    </xf>
    <xf numFmtId="0" fontId="13" fillId="2" borderId="1" xfId="0" applyFont="1" applyFill="1" applyBorder="1"/>
    <xf numFmtId="9" fontId="14" fillId="0" borderId="1" xfId="0" applyNumberFormat="1" applyFont="1" applyBorder="1" applyAlignment="1">
      <alignment horizontal="center" vertical="center" wrapText="1"/>
    </xf>
    <xf numFmtId="9" fontId="14" fillId="0" borderId="1" xfId="0" applyNumberFormat="1" applyFont="1" applyBorder="1" applyAlignment="1">
      <alignment horizontal="center" vertical="center"/>
    </xf>
    <xf numFmtId="0" fontId="14" fillId="0" borderId="1" xfId="0" applyFont="1" applyBorder="1"/>
    <xf numFmtId="0" fontId="14" fillId="0" borderId="1" xfId="0" applyFont="1" applyBorder="1" applyAlignment="1">
      <alignment horizontal="center" vertical="center" wrapText="1"/>
    </xf>
    <xf numFmtId="0" fontId="14" fillId="0" borderId="1" xfId="0" applyFont="1" applyBorder="1" applyAlignment="1">
      <alignment horizontal="left" vertical="center"/>
    </xf>
    <xf numFmtId="0" fontId="14" fillId="0" borderId="0" xfId="0" applyFont="1" applyAlignment="1">
      <alignment horizontal="center" vertical="center" wrapText="1"/>
    </xf>
    <xf numFmtId="0" fontId="20" fillId="0" borderId="0" xfId="1" applyFont="1" applyBorder="1" applyAlignment="1">
      <alignment vertical="center" wrapText="1"/>
    </xf>
    <xf numFmtId="0" fontId="14" fillId="0" borderId="0" xfId="0" applyFont="1" applyAlignment="1">
      <alignment vertical="top" wrapText="1"/>
    </xf>
    <xf numFmtId="0" fontId="14" fillId="0" borderId="4" xfId="0" applyFont="1" applyBorder="1" applyAlignment="1">
      <alignment horizontal="justify" vertical="center" wrapText="1"/>
    </xf>
    <xf numFmtId="0" fontId="14" fillId="4" borderId="0" xfId="0" applyFont="1" applyFill="1" applyAlignment="1">
      <alignment horizontal="center" vertical="center"/>
    </xf>
    <xf numFmtId="0" fontId="14" fillId="4" borderId="0" xfId="0" applyFont="1" applyFill="1" applyAlignment="1">
      <alignment horizontal="left" vertical="center"/>
    </xf>
    <xf numFmtId="0" fontId="13" fillId="2" borderId="4" xfId="0" applyFont="1" applyFill="1" applyBorder="1" applyAlignment="1">
      <alignment horizontal="center" vertical="center" wrapText="1"/>
    </xf>
    <xf numFmtId="0" fontId="19" fillId="16" borderId="1" xfId="0" applyFont="1" applyFill="1" applyBorder="1" applyAlignment="1">
      <alignment horizontal="justify" vertical="center" wrapText="1"/>
    </xf>
    <xf numFmtId="0" fontId="19" fillId="0" borderId="1" xfId="0" applyFont="1" applyBorder="1" applyAlignment="1">
      <alignment horizontal="justify" vertical="center" wrapText="1"/>
    </xf>
    <xf numFmtId="0" fontId="19" fillId="0" borderId="4" xfId="0" applyFont="1" applyBorder="1" applyAlignment="1">
      <alignment horizontal="justify" vertical="center" wrapText="1"/>
    </xf>
    <xf numFmtId="0" fontId="14" fillId="0" borderId="0" xfId="0" applyFont="1" applyAlignment="1">
      <alignment horizontal="center" vertical="center"/>
    </xf>
    <xf numFmtId="0" fontId="14" fillId="0" borderId="0" xfId="0" applyFont="1" applyAlignment="1">
      <alignment horizontal="left" vertical="center"/>
    </xf>
    <xf numFmtId="14" fontId="14" fillId="0" borderId="4" xfId="0" applyNumberFormat="1" applyFont="1" applyBorder="1" applyAlignment="1">
      <alignment horizontal="justify" vertical="center" wrapText="1"/>
    </xf>
    <xf numFmtId="14" fontId="14" fillId="0" borderId="1" xfId="0" applyNumberFormat="1" applyFont="1" applyBorder="1" applyAlignment="1">
      <alignment horizontal="justify" vertical="center" wrapText="1"/>
    </xf>
    <xf numFmtId="9" fontId="14" fillId="0" borderId="1" xfId="3" applyNumberFormat="1" applyFont="1" applyBorder="1" applyAlignment="1">
      <alignment horizontal="center" vertical="center" wrapText="1"/>
    </xf>
    <xf numFmtId="0" fontId="14" fillId="0" borderId="4" xfId="0" applyFont="1" applyBorder="1" applyAlignment="1">
      <alignment horizontal="left" vertical="center" wrapText="1"/>
    </xf>
    <xf numFmtId="14" fontId="14" fillId="0" borderId="4" xfId="0" applyNumberFormat="1" applyFont="1" applyBorder="1" applyAlignment="1">
      <alignment horizontal="center" vertical="center" wrapText="1"/>
    </xf>
    <xf numFmtId="9" fontId="14" fillId="0" borderId="0" xfId="0" applyNumberFormat="1" applyFont="1" applyAlignment="1">
      <alignment horizontal="center" vertical="center" wrapText="1"/>
    </xf>
    <xf numFmtId="0" fontId="5" fillId="2" borderId="17" xfId="0" applyFont="1" applyFill="1" applyBorder="1" applyAlignment="1">
      <alignment horizontal="left" vertical="center"/>
    </xf>
    <xf numFmtId="0" fontId="5" fillId="2" borderId="18" xfId="0" applyFont="1" applyFill="1" applyBorder="1" applyAlignment="1">
      <alignment horizontal="left" vertical="center"/>
    </xf>
    <xf numFmtId="0" fontId="15" fillId="0" borderId="1" xfId="0" applyFont="1" applyBorder="1" applyAlignment="1">
      <alignment horizontal="center" vertical="center"/>
    </xf>
    <xf numFmtId="0" fontId="14" fillId="0" borderId="19" xfId="0" applyFont="1" applyBorder="1" applyAlignment="1">
      <alignment horizontal="justify" vertical="center" wrapText="1"/>
    </xf>
    <xf numFmtId="0" fontId="16" fillId="0" borderId="19" xfId="0" applyFont="1" applyBorder="1" applyAlignment="1">
      <alignment horizontal="justify" vertical="center" wrapText="1"/>
    </xf>
    <xf numFmtId="14" fontId="14" fillId="0" borderId="1" xfId="0" applyNumberFormat="1" applyFont="1" applyBorder="1" applyAlignment="1">
      <alignment horizontal="center" vertical="center" wrapText="1"/>
    </xf>
    <xf numFmtId="0" fontId="14" fillId="0" borderId="1" xfId="0" applyFont="1" applyBorder="1" applyAlignment="1">
      <alignment vertical="center"/>
    </xf>
    <xf numFmtId="0" fontId="14" fillId="0" borderId="1" xfId="0" applyFont="1" applyBorder="1" applyAlignment="1">
      <alignment horizontal="left" vertical="top" wrapText="1"/>
    </xf>
    <xf numFmtId="0" fontId="16" fillId="4" borderId="0" xfId="0" applyFont="1" applyFill="1"/>
    <xf numFmtId="0" fontId="16" fillId="0" borderId="0" xfId="0" applyFont="1" applyAlignment="1">
      <alignment vertical="center" wrapText="1"/>
    </xf>
    <xf numFmtId="0" fontId="22" fillId="0" borderId="0" xfId="1" applyFont="1" applyBorder="1" applyAlignment="1">
      <alignment vertical="center" wrapText="1"/>
    </xf>
    <xf numFmtId="0" fontId="16" fillId="0" borderId="0" xfId="0" applyFont="1"/>
    <xf numFmtId="0" fontId="13" fillId="2" borderId="19" xfId="0" applyFont="1" applyFill="1" applyBorder="1" applyAlignment="1">
      <alignment vertical="center" wrapText="1"/>
    </xf>
    <xf numFmtId="0" fontId="13" fillId="2" borderId="20" xfId="0" applyFont="1" applyFill="1" applyBorder="1" applyAlignment="1">
      <alignment vertical="center"/>
    </xf>
    <xf numFmtId="0" fontId="13" fillId="2" borderId="10" xfId="0" applyFont="1" applyFill="1" applyBorder="1" applyAlignment="1">
      <alignment vertical="center"/>
    </xf>
    <xf numFmtId="0" fontId="13" fillId="2" borderId="20" xfId="0" applyFont="1" applyFill="1" applyBorder="1" applyAlignment="1">
      <alignment vertical="center" wrapText="1"/>
    </xf>
    <xf numFmtId="0" fontId="13" fillId="2" borderId="19" xfId="0" applyFont="1" applyFill="1" applyBorder="1" applyAlignment="1">
      <alignment vertical="center"/>
    </xf>
    <xf numFmtId="0" fontId="13" fillId="0" borderId="4" xfId="0" applyFont="1" applyBorder="1" applyAlignment="1">
      <alignment horizontal="center" vertical="center" wrapText="1"/>
    </xf>
    <xf numFmtId="0" fontId="13" fillId="0" borderId="4" xfId="0" applyFont="1" applyBorder="1" applyAlignment="1">
      <alignment horizontal="left" vertical="center" wrapText="1"/>
    </xf>
    <xf numFmtId="0" fontId="14" fillId="6" borderId="10" xfId="0" applyFont="1" applyFill="1" applyBorder="1"/>
    <xf numFmtId="0" fontId="14" fillId="0" borderId="10" xfId="0" applyFont="1" applyBorder="1"/>
    <xf numFmtId="0" fontId="14" fillId="7" borderId="1" xfId="0" applyFont="1" applyFill="1" applyBorder="1"/>
    <xf numFmtId="0" fontId="14" fillId="8" borderId="10" xfId="0" applyFont="1" applyFill="1" applyBorder="1"/>
    <xf numFmtId="0" fontId="21" fillId="11" borderId="10" xfId="0" applyFont="1" applyFill="1" applyBorder="1"/>
    <xf numFmtId="0" fontId="14" fillId="3" borderId="10" xfId="0" applyFont="1" applyFill="1" applyBorder="1"/>
    <xf numFmtId="0" fontId="14" fillId="3" borderId="1" xfId="0" applyFont="1" applyFill="1" applyBorder="1"/>
    <xf numFmtId="0" fontId="13" fillId="2" borderId="40" xfId="0" applyFont="1" applyFill="1" applyBorder="1" applyAlignment="1">
      <alignment horizontal="center"/>
    </xf>
    <xf numFmtId="0" fontId="15" fillId="0" borderId="4" xfId="0" applyFont="1" applyBorder="1" applyAlignment="1">
      <alignment horizontal="justify" vertical="center" wrapText="1"/>
    </xf>
    <xf numFmtId="0" fontId="14" fillId="6" borderId="48" xfId="0" applyFont="1" applyFill="1" applyBorder="1"/>
    <xf numFmtId="0" fontId="14" fillId="3" borderId="48" xfId="0" applyFont="1" applyFill="1" applyBorder="1"/>
    <xf numFmtId="0" fontId="14" fillId="3" borderId="49" xfId="0" applyFont="1" applyFill="1" applyBorder="1"/>
    <xf numFmtId="0" fontId="14" fillId="3" borderId="51" xfId="0" applyFont="1" applyFill="1" applyBorder="1"/>
    <xf numFmtId="0" fontId="14" fillId="0" borderId="51" xfId="0" applyFont="1" applyBorder="1"/>
    <xf numFmtId="0" fontId="14" fillId="6" borderId="54" xfId="0" applyFont="1" applyFill="1" applyBorder="1"/>
    <xf numFmtId="0" fontId="14" fillId="3" borderId="54" xfId="0" applyFont="1" applyFill="1" applyBorder="1"/>
    <xf numFmtId="0" fontId="14" fillId="0" borderId="54" xfId="0" applyFont="1" applyBorder="1"/>
    <xf numFmtId="0" fontId="14" fillId="0" borderId="55" xfId="0" applyFont="1" applyBorder="1"/>
    <xf numFmtId="0" fontId="16" fillId="0" borderId="56" xfId="0" applyFont="1" applyBorder="1" applyAlignment="1">
      <alignment horizontal="justify" vertical="center" wrapText="1"/>
    </xf>
    <xf numFmtId="0" fontId="16" fillId="0" borderId="41" xfId="0" applyFont="1" applyBorder="1" applyAlignment="1">
      <alignment horizontal="justify" vertical="center" wrapText="1"/>
    </xf>
    <xf numFmtId="0" fontId="14" fillId="3" borderId="23" xfId="0" applyFont="1" applyFill="1" applyBorder="1"/>
    <xf numFmtId="0" fontId="14" fillId="6" borderId="32" xfId="0" applyFont="1" applyFill="1" applyBorder="1"/>
    <xf numFmtId="0" fontId="14" fillId="6" borderId="35" xfId="0" applyFont="1" applyFill="1" applyBorder="1"/>
    <xf numFmtId="0" fontId="14" fillId="6" borderId="37" xfId="0" applyFont="1" applyFill="1" applyBorder="1"/>
    <xf numFmtId="0" fontId="14" fillId="6" borderId="55" xfId="0" applyFont="1" applyFill="1" applyBorder="1"/>
    <xf numFmtId="0" fontId="14" fillId="3" borderId="55" xfId="0" applyFont="1" applyFill="1" applyBorder="1"/>
    <xf numFmtId="0" fontId="14" fillId="3" borderId="37" xfId="0" applyFont="1" applyFill="1" applyBorder="1"/>
    <xf numFmtId="0" fontId="14" fillId="3" borderId="35" xfId="0" applyFont="1" applyFill="1" applyBorder="1"/>
    <xf numFmtId="0" fontId="16" fillId="0" borderId="20" xfId="0" applyFont="1" applyBorder="1" applyAlignment="1">
      <alignment horizontal="left" vertical="center" wrapText="1"/>
    </xf>
    <xf numFmtId="0" fontId="16" fillId="0" borderId="20" xfId="0" applyFont="1" applyBorder="1" applyAlignment="1">
      <alignment horizontal="justify" vertical="center" wrapText="1"/>
    </xf>
    <xf numFmtId="0" fontId="16" fillId="0" borderId="58" xfId="0" applyFont="1" applyBorder="1" applyAlignment="1">
      <alignment horizontal="justify" vertical="center" wrapText="1"/>
    </xf>
    <xf numFmtId="0" fontId="14" fillId="0" borderId="48" xfId="0" applyFont="1" applyBorder="1"/>
    <xf numFmtId="0" fontId="14" fillId="0" borderId="49" xfId="0" applyFont="1" applyBorder="1"/>
    <xf numFmtId="0" fontId="16" fillId="0" borderId="22" xfId="0" applyFont="1" applyBorder="1" applyAlignment="1">
      <alignment horizontal="justify" vertical="center" wrapText="1"/>
    </xf>
    <xf numFmtId="0" fontId="14" fillId="7" borderId="59" xfId="0" applyFont="1" applyFill="1" applyBorder="1"/>
    <xf numFmtId="0" fontId="14" fillId="7" borderId="60" xfId="0" applyFont="1" applyFill="1" applyBorder="1"/>
    <xf numFmtId="0" fontId="14" fillId="0" borderId="60" xfId="0" applyFont="1" applyBorder="1"/>
    <xf numFmtId="0" fontId="14" fillId="0" borderId="61" xfId="0" applyFont="1" applyBorder="1"/>
    <xf numFmtId="0" fontId="14" fillId="3" borderId="4" xfId="0" applyFont="1" applyFill="1" applyBorder="1"/>
    <xf numFmtId="0" fontId="14" fillId="7" borderId="32" xfId="0" applyFont="1" applyFill="1" applyBorder="1"/>
    <xf numFmtId="0" fontId="14" fillId="7" borderId="48" xfId="0" applyFont="1" applyFill="1" applyBorder="1"/>
    <xf numFmtId="0" fontId="14" fillId="7" borderId="33" xfId="0" applyFont="1" applyFill="1" applyBorder="1"/>
    <xf numFmtId="0" fontId="14" fillId="7" borderId="49" xfId="0" applyFont="1" applyFill="1" applyBorder="1"/>
    <xf numFmtId="0" fontId="14" fillId="7" borderId="36" xfId="0" applyFont="1" applyFill="1" applyBorder="1"/>
    <xf numFmtId="0" fontId="14" fillId="7" borderId="35" xfId="0" applyFont="1" applyFill="1" applyBorder="1"/>
    <xf numFmtId="0" fontId="14" fillId="0" borderId="36" xfId="0" applyFont="1" applyBorder="1"/>
    <xf numFmtId="0" fontId="14" fillId="7" borderId="37" xfId="0" applyFont="1" applyFill="1" applyBorder="1"/>
    <xf numFmtId="0" fontId="14" fillId="7" borderId="38" xfId="0" applyFont="1" applyFill="1" applyBorder="1"/>
    <xf numFmtId="0" fontId="14" fillId="0" borderId="38" xfId="0" applyFont="1" applyBorder="1"/>
    <xf numFmtId="0" fontId="14" fillId="0" borderId="39" xfId="0" applyFont="1" applyBorder="1"/>
    <xf numFmtId="0" fontId="14" fillId="3" borderId="33" xfId="0" applyFont="1" applyFill="1" applyBorder="1"/>
    <xf numFmtId="0" fontId="14" fillId="3" borderId="34" xfId="0" applyFont="1" applyFill="1" applyBorder="1"/>
    <xf numFmtId="0" fontId="14" fillId="3" borderId="36" xfId="0" applyFont="1" applyFill="1" applyBorder="1"/>
    <xf numFmtId="0" fontId="14" fillId="3" borderId="38" xfId="0" applyFont="1" applyFill="1" applyBorder="1"/>
    <xf numFmtId="0" fontId="14" fillId="3" borderId="39" xfId="0" applyFont="1" applyFill="1" applyBorder="1"/>
    <xf numFmtId="0" fontId="14" fillId="8" borderId="32" xfId="0" applyFont="1" applyFill="1" applyBorder="1"/>
    <xf numFmtId="0" fontId="14" fillId="8" borderId="48" xfId="0" applyFont="1" applyFill="1" applyBorder="1"/>
    <xf numFmtId="0" fontId="14" fillId="8" borderId="35" xfId="0" applyFont="1" applyFill="1" applyBorder="1"/>
    <xf numFmtId="0" fontId="14" fillId="8" borderId="51" xfId="0" applyFont="1" applyFill="1" applyBorder="1"/>
    <xf numFmtId="0" fontId="14" fillId="8" borderId="37" xfId="0" applyFont="1" applyFill="1" applyBorder="1"/>
    <xf numFmtId="0" fontId="14" fillId="8" borderId="54" xfId="0" applyFont="1" applyFill="1" applyBorder="1"/>
    <xf numFmtId="0" fontId="14" fillId="8" borderId="55" xfId="0" applyFont="1" applyFill="1" applyBorder="1"/>
    <xf numFmtId="0" fontId="14" fillId="0" borderId="20" xfId="0" applyFont="1" applyBorder="1" applyAlignment="1">
      <alignment horizontal="justify" vertical="center" wrapText="1"/>
    </xf>
    <xf numFmtId="0" fontId="14" fillId="3" borderId="32" xfId="0" applyFont="1" applyFill="1" applyBorder="1"/>
    <xf numFmtId="0" fontId="14" fillId="3" borderId="62" xfId="0" applyFont="1" applyFill="1" applyBorder="1"/>
    <xf numFmtId="0" fontId="14" fillId="17" borderId="32" xfId="0" applyFont="1" applyFill="1" applyBorder="1"/>
    <xf numFmtId="0" fontId="14" fillId="17" borderId="57" xfId="0" applyFont="1" applyFill="1" applyBorder="1"/>
    <xf numFmtId="0" fontId="14" fillId="17" borderId="23" xfId="0" applyFont="1" applyFill="1" applyBorder="1"/>
    <xf numFmtId="0" fontId="14" fillId="17" borderId="10" xfId="0" applyFont="1" applyFill="1" applyBorder="1"/>
    <xf numFmtId="0" fontId="14" fillId="17" borderId="38" xfId="0" applyFont="1" applyFill="1" applyBorder="1"/>
    <xf numFmtId="0" fontId="14" fillId="10" borderId="23" xfId="0" applyFont="1" applyFill="1" applyBorder="1"/>
    <xf numFmtId="0" fontId="14" fillId="3" borderId="59" xfId="0" applyFont="1" applyFill="1" applyBorder="1"/>
    <xf numFmtId="0" fontId="14" fillId="3" borderId="60" xfId="0" applyFont="1" applyFill="1" applyBorder="1"/>
    <xf numFmtId="0" fontId="14" fillId="3" borderId="63" xfId="0" applyFont="1" applyFill="1" applyBorder="1"/>
    <xf numFmtId="0" fontId="14" fillId="3" borderId="64" xfId="0" applyFont="1" applyFill="1" applyBorder="1"/>
    <xf numFmtId="0" fontId="14" fillId="10" borderId="32" xfId="0" applyFont="1" applyFill="1" applyBorder="1"/>
    <xf numFmtId="0" fontId="14" fillId="10" borderId="48" xfId="0" applyFont="1" applyFill="1" applyBorder="1"/>
    <xf numFmtId="0" fontId="14" fillId="10" borderId="65" xfId="0" applyFont="1" applyFill="1" applyBorder="1"/>
    <xf numFmtId="0" fontId="14" fillId="10" borderId="66" xfId="0" applyFont="1" applyFill="1" applyBorder="1"/>
    <xf numFmtId="0" fontId="14" fillId="15" borderId="10" xfId="0" applyFont="1" applyFill="1" applyBorder="1"/>
    <xf numFmtId="0" fontId="14" fillId="15" borderId="32" xfId="0" applyFont="1" applyFill="1" applyBorder="1"/>
    <xf numFmtId="0" fontId="14" fillId="15" borderId="48" xfId="0" applyFont="1" applyFill="1" applyBorder="1"/>
    <xf numFmtId="0" fontId="14" fillId="15" borderId="54" xfId="0" applyFont="1" applyFill="1" applyBorder="1"/>
    <xf numFmtId="0" fontId="14" fillId="15" borderId="38" xfId="0" applyFont="1" applyFill="1" applyBorder="1"/>
    <xf numFmtId="0" fontId="14" fillId="15" borderId="39" xfId="0" applyFont="1" applyFill="1" applyBorder="1"/>
    <xf numFmtId="0" fontId="15" fillId="2" borderId="19" xfId="0" applyFont="1" applyFill="1" applyBorder="1" applyAlignment="1">
      <alignment vertical="center"/>
    </xf>
    <xf numFmtId="0" fontId="15" fillId="2" borderId="20" xfId="0" applyFont="1" applyFill="1" applyBorder="1" applyAlignment="1">
      <alignment vertical="center"/>
    </xf>
    <xf numFmtId="0" fontId="21" fillId="3" borderId="10" xfId="0" applyFont="1" applyFill="1" applyBorder="1"/>
    <xf numFmtId="0" fontId="21" fillId="11" borderId="32" xfId="0" applyFont="1" applyFill="1" applyBorder="1"/>
    <xf numFmtId="0" fontId="21" fillId="11" borderId="48" xfId="0" applyFont="1" applyFill="1" applyBorder="1"/>
    <xf numFmtId="0" fontId="21" fillId="11" borderId="35" xfId="0" applyFont="1" applyFill="1" applyBorder="1"/>
    <xf numFmtId="0" fontId="21" fillId="11" borderId="54" xfId="0" applyFont="1" applyFill="1" applyBorder="1"/>
    <xf numFmtId="0" fontId="21" fillId="3" borderId="1" xfId="0" applyFont="1" applyFill="1" applyBorder="1"/>
    <xf numFmtId="0" fontId="21" fillId="3" borderId="48" xfId="0" applyFont="1" applyFill="1" applyBorder="1"/>
    <xf numFmtId="0" fontId="21" fillId="3" borderId="33" xfId="0" applyFont="1" applyFill="1" applyBorder="1"/>
    <xf numFmtId="0" fontId="21" fillId="3" borderId="35" xfId="0" applyFont="1" applyFill="1" applyBorder="1"/>
    <xf numFmtId="0" fontId="21" fillId="3" borderId="37" xfId="0" applyFont="1" applyFill="1" applyBorder="1"/>
    <xf numFmtId="0" fontId="21" fillId="3" borderId="54" xfId="0" applyFont="1" applyFill="1" applyBorder="1"/>
    <xf numFmtId="0" fontId="21" fillId="18" borderId="32" xfId="0" applyFont="1" applyFill="1" applyBorder="1"/>
    <xf numFmtId="0" fontId="21" fillId="18" borderId="54" xfId="0" applyFont="1" applyFill="1" applyBorder="1"/>
    <xf numFmtId="0" fontId="21" fillId="18" borderId="55" xfId="0" applyFont="1" applyFill="1" applyBorder="1"/>
    <xf numFmtId="0" fontId="14" fillId="17" borderId="64" xfId="0" applyFont="1" applyFill="1" applyBorder="1"/>
    <xf numFmtId="0" fontId="14" fillId="17" borderId="11" xfId="0" applyFont="1" applyFill="1" applyBorder="1"/>
    <xf numFmtId="0" fontId="14" fillId="3" borderId="11" xfId="0" applyFont="1" applyFill="1" applyBorder="1"/>
    <xf numFmtId="0" fontId="14" fillId="3" borderId="52" xfId="0" applyFont="1" applyFill="1" applyBorder="1"/>
    <xf numFmtId="0" fontId="14" fillId="3" borderId="65" xfId="0" applyFont="1" applyFill="1" applyBorder="1"/>
    <xf numFmtId="0" fontId="14" fillId="17" borderId="53" xfId="0" applyFont="1" applyFill="1" applyBorder="1"/>
    <xf numFmtId="0" fontId="14" fillId="3" borderId="53" xfId="0" applyFont="1" applyFill="1" applyBorder="1"/>
    <xf numFmtId="0" fontId="14" fillId="17" borderId="1" xfId="0" applyFont="1" applyFill="1" applyBorder="1"/>
    <xf numFmtId="0" fontId="14" fillId="3" borderId="68" xfId="0" applyFont="1" applyFill="1" applyBorder="1"/>
    <xf numFmtId="0" fontId="14" fillId="17" borderId="35" xfId="0" applyFont="1" applyFill="1" applyBorder="1"/>
    <xf numFmtId="0" fontId="8" fillId="0" borderId="30" xfId="0" applyFont="1" applyBorder="1" applyAlignment="1">
      <alignment horizontal="left" vertical="center" wrapText="1"/>
    </xf>
    <xf numFmtId="0" fontId="8" fillId="0" borderId="10" xfId="0" applyFont="1" applyBorder="1" applyAlignment="1">
      <alignment horizontal="left" vertical="center" wrapText="1"/>
    </xf>
    <xf numFmtId="0" fontId="12" fillId="0" borderId="10" xfId="0" applyFont="1" applyBorder="1" applyAlignment="1">
      <alignment horizontal="left" vertical="center" wrapText="1"/>
    </xf>
    <xf numFmtId="0" fontId="12" fillId="0" borderId="23" xfId="0" applyFont="1" applyBorder="1" applyAlignment="1">
      <alignment horizontal="left" vertical="center" wrapText="1"/>
    </xf>
    <xf numFmtId="0" fontId="11" fillId="0" borderId="1" xfId="0" applyFont="1" applyBorder="1" applyAlignment="1">
      <alignment horizontal="center" vertical="center"/>
    </xf>
    <xf numFmtId="0" fontId="21" fillId="18" borderId="57" xfId="0" applyFont="1" applyFill="1" applyBorder="1"/>
    <xf numFmtId="0" fontId="0" fillId="19" borderId="0" xfId="0" applyFill="1"/>
    <xf numFmtId="0" fontId="16" fillId="0" borderId="1" xfId="0" applyFont="1" applyBorder="1" applyAlignment="1">
      <alignment horizontal="left" vertical="center" wrapText="1"/>
    </xf>
    <xf numFmtId="0" fontId="13" fillId="0" borderId="1" xfId="0" applyFont="1" applyBorder="1" applyAlignment="1">
      <alignment horizontal="left" vertical="center"/>
    </xf>
    <xf numFmtId="0" fontId="19" fillId="0" borderId="1" xfId="0" applyFont="1" applyBorder="1" applyAlignment="1">
      <alignment horizontal="left" vertical="center" wrapText="1"/>
    </xf>
    <xf numFmtId="0" fontId="13" fillId="2" borderId="10" xfId="0" applyFont="1" applyFill="1" applyBorder="1" applyAlignment="1">
      <alignment horizontal="center" vertical="center"/>
    </xf>
    <xf numFmtId="0" fontId="13" fillId="2" borderId="20" xfId="0" applyFont="1" applyFill="1" applyBorder="1" applyAlignment="1">
      <alignment horizontal="center" vertical="center"/>
    </xf>
    <xf numFmtId="0" fontId="13" fillId="2" borderId="10" xfId="0" applyFont="1" applyFill="1" applyBorder="1" applyAlignment="1">
      <alignment horizontal="center" vertical="center" wrapText="1"/>
    </xf>
    <xf numFmtId="0" fontId="15" fillId="2" borderId="10" xfId="0" applyFont="1" applyFill="1" applyBorder="1" applyAlignment="1">
      <alignment horizontal="center" vertical="center"/>
    </xf>
    <xf numFmtId="0" fontId="13" fillId="0" borderId="19" xfId="0" applyFont="1" applyBorder="1" applyAlignment="1">
      <alignment vertical="center"/>
    </xf>
    <xf numFmtId="0" fontId="13" fillId="0" borderId="20" xfId="0" applyFont="1" applyBorder="1" applyAlignment="1">
      <alignment vertical="center"/>
    </xf>
    <xf numFmtId="0" fontId="13" fillId="0" borderId="10" xfId="0" applyFont="1" applyBorder="1" applyAlignment="1">
      <alignment vertical="center"/>
    </xf>
    <xf numFmtId="0" fontId="13" fillId="0" borderId="1" xfId="0" applyFont="1" applyBorder="1" applyAlignment="1">
      <alignment vertical="center"/>
    </xf>
    <xf numFmtId="0" fontId="13" fillId="0" borderId="20" xfId="0" applyFont="1" applyBorder="1" applyAlignment="1">
      <alignment horizontal="left" vertical="center"/>
    </xf>
    <xf numFmtId="0" fontId="15" fillId="2" borderId="20" xfId="0" applyFont="1" applyFill="1" applyBorder="1" applyAlignment="1">
      <alignment horizontal="left" vertical="center"/>
    </xf>
    <xf numFmtId="14" fontId="14" fillId="0" borderId="1" xfId="0" applyNumberFormat="1" applyFont="1" applyBorder="1" applyAlignment="1">
      <alignment horizontal="left" vertical="center" wrapText="1"/>
    </xf>
    <xf numFmtId="0" fontId="13" fillId="2" borderId="20" xfId="0" applyFont="1" applyFill="1" applyBorder="1" applyAlignment="1">
      <alignment horizontal="left" vertical="center"/>
    </xf>
    <xf numFmtId="0" fontId="13" fillId="0" borderId="19" xfId="0" applyFont="1" applyBorder="1"/>
    <xf numFmtId="0" fontId="13" fillId="0" borderId="20" xfId="0" applyFont="1" applyBorder="1"/>
    <xf numFmtId="0" fontId="13" fillId="0" borderId="10" xfId="0" applyFont="1" applyBorder="1"/>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5" fillId="2" borderId="20" xfId="0" applyFont="1" applyFill="1" applyBorder="1" applyAlignment="1">
      <alignment horizontal="center" vertical="center"/>
    </xf>
    <xf numFmtId="0" fontId="14" fillId="0" borderId="4" xfId="0" applyFont="1" applyBorder="1" applyAlignment="1">
      <alignment horizontal="center" vertical="center" wrapText="1"/>
    </xf>
    <xf numFmtId="0" fontId="16" fillId="0" borderId="0" xfId="0" applyFont="1" applyAlignment="1">
      <alignment horizontal="center" vertical="center"/>
    </xf>
    <xf numFmtId="0" fontId="13" fillId="6" borderId="4" xfId="0" applyFont="1" applyFill="1" applyBorder="1" applyAlignment="1">
      <alignment horizontal="center" vertical="center"/>
    </xf>
    <xf numFmtId="0" fontId="13" fillId="6" borderId="1" xfId="0" applyFont="1" applyFill="1" applyBorder="1" applyAlignment="1">
      <alignment horizontal="center" vertical="center"/>
    </xf>
    <xf numFmtId="0" fontId="13" fillId="0" borderId="19" xfId="0" applyFont="1" applyBorder="1" applyAlignment="1">
      <alignment horizontal="left" vertical="center"/>
    </xf>
    <xf numFmtId="0" fontId="13" fillId="0" borderId="10" xfId="0" applyFont="1" applyBorder="1" applyAlignment="1">
      <alignment horizontal="left" vertical="center"/>
    </xf>
    <xf numFmtId="0" fontId="24" fillId="4" borderId="0" xfId="0" applyFont="1" applyFill="1" applyAlignment="1">
      <alignment horizontal="center" vertical="center"/>
    </xf>
    <xf numFmtId="0" fontId="8" fillId="2" borderId="73" xfId="0" applyFont="1" applyFill="1" applyBorder="1" applyAlignment="1">
      <alignment horizontal="center" vertical="center"/>
    </xf>
    <xf numFmtId="0" fontId="8" fillId="2" borderId="40" xfId="0" applyFont="1" applyFill="1" applyBorder="1" applyAlignment="1">
      <alignment horizontal="center" vertical="center"/>
    </xf>
    <xf numFmtId="0" fontId="14" fillId="0" borderId="0" xfId="0" applyFont="1" applyAlignment="1">
      <alignment vertical="center"/>
    </xf>
    <xf numFmtId="0" fontId="10" fillId="4" borderId="0" xfId="0" applyFont="1" applyFill="1" applyAlignment="1">
      <alignment horizontal="center" vertical="center"/>
    </xf>
    <xf numFmtId="0" fontId="15" fillId="0" borderId="26" xfId="0" applyFont="1" applyBorder="1" applyAlignment="1">
      <alignment horizontal="center" vertical="center"/>
    </xf>
    <xf numFmtId="0" fontId="15" fillId="0" borderId="27" xfId="0" applyFont="1" applyBorder="1" applyAlignment="1">
      <alignment horizontal="center" vertical="center"/>
    </xf>
    <xf numFmtId="0" fontId="15" fillId="0" borderId="28" xfId="0" applyFont="1" applyBorder="1" applyAlignment="1">
      <alignment horizontal="center" vertical="center"/>
    </xf>
    <xf numFmtId="0" fontId="16" fillId="0" borderId="31" xfId="0" applyFont="1" applyBorder="1" applyAlignment="1">
      <alignment horizontal="left" vertical="center" wrapText="1"/>
    </xf>
    <xf numFmtId="0" fontId="16" fillId="0" borderId="4" xfId="0" applyFont="1" applyBorder="1" applyAlignment="1">
      <alignment horizontal="left" vertical="center" wrapText="1"/>
    </xf>
    <xf numFmtId="0" fontId="16" fillId="0" borderId="11" xfId="0" applyFont="1" applyBorder="1" applyAlignment="1">
      <alignment horizontal="left" vertical="center" wrapText="1"/>
    </xf>
    <xf numFmtId="0" fontId="16" fillId="0" borderId="5" xfId="0" applyFont="1" applyBorder="1" applyAlignment="1">
      <alignment horizontal="left" vertical="center" wrapText="1"/>
    </xf>
    <xf numFmtId="0" fontId="16" fillId="0" borderId="11" xfId="0" applyFont="1" applyBorder="1" applyAlignment="1">
      <alignment horizontal="left" vertical="top" wrapText="1"/>
    </xf>
    <xf numFmtId="0" fontId="16" fillId="0" borderId="4" xfId="0" applyFont="1" applyBorder="1" applyAlignment="1">
      <alignment horizontal="left" vertical="top" wrapText="1"/>
    </xf>
    <xf numFmtId="0" fontId="15" fillId="0" borderId="14" xfId="0" applyFont="1" applyBorder="1" applyAlignment="1">
      <alignment horizontal="center" vertical="center"/>
    </xf>
    <xf numFmtId="0" fontId="15" fillId="0" borderId="16" xfId="0" applyFont="1" applyBorder="1" applyAlignment="1">
      <alignment horizontal="center" vertical="center"/>
    </xf>
    <xf numFmtId="0" fontId="15" fillId="0" borderId="9" xfId="0" applyFont="1" applyBorder="1" applyAlignment="1">
      <alignment horizontal="center" vertical="center"/>
    </xf>
    <xf numFmtId="0" fontId="15" fillId="0" borderId="7" xfId="0" applyFont="1" applyBorder="1" applyAlignment="1">
      <alignment horizontal="center" vertical="center"/>
    </xf>
    <xf numFmtId="0" fontId="15" fillId="0" borderId="25" xfId="0" applyFont="1" applyBorder="1" applyAlignment="1">
      <alignment horizontal="center" vertical="center"/>
    </xf>
    <xf numFmtId="0" fontId="15" fillId="0" borderId="1" xfId="0" applyFont="1" applyBorder="1" applyAlignment="1">
      <alignment horizontal="center" vertical="center"/>
    </xf>
    <xf numFmtId="0" fontId="16" fillId="0" borderId="1" xfId="0" applyFont="1" applyBorder="1" applyAlignment="1">
      <alignment horizontal="left" vertical="center" wrapText="1"/>
    </xf>
    <xf numFmtId="0" fontId="13" fillId="2" borderId="24" xfId="0" applyFont="1" applyFill="1" applyBorder="1" applyAlignment="1">
      <alignment horizontal="center" vertical="center" wrapText="1"/>
    </xf>
    <xf numFmtId="0" fontId="13" fillId="2" borderId="40" xfId="0" applyFont="1" applyFill="1" applyBorder="1" applyAlignment="1">
      <alignment horizontal="center" vertical="center" wrapText="1"/>
    </xf>
    <xf numFmtId="0" fontId="13" fillId="15" borderId="26" xfId="0" applyFont="1" applyFill="1" applyBorder="1" applyAlignment="1">
      <alignment horizontal="center" vertical="center" wrapText="1"/>
    </xf>
    <xf numFmtId="0" fontId="13" fillId="15" borderId="28" xfId="0" applyFont="1" applyFill="1" applyBorder="1" applyAlignment="1">
      <alignment horizontal="center" vertical="center" wrapText="1"/>
    </xf>
    <xf numFmtId="0" fontId="13" fillId="0" borderId="11"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11" xfId="0" applyFont="1" applyBorder="1" applyAlignment="1">
      <alignment horizontal="left" vertical="center" wrapText="1"/>
    </xf>
    <xf numFmtId="0" fontId="13" fillId="0" borderId="5" xfId="0" applyFont="1" applyBorder="1" applyAlignment="1">
      <alignment horizontal="left" vertical="center" wrapText="1"/>
    </xf>
    <xf numFmtId="0" fontId="13" fillId="0" borderId="4" xfId="0" applyFont="1" applyBorder="1" applyAlignment="1">
      <alignment horizontal="left" vertical="center" wrapText="1"/>
    </xf>
    <xf numFmtId="0" fontId="13" fillId="0" borderId="1" xfId="0" applyFont="1" applyBorder="1" applyAlignment="1">
      <alignment horizontal="center" vertical="center" wrapText="1"/>
    </xf>
    <xf numFmtId="0" fontId="13" fillId="0" borderId="14" xfId="0" applyFont="1" applyBorder="1" applyAlignment="1">
      <alignment horizontal="left" vertical="center" wrapText="1"/>
    </xf>
    <xf numFmtId="0" fontId="13" fillId="0" borderId="16" xfId="0" applyFont="1" applyBorder="1" applyAlignment="1">
      <alignment horizontal="left" vertical="center" wrapText="1"/>
    </xf>
    <xf numFmtId="0" fontId="13" fillId="0" borderId="9" xfId="0" applyFont="1" applyBorder="1" applyAlignment="1">
      <alignment horizontal="left" vertical="center" wrapText="1"/>
    </xf>
    <xf numFmtId="0" fontId="15" fillId="0" borderId="11" xfId="0" applyFont="1" applyBorder="1" applyAlignment="1">
      <alignment horizontal="left" vertical="center" wrapText="1"/>
    </xf>
    <xf numFmtId="0" fontId="15" fillId="0" borderId="5" xfId="0" applyFont="1" applyBorder="1" applyAlignment="1">
      <alignment horizontal="left" vertical="center" wrapText="1"/>
    </xf>
    <xf numFmtId="0" fontId="15" fillId="0" borderId="4" xfId="0" applyFont="1" applyBorder="1" applyAlignment="1">
      <alignment horizontal="left" vertical="center" wrapText="1"/>
    </xf>
    <xf numFmtId="0" fontId="13" fillId="0" borderId="46" xfId="0" applyFont="1" applyBorder="1" applyAlignment="1">
      <alignment horizontal="left" vertical="center" wrapText="1"/>
    </xf>
    <xf numFmtId="0" fontId="13" fillId="0" borderId="50" xfId="0" applyFont="1" applyBorder="1" applyAlignment="1">
      <alignment horizontal="left" vertical="center" wrapText="1"/>
    </xf>
    <xf numFmtId="0" fontId="13" fillId="0" borderId="52" xfId="0" applyFont="1" applyBorder="1" applyAlignment="1">
      <alignment horizontal="left" vertical="center" wrapText="1"/>
    </xf>
    <xf numFmtId="0" fontId="13" fillId="0" borderId="47" xfId="0" applyFont="1" applyBorder="1" applyAlignment="1">
      <alignment horizontal="center" vertical="center" wrapText="1"/>
    </xf>
    <xf numFmtId="0" fontId="13" fillId="0" borderId="53" xfId="0" applyFont="1" applyBorder="1" applyAlignment="1">
      <alignment horizontal="center" vertical="center" wrapText="1"/>
    </xf>
    <xf numFmtId="0" fontId="13" fillId="0" borderId="47" xfId="0" applyFont="1" applyBorder="1" applyAlignment="1">
      <alignment horizontal="left" vertical="center" wrapText="1"/>
    </xf>
    <xf numFmtId="0" fontId="15" fillId="0" borderId="53" xfId="0" applyFont="1" applyBorder="1" applyAlignment="1">
      <alignment horizontal="left" vertical="center" wrapText="1"/>
    </xf>
    <xf numFmtId="0" fontId="13" fillId="0" borderId="67" xfId="0" applyFont="1" applyBorder="1" applyAlignment="1">
      <alignment horizontal="left" vertical="center" wrapText="1"/>
    </xf>
    <xf numFmtId="0" fontId="13" fillId="0" borderId="2" xfId="0" applyFont="1" applyBorder="1" applyAlignment="1">
      <alignment horizontal="justify" vertical="center" wrapText="1"/>
    </xf>
    <xf numFmtId="0" fontId="13" fillId="0" borderId="1" xfId="0" applyFont="1" applyBorder="1" applyAlignment="1">
      <alignment vertical="center" wrapText="1"/>
    </xf>
    <xf numFmtId="0" fontId="13" fillId="0" borderId="1" xfId="0" applyFont="1" applyBorder="1" applyAlignment="1">
      <alignment horizontal="left" vertical="center" wrapText="1"/>
    </xf>
    <xf numFmtId="0" fontId="13" fillId="0" borderId="2" xfId="0" applyFont="1" applyBorder="1" applyAlignment="1">
      <alignment horizontal="left" vertical="center" wrapText="1"/>
    </xf>
    <xf numFmtId="0" fontId="13" fillId="2" borderId="26" xfId="0" applyFont="1" applyFill="1" applyBorder="1" applyAlignment="1">
      <alignment horizontal="center" vertical="center" wrapText="1"/>
    </xf>
    <xf numFmtId="0" fontId="13" fillId="2" borderId="27" xfId="0" applyFont="1" applyFill="1" applyBorder="1" applyAlignment="1">
      <alignment horizontal="center" vertical="center" wrapText="1"/>
    </xf>
    <xf numFmtId="0" fontId="13" fillId="2" borderId="28" xfId="0" applyFont="1" applyFill="1" applyBorder="1" applyAlignment="1">
      <alignment horizontal="center" vertical="center" wrapText="1"/>
    </xf>
    <xf numFmtId="0" fontId="13" fillId="2" borderId="40" xfId="0" applyFont="1" applyFill="1" applyBorder="1" applyAlignment="1">
      <alignment horizontal="center" vertical="center"/>
    </xf>
    <xf numFmtId="0" fontId="13" fillId="2" borderId="71" xfId="0" applyFont="1" applyFill="1" applyBorder="1" applyAlignment="1">
      <alignment horizontal="center" vertical="center"/>
    </xf>
    <xf numFmtId="0" fontId="13" fillId="2" borderId="72" xfId="0" applyFont="1" applyFill="1" applyBorder="1" applyAlignment="1">
      <alignment horizontal="center" vertical="center"/>
    </xf>
    <xf numFmtId="0" fontId="13" fillId="9" borderId="24" xfId="0" applyFont="1" applyFill="1" applyBorder="1" applyAlignment="1">
      <alignment horizontal="center"/>
    </xf>
    <xf numFmtId="0" fontId="14" fillId="9" borderId="24" xfId="0" applyFont="1" applyFill="1" applyBorder="1" applyAlignment="1">
      <alignment horizontal="center"/>
    </xf>
    <xf numFmtId="0" fontId="13" fillId="2" borderId="42" xfId="0" applyFont="1" applyFill="1" applyBorder="1" applyAlignment="1">
      <alignment horizontal="center" vertical="center" wrapText="1"/>
    </xf>
    <xf numFmtId="0" fontId="13" fillId="2" borderId="43" xfId="0" applyFont="1" applyFill="1" applyBorder="1" applyAlignment="1">
      <alignment horizontal="center" vertical="center" wrapText="1"/>
    </xf>
    <xf numFmtId="0" fontId="13" fillId="2" borderId="44" xfId="0" applyFont="1" applyFill="1" applyBorder="1" applyAlignment="1">
      <alignment horizontal="center" vertical="center" wrapText="1"/>
    </xf>
    <xf numFmtId="0" fontId="13" fillId="2" borderId="45" xfId="0" applyFont="1" applyFill="1" applyBorder="1" applyAlignment="1">
      <alignment horizontal="center" vertical="center" wrapText="1"/>
    </xf>
    <xf numFmtId="0" fontId="13" fillId="2" borderId="69" xfId="0" applyFont="1" applyFill="1" applyBorder="1" applyAlignment="1">
      <alignment horizontal="center" vertical="center" wrapText="1"/>
    </xf>
    <xf numFmtId="0" fontId="13" fillId="2" borderId="70" xfId="0" applyFont="1" applyFill="1" applyBorder="1" applyAlignment="1">
      <alignment horizontal="center" vertical="center" wrapText="1"/>
    </xf>
    <xf numFmtId="0" fontId="13" fillId="2" borderId="1" xfId="0" applyFont="1" applyFill="1" applyBorder="1" applyAlignment="1">
      <alignment horizontal="center"/>
    </xf>
    <xf numFmtId="0" fontId="13" fillId="2" borderId="19" xfId="0" applyFont="1" applyFill="1" applyBorder="1" applyAlignment="1">
      <alignment horizontal="center"/>
    </xf>
    <xf numFmtId="0" fontId="13" fillId="2" borderId="20" xfId="0" applyFont="1" applyFill="1" applyBorder="1" applyAlignment="1">
      <alignment horizontal="center"/>
    </xf>
    <xf numFmtId="0" fontId="13" fillId="2" borderId="10" xfId="0" applyFont="1" applyFill="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justify" vertical="center" wrapText="1"/>
    </xf>
    <xf numFmtId="0" fontId="13" fillId="2" borderId="1" xfId="0" applyFont="1" applyFill="1" applyBorder="1" applyAlignment="1">
      <alignment horizontal="center" vertical="center"/>
    </xf>
    <xf numFmtId="0" fontId="13" fillId="0" borderId="19" xfId="0" applyFont="1" applyBorder="1" applyAlignment="1">
      <alignment horizontal="left" vertical="center" wrapText="1"/>
    </xf>
    <xf numFmtId="0" fontId="13" fillId="0" borderId="20" xfId="0" applyFont="1" applyBorder="1" applyAlignment="1">
      <alignment horizontal="left" vertical="center" wrapText="1"/>
    </xf>
    <xf numFmtId="0" fontId="13" fillId="0" borderId="10" xfId="0" applyFont="1" applyBorder="1" applyAlignment="1">
      <alignment horizontal="left" vertical="center" wrapText="1"/>
    </xf>
    <xf numFmtId="0" fontId="13" fillId="0" borderId="1" xfId="0" applyFont="1" applyBorder="1" applyAlignment="1">
      <alignment horizontal="left" wrapText="1"/>
    </xf>
    <xf numFmtId="0" fontId="13" fillId="0" borderId="19" xfId="0" applyFont="1" applyBorder="1" applyAlignment="1">
      <alignment horizontal="justify" vertical="center" wrapText="1"/>
    </xf>
    <xf numFmtId="0" fontId="13" fillId="0" borderId="20" xfId="0" applyFont="1" applyBorder="1" applyAlignment="1">
      <alignment horizontal="justify" vertical="center" wrapText="1"/>
    </xf>
    <xf numFmtId="0" fontId="13" fillId="0" borderId="10" xfId="0" applyFont="1" applyBorder="1" applyAlignment="1">
      <alignment horizontal="justify" vertical="center" wrapText="1"/>
    </xf>
    <xf numFmtId="0" fontId="13" fillId="0" borderId="1" xfId="0" applyFont="1" applyBorder="1" applyAlignment="1">
      <alignment horizontal="left" vertical="center"/>
    </xf>
    <xf numFmtId="0" fontId="15"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1" xfId="0" applyFont="1" applyFill="1" applyBorder="1" applyAlignment="1">
      <alignment horizontal="center" vertical="center"/>
    </xf>
    <xf numFmtId="0" fontId="13" fillId="2" borderId="4" xfId="0" applyFont="1" applyFill="1" applyBorder="1" applyAlignment="1">
      <alignment horizontal="center" vertical="center"/>
    </xf>
    <xf numFmtId="0" fontId="6" fillId="0" borderId="17" xfId="0" applyFont="1" applyBorder="1" applyAlignment="1">
      <alignment horizontal="left" vertical="center"/>
    </xf>
    <xf numFmtId="0" fontId="6" fillId="0" borderId="18" xfId="0" applyFont="1" applyBorder="1" applyAlignment="1">
      <alignment horizontal="left" vertical="center"/>
    </xf>
    <xf numFmtId="0" fontId="8" fillId="2" borderId="24" xfId="0" applyFont="1" applyFill="1" applyBorder="1" applyAlignment="1">
      <alignment horizontal="center" vertical="center" wrapText="1"/>
    </xf>
    <xf numFmtId="0" fontId="8" fillId="2" borderId="24" xfId="0" applyFont="1" applyFill="1" applyBorder="1" applyAlignment="1">
      <alignment horizontal="center" vertical="center"/>
    </xf>
  </cellXfs>
  <cellStyles count="8">
    <cellStyle name="Hipervínculo" xfId="1" builtinId="8"/>
    <cellStyle name="Millares" xfId="2" builtinId="3"/>
    <cellStyle name="Millares [0]" xfId="3" builtinId="6"/>
    <cellStyle name="Millares [0] 2" xfId="4" xr:uid="{00000000-0005-0000-0000-000003000000}"/>
    <cellStyle name="Millares 2" xfId="5" xr:uid="{00000000-0005-0000-0000-000004000000}"/>
    <cellStyle name="Moneda" xfId="6" builtinId="4"/>
    <cellStyle name="Normal" xfId="0" builtinId="0"/>
    <cellStyle name="Porcentaje" xfId="7" builtinId="5"/>
  </cellStyles>
  <dxfs count="0"/>
  <tableStyles count="1" defaultTableStyle="TableStyleMedium2" defaultPivotStyle="PivotStyleLight16">
    <tableStyle name="Invisible" pivot="0" table="0" count="0" xr9:uid="{2779AD73-432B-4A4B-AD7E-327A0B6AEFD9}"/>
  </tableStyles>
  <colors>
    <mruColors>
      <color rgb="FFFF9933"/>
      <color rgb="FFCCFF33"/>
      <color rgb="FF99FFCC"/>
      <color rgb="FFA50021"/>
      <color rgb="FFCCFFFF"/>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ACTUALIZACIÓN</a:t>
            </a:r>
            <a:r>
              <a:rPr lang="es-CO" baseline="0"/>
              <a:t> DE DOCUMENTOS DEL SGC</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'HERRAMIENTA DE SEGUIMIENTO'!$F$7:$I$7</c:f>
              <c:strCache>
                <c:ptCount val="4"/>
                <c:pt idx="0">
                  <c:v>I (2025)</c:v>
                </c:pt>
                <c:pt idx="1">
                  <c:v>II (2025)</c:v>
                </c:pt>
                <c:pt idx="2">
                  <c:v>III (2025)</c:v>
                </c:pt>
                <c:pt idx="3">
                  <c:v>IV(2025)</c:v>
                </c:pt>
              </c:strCache>
            </c:strRef>
          </c:cat>
          <c:val>
            <c:numRef>
              <c:f>'HERRAMIENTA DE SEGUIMIENTO'!$F$8:$I$8</c:f>
              <c:numCache>
                <c:formatCode>0%</c:formatCode>
                <c:ptCount val="4"/>
                <c:pt idx="0">
                  <c:v>1</c:v>
                </c:pt>
              </c:numCache>
            </c:numRef>
          </c:val>
          <c:extLst>
            <c:ext xmlns:c16="http://schemas.microsoft.com/office/drawing/2014/chart" uri="{C3380CC4-5D6E-409C-BE32-E72D297353CC}">
              <c16:uniqueId val="{00000000-CBC1-4B87-885C-5BC03F845F40}"/>
            </c:ext>
          </c:extLst>
        </c:ser>
        <c:dLbls>
          <c:showLegendKey val="0"/>
          <c:showVal val="0"/>
          <c:showCatName val="0"/>
          <c:showSerName val="0"/>
          <c:showPercent val="0"/>
          <c:showBubbleSize val="0"/>
        </c:dLbls>
        <c:gapWidth val="150"/>
        <c:shape val="box"/>
        <c:axId val="574757039"/>
        <c:axId val="801211423"/>
        <c:axId val="0"/>
      </c:bar3DChart>
      <c:catAx>
        <c:axId val="574757039"/>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1211423"/>
        <c:crosses val="autoZero"/>
        <c:auto val="1"/>
        <c:lblAlgn val="ctr"/>
        <c:lblOffset val="100"/>
        <c:noMultiLvlLbl val="0"/>
      </c:catAx>
      <c:valAx>
        <c:axId val="8012114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47570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RECEPCIÓN ARCHIVOS CENTRALIZADOS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4">
                <a:lumMod val="75000"/>
              </a:schemeClr>
            </a:solidFill>
            <a:ln>
              <a:noFill/>
            </a:ln>
            <a:effectLst/>
            <a:sp3d/>
          </c:spPr>
          <c:invertIfNegative val="0"/>
          <c:dLbls>
            <c:delete val="1"/>
          </c:dLbls>
          <c:cat>
            <c:strRef>
              <c:f>'HERRAMIENTA DE SEGUIMIENTO'!$F$7:$I$7</c:f>
              <c:strCache>
                <c:ptCount val="4"/>
                <c:pt idx="0">
                  <c:v>I (2025)</c:v>
                </c:pt>
                <c:pt idx="1">
                  <c:v>II (2025)</c:v>
                </c:pt>
                <c:pt idx="2">
                  <c:v>III (2025)</c:v>
                </c:pt>
                <c:pt idx="3">
                  <c:v>IV(2025)</c:v>
                </c:pt>
              </c:strCache>
            </c:strRef>
          </c:cat>
          <c:val>
            <c:numRef>
              <c:f>'HERRAMIENTA DE SEGUIMIENTO'!$F$18:$I$18</c:f>
              <c:numCache>
                <c:formatCode>0%</c:formatCode>
                <c:ptCount val="4"/>
                <c:pt idx="0">
                  <c:v>0</c:v>
                </c:pt>
                <c:pt idx="1">
                  <c:v>0</c:v>
                </c:pt>
                <c:pt idx="2">
                  <c:v>1</c:v>
                </c:pt>
                <c:pt idx="3">
                  <c:v>0</c:v>
                </c:pt>
              </c:numCache>
            </c:numRef>
          </c:val>
          <c:extLst>
            <c:ext xmlns:c16="http://schemas.microsoft.com/office/drawing/2014/chart" uri="{C3380CC4-5D6E-409C-BE32-E72D297353CC}">
              <c16:uniqueId val="{00000000-748B-4C0E-8B4C-4A86844A91AC}"/>
            </c:ext>
          </c:extLst>
        </c:ser>
        <c:dLbls>
          <c:showLegendKey val="0"/>
          <c:showVal val="1"/>
          <c:showCatName val="0"/>
          <c:showSerName val="0"/>
          <c:showPercent val="0"/>
          <c:showBubbleSize val="0"/>
        </c:dLbls>
        <c:gapWidth val="150"/>
        <c:shape val="box"/>
        <c:axId val="404469680"/>
        <c:axId val="404480912"/>
        <c:axId val="0"/>
      </c:bar3DChart>
      <c:catAx>
        <c:axId val="4044696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4480912"/>
        <c:crosses val="autoZero"/>
        <c:auto val="1"/>
        <c:lblAlgn val="ctr"/>
        <c:lblOffset val="100"/>
        <c:noMultiLvlLbl val="0"/>
      </c:catAx>
      <c:valAx>
        <c:axId val="404480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4469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ACTUALIZACIÓN DE INVENTARIO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6">
                <a:lumMod val="50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SEGUIMIENTO'!$F$19:$I$19</c:f>
              <c:numCache>
                <c:formatCode>0%</c:formatCode>
                <c:ptCount val="4"/>
                <c:pt idx="0">
                  <c:v>0</c:v>
                </c:pt>
                <c:pt idx="1">
                  <c:v>0</c:v>
                </c:pt>
                <c:pt idx="2">
                  <c:v>1</c:v>
                </c:pt>
                <c:pt idx="3">
                  <c:v>0</c:v>
                </c:pt>
              </c:numCache>
            </c:numRef>
          </c:val>
          <c:extLst>
            <c:ext xmlns:c16="http://schemas.microsoft.com/office/drawing/2014/chart" uri="{C3380CC4-5D6E-409C-BE32-E72D297353CC}">
              <c16:uniqueId val="{00000000-6019-4B3D-846A-7237A2EC6CCC}"/>
            </c:ext>
          </c:extLst>
        </c:ser>
        <c:dLbls>
          <c:showLegendKey val="0"/>
          <c:showVal val="0"/>
          <c:showCatName val="0"/>
          <c:showSerName val="0"/>
          <c:showPercent val="0"/>
          <c:showBubbleSize val="0"/>
        </c:dLbls>
        <c:gapWidth val="150"/>
        <c:shape val="box"/>
        <c:axId val="447454208"/>
        <c:axId val="447453376"/>
        <c:axId val="0"/>
      </c:bar3DChart>
      <c:catAx>
        <c:axId val="4474542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53376"/>
        <c:crosses val="autoZero"/>
        <c:auto val="1"/>
        <c:lblAlgn val="ctr"/>
        <c:lblOffset val="100"/>
        <c:noMultiLvlLbl val="0"/>
      </c:catAx>
      <c:valAx>
        <c:axId val="447453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5420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PROG.</a:t>
            </a:r>
            <a:r>
              <a:rPr lang="es-CO" baseline="0"/>
              <a:t> DOC VITALES Y ESCENCIALES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FFFF00"/>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SEGUIMIENTO'!$F$20:$I$20</c:f>
              <c:numCache>
                <c:formatCode>0%</c:formatCode>
                <c:ptCount val="4"/>
                <c:pt idx="0">
                  <c:v>0</c:v>
                </c:pt>
                <c:pt idx="1">
                  <c:v>0</c:v>
                </c:pt>
                <c:pt idx="2">
                  <c:v>1</c:v>
                </c:pt>
                <c:pt idx="3">
                  <c:v>0</c:v>
                </c:pt>
              </c:numCache>
            </c:numRef>
          </c:val>
          <c:extLst>
            <c:ext xmlns:c16="http://schemas.microsoft.com/office/drawing/2014/chart" uri="{C3380CC4-5D6E-409C-BE32-E72D297353CC}">
              <c16:uniqueId val="{00000000-D3D8-4908-8294-911BE1C88A2C}"/>
            </c:ext>
          </c:extLst>
        </c:ser>
        <c:dLbls>
          <c:showLegendKey val="0"/>
          <c:showVal val="0"/>
          <c:showCatName val="0"/>
          <c:showSerName val="0"/>
          <c:showPercent val="0"/>
          <c:showBubbleSize val="0"/>
        </c:dLbls>
        <c:gapWidth val="150"/>
        <c:shape val="box"/>
        <c:axId val="377376480"/>
        <c:axId val="377378144"/>
        <c:axId val="0"/>
      </c:bar3DChart>
      <c:catAx>
        <c:axId val="3773764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7378144"/>
        <c:crosses val="autoZero"/>
        <c:auto val="1"/>
        <c:lblAlgn val="ctr"/>
        <c:lblOffset val="100"/>
        <c:noMultiLvlLbl val="0"/>
      </c:catAx>
      <c:valAx>
        <c:axId val="377378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73764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TRASNFERENCIAS PRIMARIAS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C00000"/>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SEGUIMIENTO'!$F$21:$I$21</c:f>
              <c:numCache>
                <c:formatCode>0%</c:formatCode>
                <c:ptCount val="4"/>
                <c:pt idx="0">
                  <c:v>0</c:v>
                </c:pt>
                <c:pt idx="1">
                  <c:v>0</c:v>
                </c:pt>
                <c:pt idx="2">
                  <c:v>1</c:v>
                </c:pt>
                <c:pt idx="3">
                  <c:v>0</c:v>
                </c:pt>
              </c:numCache>
            </c:numRef>
          </c:val>
          <c:extLst>
            <c:ext xmlns:c16="http://schemas.microsoft.com/office/drawing/2014/chart" uri="{C3380CC4-5D6E-409C-BE32-E72D297353CC}">
              <c16:uniqueId val="{00000000-2A0B-480B-B652-BC149C5BBE9F}"/>
            </c:ext>
          </c:extLst>
        </c:ser>
        <c:dLbls>
          <c:showLegendKey val="0"/>
          <c:showVal val="0"/>
          <c:showCatName val="0"/>
          <c:showSerName val="0"/>
          <c:showPercent val="0"/>
          <c:showBubbleSize val="0"/>
        </c:dLbls>
        <c:gapWidth val="150"/>
        <c:shape val="box"/>
        <c:axId val="447460864"/>
        <c:axId val="447471264"/>
        <c:axId val="0"/>
      </c:bar3DChart>
      <c:catAx>
        <c:axId val="4474608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71264"/>
        <c:crosses val="autoZero"/>
        <c:auto val="1"/>
        <c:lblAlgn val="ctr"/>
        <c:lblOffset val="100"/>
        <c:noMultiLvlLbl val="0"/>
      </c:catAx>
      <c:valAx>
        <c:axId val="447471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608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FUI</a:t>
            </a:r>
            <a:r>
              <a:rPr lang="es-CO" baseline="0"/>
              <a:t>D ARCHIVO CENTRAL</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99FFCC"/>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SEGUIMIENTO'!$F$22:$I$22</c:f>
              <c:numCache>
                <c:formatCode>0%</c:formatCode>
                <c:ptCount val="4"/>
                <c:pt idx="0">
                  <c:v>0</c:v>
                </c:pt>
                <c:pt idx="1">
                  <c:v>0</c:v>
                </c:pt>
                <c:pt idx="2">
                  <c:v>1</c:v>
                </c:pt>
                <c:pt idx="3">
                  <c:v>0</c:v>
                </c:pt>
              </c:numCache>
            </c:numRef>
          </c:val>
          <c:extLst>
            <c:ext xmlns:c16="http://schemas.microsoft.com/office/drawing/2014/chart" uri="{C3380CC4-5D6E-409C-BE32-E72D297353CC}">
              <c16:uniqueId val="{00000000-AF94-41EF-9264-7F6B657F5476}"/>
            </c:ext>
          </c:extLst>
        </c:ser>
        <c:dLbls>
          <c:showLegendKey val="0"/>
          <c:showVal val="0"/>
          <c:showCatName val="0"/>
          <c:showSerName val="0"/>
          <c:showPercent val="0"/>
          <c:showBubbleSize val="0"/>
        </c:dLbls>
        <c:gapWidth val="150"/>
        <c:shape val="box"/>
        <c:axId val="21034592"/>
        <c:axId val="21042496"/>
        <c:axId val="0"/>
      </c:bar3DChart>
      <c:catAx>
        <c:axId val="210345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42496"/>
        <c:crosses val="autoZero"/>
        <c:auto val="1"/>
        <c:lblAlgn val="ctr"/>
        <c:lblOffset val="100"/>
        <c:noMultiLvlLbl val="0"/>
      </c:catAx>
      <c:valAx>
        <c:axId val="21042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345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EXPEDIENTES DESCRITOS SGDEA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CCFF33"/>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SEGUIMIENTO'!$F$23:$I$23</c:f>
              <c:numCache>
                <c:formatCode>0%</c:formatCode>
                <c:ptCount val="4"/>
                <c:pt idx="0">
                  <c:v>0</c:v>
                </c:pt>
                <c:pt idx="1">
                  <c:v>0</c:v>
                </c:pt>
                <c:pt idx="2">
                  <c:v>0</c:v>
                </c:pt>
                <c:pt idx="3">
                  <c:v>0</c:v>
                </c:pt>
              </c:numCache>
            </c:numRef>
          </c:val>
          <c:extLst>
            <c:ext xmlns:c16="http://schemas.microsoft.com/office/drawing/2014/chart" uri="{C3380CC4-5D6E-409C-BE32-E72D297353CC}">
              <c16:uniqueId val="{00000000-C7BF-4A28-B30E-9E2595F27776}"/>
            </c:ext>
          </c:extLst>
        </c:ser>
        <c:dLbls>
          <c:showLegendKey val="0"/>
          <c:showVal val="0"/>
          <c:showCatName val="0"/>
          <c:showSerName val="0"/>
          <c:showPercent val="0"/>
          <c:showBubbleSize val="0"/>
        </c:dLbls>
        <c:gapWidth val="150"/>
        <c:shape val="box"/>
        <c:axId val="447465440"/>
        <c:axId val="447462944"/>
        <c:axId val="0"/>
      </c:bar3DChart>
      <c:catAx>
        <c:axId val="4474654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62944"/>
        <c:crosses val="autoZero"/>
        <c:auto val="1"/>
        <c:lblAlgn val="ctr"/>
        <c:lblOffset val="100"/>
        <c:noMultiLvlLbl val="0"/>
      </c:catAx>
      <c:valAx>
        <c:axId val="447462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6544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TRANSFERENCIAS</a:t>
            </a:r>
            <a:r>
              <a:rPr lang="es-CO" baseline="0"/>
              <a:t> SECUNDARIAS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SEGUIMIENTO'!$F$24:$I$24</c:f>
              <c:numCache>
                <c:formatCode>0%</c:formatCode>
                <c:ptCount val="4"/>
                <c:pt idx="0">
                  <c:v>0</c:v>
                </c:pt>
                <c:pt idx="1">
                  <c:v>0</c:v>
                </c:pt>
                <c:pt idx="2">
                  <c:v>0</c:v>
                </c:pt>
                <c:pt idx="3">
                  <c:v>0</c:v>
                </c:pt>
              </c:numCache>
            </c:numRef>
          </c:val>
          <c:extLst>
            <c:ext xmlns:c16="http://schemas.microsoft.com/office/drawing/2014/chart" uri="{C3380CC4-5D6E-409C-BE32-E72D297353CC}">
              <c16:uniqueId val="{00000000-3A08-4942-A64B-6DF8926706A5}"/>
            </c:ext>
          </c:extLst>
        </c:ser>
        <c:dLbls>
          <c:showLegendKey val="0"/>
          <c:showVal val="0"/>
          <c:showCatName val="0"/>
          <c:showSerName val="0"/>
          <c:showPercent val="0"/>
          <c:showBubbleSize val="0"/>
        </c:dLbls>
        <c:gapWidth val="150"/>
        <c:shape val="box"/>
        <c:axId val="447432992"/>
        <c:axId val="447429248"/>
        <c:axId val="0"/>
      </c:bar3DChart>
      <c:catAx>
        <c:axId val="4474329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29248"/>
        <c:crosses val="autoZero"/>
        <c:auto val="1"/>
        <c:lblAlgn val="ctr"/>
        <c:lblOffset val="100"/>
        <c:noMultiLvlLbl val="0"/>
      </c:catAx>
      <c:valAx>
        <c:axId val="447429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329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ELIMINACIÓN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FF9933"/>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SEGUIMIENTO'!$F$25:$I$25</c:f>
              <c:numCache>
                <c:formatCode>0%</c:formatCode>
                <c:ptCount val="4"/>
                <c:pt idx="0">
                  <c:v>0</c:v>
                </c:pt>
                <c:pt idx="1">
                  <c:v>0</c:v>
                </c:pt>
                <c:pt idx="2">
                  <c:v>0</c:v>
                </c:pt>
                <c:pt idx="3">
                  <c:v>0</c:v>
                </c:pt>
              </c:numCache>
            </c:numRef>
          </c:val>
          <c:extLst>
            <c:ext xmlns:c16="http://schemas.microsoft.com/office/drawing/2014/chart" uri="{C3380CC4-5D6E-409C-BE32-E72D297353CC}">
              <c16:uniqueId val="{00000000-9ADF-4386-852B-FDB32A7C41E8}"/>
            </c:ext>
          </c:extLst>
        </c:ser>
        <c:dLbls>
          <c:showLegendKey val="0"/>
          <c:showVal val="0"/>
          <c:showCatName val="0"/>
          <c:showSerName val="0"/>
          <c:showPercent val="0"/>
          <c:showBubbleSize val="0"/>
        </c:dLbls>
        <c:gapWidth val="150"/>
        <c:shape val="box"/>
        <c:axId val="294506800"/>
        <c:axId val="294509296"/>
        <c:axId val="0"/>
      </c:bar3DChart>
      <c:catAx>
        <c:axId val="2945068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4509296"/>
        <c:crosses val="autoZero"/>
        <c:auto val="1"/>
        <c:lblAlgn val="ctr"/>
        <c:lblOffset val="100"/>
        <c:noMultiLvlLbl val="0"/>
      </c:catAx>
      <c:valAx>
        <c:axId val="294509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450680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APLICACIÓN DE TVD Y TRD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5">
                <a:lumMod val="60000"/>
                <a:lumOff val="40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SEGUIMIENTO'!$F$26:$I$26</c:f>
              <c:numCache>
                <c:formatCode>0%</c:formatCode>
                <c:ptCount val="4"/>
                <c:pt idx="1">
                  <c:v>1</c:v>
                </c:pt>
              </c:numCache>
            </c:numRef>
          </c:val>
          <c:extLst>
            <c:ext xmlns:c16="http://schemas.microsoft.com/office/drawing/2014/chart" uri="{C3380CC4-5D6E-409C-BE32-E72D297353CC}">
              <c16:uniqueId val="{00000000-4189-4A9E-8410-8EFCEE8E131E}"/>
            </c:ext>
          </c:extLst>
        </c:ser>
        <c:dLbls>
          <c:showLegendKey val="0"/>
          <c:showVal val="0"/>
          <c:showCatName val="0"/>
          <c:showSerName val="0"/>
          <c:showPercent val="0"/>
          <c:showBubbleSize val="0"/>
        </c:dLbls>
        <c:gapWidth val="150"/>
        <c:shape val="box"/>
        <c:axId val="652514576"/>
        <c:axId val="652518736"/>
        <c:axId val="0"/>
      </c:bar3DChart>
      <c:catAx>
        <c:axId val="6525145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52518736"/>
        <c:crosses val="autoZero"/>
        <c:auto val="1"/>
        <c:lblAlgn val="ctr"/>
        <c:lblOffset val="100"/>
        <c:noMultiLvlLbl val="0"/>
      </c:catAx>
      <c:valAx>
        <c:axId val="6525187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525145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FUNCIONARIOS CAPACITADOS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3">
                <a:lumMod val="60000"/>
                <a:lumOff val="40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SEGUIMIENTO'!$F$27:$I$27</c:f>
              <c:numCache>
                <c:formatCode>0%</c:formatCode>
                <c:ptCount val="4"/>
                <c:pt idx="0">
                  <c:v>1</c:v>
                </c:pt>
                <c:pt idx="1">
                  <c:v>1</c:v>
                </c:pt>
                <c:pt idx="2">
                  <c:v>1</c:v>
                </c:pt>
                <c:pt idx="3">
                  <c:v>0</c:v>
                </c:pt>
              </c:numCache>
            </c:numRef>
          </c:val>
          <c:extLst>
            <c:ext xmlns:c16="http://schemas.microsoft.com/office/drawing/2014/chart" uri="{C3380CC4-5D6E-409C-BE32-E72D297353CC}">
              <c16:uniqueId val="{00000000-3AB7-4317-BB94-BD041F5C0F0F}"/>
            </c:ext>
          </c:extLst>
        </c:ser>
        <c:dLbls>
          <c:showLegendKey val="0"/>
          <c:showVal val="0"/>
          <c:showCatName val="0"/>
          <c:showSerName val="0"/>
          <c:showPercent val="0"/>
          <c:showBubbleSize val="0"/>
        </c:dLbls>
        <c:gapWidth val="150"/>
        <c:shape val="box"/>
        <c:axId val="290239824"/>
        <c:axId val="290240240"/>
        <c:axId val="0"/>
      </c:bar3DChart>
      <c:catAx>
        <c:axId val="2902398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0240240"/>
        <c:crosses val="autoZero"/>
        <c:auto val="1"/>
        <c:lblAlgn val="ctr"/>
        <c:lblOffset val="100"/>
        <c:noMultiLvlLbl val="0"/>
      </c:catAx>
      <c:valAx>
        <c:axId val="2902402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02398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ACTUALIZACIÓN DE DEL</a:t>
            </a:r>
            <a:r>
              <a:rPr lang="es-CO" baseline="0"/>
              <a:t> PGD</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1"/>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'HERRAMIENTA DE SEGUIMIENTO'!$F$7:$I$7</c:f>
              <c:strCache>
                <c:ptCount val="4"/>
                <c:pt idx="0">
                  <c:v>I (2025)</c:v>
                </c:pt>
                <c:pt idx="1">
                  <c:v>II (2025)</c:v>
                </c:pt>
                <c:pt idx="2">
                  <c:v>III (2025)</c:v>
                </c:pt>
                <c:pt idx="3">
                  <c:v>IV(2025)</c:v>
                </c:pt>
              </c:strCache>
            </c:strRef>
          </c:cat>
          <c:val>
            <c:numRef>
              <c:f>'HERRAMIENTA DE SEGUIMIENTO'!$F$9:$I$9</c:f>
              <c:numCache>
                <c:formatCode>0%</c:formatCode>
                <c:ptCount val="4"/>
                <c:pt idx="0">
                  <c:v>1</c:v>
                </c:pt>
              </c:numCache>
            </c:numRef>
          </c:val>
          <c:extLst>
            <c:ext xmlns:c16="http://schemas.microsoft.com/office/drawing/2014/chart" uri="{C3380CC4-5D6E-409C-BE32-E72D297353CC}">
              <c16:uniqueId val="{00000001-EC06-4964-800E-A2E209581E93}"/>
            </c:ext>
          </c:extLst>
        </c:ser>
        <c:dLbls>
          <c:showLegendKey val="0"/>
          <c:showVal val="0"/>
          <c:showCatName val="0"/>
          <c:showSerName val="0"/>
          <c:showPercent val="0"/>
          <c:showBubbleSize val="0"/>
        </c:dLbls>
        <c:gapWidth val="150"/>
        <c:shape val="box"/>
        <c:axId val="549769311"/>
        <c:axId val="549755167"/>
        <c:axId val="0"/>
        <c:extLst>
          <c:ext xmlns:c15="http://schemas.microsoft.com/office/drawing/2012/chart" uri="{02D57815-91ED-43cb-92C2-25804820EDAC}">
            <c15:filteredBarSeries>
              <c15:ser>
                <c:idx val="0"/>
                <c:order val="0"/>
                <c:spPr>
                  <a:solidFill>
                    <a:schemeClr val="accent1"/>
                  </a:solidFill>
                  <a:ln>
                    <a:noFill/>
                  </a:ln>
                  <a:effectLst/>
                  <a:sp3d/>
                </c:spPr>
                <c:invertIfNegative val="0"/>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0-EC06-4964-800E-A2E209581E93}"/>
                  </c:ext>
                </c:extLst>
              </c15:ser>
            </c15:filteredBarSeries>
          </c:ext>
        </c:extLst>
      </c:bar3DChart>
      <c:catAx>
        <c:axId val="54976931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9755167"/>
        <c:crosses val="autoZero"/>
        <c:auto val="1"/>
        <c:lblAlgn val="ctr"/>
        <c:lblOffset val="100"/>
        <c:noMultiLvlLbl val="0"/>
      </c:catAx>
      <c:valAx>
        <c:axId val="5497551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976931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kern="1200" spc="0" baseline="0">
                <a:solidFill>
                  <a:sysClr val="windowText" lastClr="000000">
                    <a:lumMod val="65000"/>
                    <a:lumOff val="35000"/>
                  </a:sysClr>
                </a:solidFill>
              </a:rPr>
              <a:t>INDEXACIÓN DE DOCUMENTOS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4"/>
          <c:order val="4"/>
          <c:spPr>
            <a:solidFill>
              <a:srgbClr val="92D050"/>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SEGUIMIENTO'!$F$12:$I$12</c:f>
              <c:numCache>
                <c:formatCode>0%</c:formatCode>
                <c:ptCount val="4"/>
                <c:pt idx="0">
                  <c:v>1</c:v>
                </c:pt>
                <c:pt idx="1">
                  <c:v>1</c:v>
                </c:pt>
                <c:pt idx="2">
                  <c:v>1</c:v>
                </c:pt>
                <c:pt idx="3">
                  <c:v>0</c:v>
                </c:pt>
              </c:numCache>
            </c:numRef>
          </c:val>
          <c:extLst>
            <c:ext xmlns:c16="http://schemas.microsoft.com/office/drawing/2014/chart" uri="{C3380CC4-5D6E-409C-BE32-E72D297353CC}">
              <c16:uniqueId val="{00000004-7963-4F35-B22B-7F9815EE80D5}"/>
            </c:ext>
          </c:extLst>
        </c:ser>
        <c:dLbls>
          <c:showLegendKey val="0"/>
          <c:showVal val="0"/>
          <c:showCatName val="0"/>
          <c:showSerName val="0"/>
          <c:showPercent val="0"/>
          <c:showBubbleSize val="0"/>
        </c:dLbls>
        <c:gapWidth val="150"/>
        <c:shape val="box"/>
        <c:axId val="732509615"/>
        <c:axId val="732519599"/>
        <c:axId val="0"/>
        <c:extLst>
          <c:ext xmlns:c15="http://schemas.microsoft.com/office/drawing/2012/chart" uri="{02D57815-91ED-43cb-92C2-25804820EDAC}">
            <c15:filteredBarSeries>
              <c15:ser>
                <c:idx val="0"/>
                <c:order val="0"/>
                <c:spPr>
                  <a:solidFill>
                    <a:schemeClr val="accent1"/>
                  </a:solidFill>
                  <a:ln>
                    <a:noFill/>
                  </a:ln>
                  <a:effectLst/>
                  <a:sp3d/>
                </c:spPr>
                <c:invertIfNegative val="0"/>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1-7963-4F35-B22B-7F9815EE80D5}"/>
                  </c:ext>
                </c:extLst>
              </c15:ser>
            </c15:filteredBarSeries>
            <c15:filteredBarSeries>
              <c15:ser>
                <c:idx val="1"/>
                <c:order val="1"/>
                <c:spPr>
                  <a:solidFill>
                    <a:schemeClr val="accent3"/>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SEGUIMIENTO'!$F$9:$I$9</c15:sqref>
                        </c15:formulaRef>
                      </c:ext>
                    </c:extLst>
                    <c:numCache>
                      <c:formatCode>0%</c:formatCode>
                      <c:ptCount val="4"/>
                      <c:pt idx="0">
                        <c:v>1</c:v>
                      </c:pt>
                    </c:numCache>
                  </c:numRef>
                </c:val>
                <c:extLst xmlns:c15="http://schemas.microsoft.com/office/drawing/2012/chart">
                  <c:ext xmlns:c16="http://schemas.microsoft.com/office/drawing/2014/chart" uri="{C3380CC4-5D6E-409C-BE32-E72D297353CC}">
                    <c16:uniqueId val="{00000002-7963-4F35-B22B-7F9815EE80D5}"/>
                  </c:ext>
                </c:extLst>
              </c15:ser>
            </c15:filteredBarSeries>
            <c15:filteredBarSeries>
              <c15:ser>
                <c:idx val="2"/>
                <c:order val="2"/>
                <c:spPr>
                  <a:solidFill>
                    <a:schemeClr val="accent5"/>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SEGUIMIENTO'!$F$10:$I$10</c15:sqref>
                        </c15:formulaRef>
                      </c:ext>
                    </c:extLst>
                    <c:numCache>
                      <c:formatCode>0%</c:formatCode>
                      <c:ptCount val="4"/>
                      <c:pt idx="0">
                        <c:v>0.5</c:v>
                      </c:pt>
                      <c:pt idx="1">
                        <c:v>1</c:v>
                      </c:pt>
                      <c:pt idx="2">
                        <c:v>0.14583333333333334</c:v>
                      </c:pt>
                      <c:pt idx="3">
                        <c:v>0</c:v>
                      </c:pt>
                    </c:numCache>
                  </c:numRef>
                </c:val>
                <c:extLst xmlns:c15="http://schemas.microsoft.com/office/drawing/2012/chart">
                  <c:ext xmlns:c16="http://schemas.microsoft.com/office/drawing/2014/chart" uri="{C3380CC4-5D6E-409C-BE32-E72D297353CC}">
                    <c16:uniqueId val="{00000003-7963-4F35-B22B-7F9815EE80D5}"/>
                  </c:ext>
                </c:extLst>
              </c15:ser>
            </c15:filteredBarSeries>
            <c15:filteredBarSeries>
              <c15:ser>
                <c:idx val="3"/>
                <c:order val="3"/>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SEGUIMIENTO'!$F$11:$I$11</c15:sqref>
                        </c15:formulaRef>
                      </c:ext>
                    </c:extLst>
                    <c:numCache>
                      <c:formatCode>0%</c:formatCode>
                      <c:ptCount val="4"/>
                      <c:pt idx="0">
                        <c:v>1</c:v>
                      </c:pt>
                      <c:pt idx="1">
                        <c:v>1</c:v>
                      </c:pt>
                      <c:pt idx="2">
                        <c:v>1</c:v>
                      </c:pt>
                      <c:pt idx="3">
                        <c:v>0</c:v>
                      </c:pt>
                    </c:numCache>
                  </c:numRef>
                </c:val>
                <c:extLst xmlns:c15="http://schemas.microsoft.com/office/drawing/2012/chart">
                  <c:ext xmlns:c16="http://schemas.microsoft.com/office/drawing/2014/chart" uri="{C3380CC4-5D6E-409C-BE32-E72D297353CC}">
                    <c16:uniqueId val="{00000000-7963-4F35-B22B-7F9815EE80D5}"/>
                  </c:ext>
                </c:extLst>
              </c15:ser>
            </c15:filteredBarSeries>
          </c:ext>
        </c:extLst>
      </c:bar3DChart>
      <c:catAx>
        <c:axId val="73250961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2519599"/>
        <c:crosses val="autoZero"/>
        <c:auto val="1"/>
        <c:lblAlgn val="ctr"/>
        <c:lblOffset val="100"/>
        <c:noMultiLvlLbl val="0"/>
      </c:catAx>
      <c:valAx>
        <c:axId val="7325195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250961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NORMALIZACIÓN</a:t>
            </a:r>
            <a:r>
              <a:rPr lang="es-CO" baseline="0"/>
              <a:t> FORMATOS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2"/>
          <c:order val="2"/>
          <c:spPr>
            <a:solidFill>
              <a:schemeClr val="accent3"/>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SEGUIMIENTO'!$F$10:$I$10</c:f>
              <c:numCache>
                <c:formatCode>0%</c:formatCode>
                <c:ptCount val="4"/>
                <c:pt idx="0">
                  <c:v>0.5</c:v>
                </c:pt>
                <c:pt idx="1">
                  <c:v>1</c:v>
                </c:pt>
                <c:pt idx="2">
                  <c:v>0.14583333333333334</c:v>
                </c:pt>
                <c:pt idx="3">
                  <c:v>0</c:v>
                </c:pt>
              </c:numCache>
            </c:numRef>
          </c:val>
          <c:extLst>
            <c:ext xmlns:c16="http://schemas.microsoft.com/office/drawing/2014/chart" uri="{C3380CC4-5D6E-409C-BE32-E72D297353CC}">
              <c16:uniqueId val="{00000002-20F6-44F0-8C9F-C4C85DD1476C}"/>
            </c:ext>
          </c:extLst>
        </c:ser>
        <c:dLbls>
          <c:showLegendKey val="0"/>
          <c:showVal val="0"/>
          <c:showCatName val="0"/>
          <c:showSerName val="0"/>
          <c:showPercent val="0"/>
          <c:showBubbleSize val="0"/>
        </c:dLbls>
        <c:gapWidth val="150"/>
        <c:shape val="box"/>
        <c:axId val="918588527"/>
        <c:axId val="918593103"/>
        <c:axId val="0"/>
        <c:extLst>
          <c:ext xmlns:c15="http://schemas.microsoft.com/office/drawing/2012/chart" uri="{02D57815-91ED-43cb-92C2-25804820EDAC}">
            <c15:filteredBarSeries>
              <c15:ser>
                <c:idx val="0"/>
                <c:order val="0"/>
                <c:spPr>
                  <a:solidFill>
                    <a:schemeClr val="accent1"/>
                  </a:solidFill>
                  <a:ln>
                    <a:noFill/>
                  </a:ln>
                  <a:effectLst/>
                  <a:sp3d/>
                </c:spPr>
                <c:invertIfNegative val="0"/>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0-20F6-44F0-8C9F-C4C85DD1476C}"/>
                  </c:ext>
                </c:extLst>
              </c15:ser>
            </c15:filteredBarSeries>
            <c15:filteredBarSeries>
              <c15:ser>
                <c:idx val="1"/>
                <c:order val="1"/>
                <c:spPr>
                  <a:solidFill>
                    <a:schemeClr val="accent2"/>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SEGUIMIENTO'!$F$9:$I$9</c15:sqref>
                        </c15:formulaRef>
                      </c:ext>
                    </c:extLst>
                    <c:numCache>
                      <c:formatCode>0%</c:formatCode>
                      <c:ptCount val="4"/>
                      <c:pt idx="0">
                        <c:v>1</c:v>
                      </c:pt>
                    </c:numCache>
                  </c:numRef>
                </c:val>
                <c:extLst xmlns:c15="http://schemas.microsoft.com/office/drawing/2012/chart">
                  <c:ext xmlns:c16="http://schemas.microsoft.com/office/drawing/2014/chart" uri="{C3380CC4-5D6E-409C-BE32-E72D297353CC}">
                    <c16:uniqueId val="{00000001-20F6-44F0-8C9F-C4C85DD1476C}"/>
                  </c:ext>
                </c:extLst>
              </c15:ser>
            </c15:filteredBarSeries>
          </c:ext>
        </c:extLst>
      </c:bar3DChart>
      <c:catAx>
        <c:axId val="91858852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593103"/>
        <c:crosses val="autoZero"/>
        <c:auto val="1"/>
        <c:lblAlgn val="ctr"/>
        <c:lblOffset val="100"/>
        <c:noMultiLvlLbl val="0"/>
      </c:catAx>
      <c:valAx>
        <c:axId val="9185931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58852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DIGITALIZACION DE EXPEDIENTES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3"/>
          <c:order val="3"/>
          <c:spPr>
            <a:solidFill>
              <a:schemeClr val="accent1">
                <a:lumMod val="60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SEGUIMIENTO'!$F$11:$I$11</c:f>
              <c:numCache>
                <c:formatCode>0%</c:formatCode>
                <c:ptCount val="4"/>
                <c:pt idx="0">
                  <c:v>1</c:v>
                </c:pt>
                <c:pt idx="1">
                  <c:v>1</c:v>
                </c:pt>
                <c:pt idx="2">
                  <c:v>1</c:v>
                </c:pt>
                <c:pt idx="3">
                  <c:v>0</c:v>
                </c:pt>
              </c:numCache>
            </c:numRef>
          </c:val>
          <c:extLst>
            <c:ext xmlns:c16="http://schemas.microsoft.com/office/drawing/2014/chart" uri="{C3380CC4-5D6E-409C-BE32-E72D297353CC}">
              <c16:uniqueId val="{00000003-B34C-49DC-BACC-74DE034E4322}"/>
            </c:ext>
          </c:extLst>
        </c:ser>
        <c:dLbls>
          <c:showLegendKey val="0"/>
          <c:showVal val="0"/>
          <c:showCatName val="0"/>
          <c:showSerName val="0"/>
          <c:showPercent val="0"/>
          <c:showBubbleSize val="0"/>
        </c:dLbls>
        <c:gapWidth val="150"/>
        <c:shape val="box"/>
        <c:axId val="732509615"/>
        <c:axId val="732519599"/>
        <c:axId val="0"/>
        <c:extLst>
          <c:ext xmlns:c15="http://schemas.microsoft.com/office/drawing/2012/chart" uri="{02D57815-91ED-43cb-92C2-25804820EDAC}">
            <c15:filteredBarSeries>
              <c15:ser>
                <c:idx val="0"/>
                <c:order val="0"/>
                <c:spPr>
                  <a:solidFill>
                    <a:schemeClr val="accent1"/>
                  </a:solidFill>
                  <a:ln>
                    <a:noFill/>
                  </a:ln>
                  <a:effectLst/>
                  <a:sp3d/>
                </c:spPr>
                <c:invertIfNegative val="0"/>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0-B34C-49DC-BACC-74DE034E4322}"/>
                  </c:ext>
                </c:extLst>
              </c15:ser>
            </c15:filteredBarSeries>
            <c15:filteredBarSeries>
              <c15:ser>
                <c:idx val="1"/>
                <c:order val="1"/>
                <c:spPr>
                  <a:solidFill>
                    <a:schemeClr val="accent3"/>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SEGUIMIENTO'!$F$9:$I$9</c15:sqref>
                        </c15:formulaRef>
                      </c:ext>
                    </c:extLst>
                    <c:numCache>
                      <c:formatCode>0%</c:formatCode>
                      <c:ptCount val="4"/>
                      <c:pt idx="0">
                        <c:v>1</c:v>
                      </c:pt>
                    </c:numCache>
                  </c:numRef>
                </c:val>
                <c:extLst xmlns:c15="http://schemas.microsoft.com/office/drawing/2012/chart">
                  <c:ext xmlns:c16="http://schemas.microsoft.com/office/drawing/2014/chart" uri="{C3380CC4-5D6E-409C-BE32-E72D297353CC}">
                    <c16:uniqueId val="{00000001-B34C-49DC-BACC-74DE034E4322}"/>
                  </c:ext>
                </c:extLst>
              </c15:ser>
            </c15:filteredBarSeries>
            <c15:filteredBarSeries>
              <c15:ser>
                <c:idx val="2"/>
                <c:order val="2"/>
                <c:spPr>
                  <a:solidFill>
                    <a:schemeClr val="accent5"/>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SEGUIMIENTO'!$F$10:$I$10</c15:sqref>
                        </c15:formulaRef>
                      </c:ext>
                    </c:extLst>
                    <c:numCache>
                      <c:formatCode>0%</c:formatCode>
                      <c:ptCount val="4"/>
                      <c:pt idx="0">
                        <c:v>0.5</c:v>
                      </c:pt>
                      <c:pt idx="1">
                        <c:v>1</c:v>
                      </c:pt>
                      <c:pt idx="2">
                        <c:v>0.14583333333333334</c:v>
                      </c:pt>
                      <c:pt idx="3">
                        <c:v>0</c:v>
                      </c:pt>
                    </c:numCache>
                  </c:numRef>
                </c:val>
                <c:extLst xmlns:c15="http://schemas.microsoft.com/office/drawing/2012/chart">
                  <c:ext xmlns:c16="http://schemas.microsoft.com/office/drawing/2014/chart" uri="{C3380CC4-5D6E-409C-BE32-E72D297353CC}">
                    <c16:uniqueId val="{00000002-B34C-49DC-BACC-74DE034E4322}"/>
                  </c:ext>
                </c:extLst>
              </c15:ser>
            </c15:filteredBarSeries>
          </c:ext>
        </c:extLst>
      </c:bar3DChart>
      <c:catAx>
        <c:axId val="73250961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2519599"/>
        <c:crosses val="autoZero"/>
        <c:auto val="1"/>
        <c:lblAlgn val="ctr"/>
        <c:lblOffset val="100"/>
        <c:noMultiLvlLbl val="0"/>
      </c:catAx>
      <c:valAx>
        <c:axId val="7325195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250961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MIGRACIÓN DE REGISTROS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5"/>
          <c:order val="5"/>
          <c:spPr>
            <a:solidFill>
              <a:schemeClr val="accent4">
                <a:tint val="50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SEGUIMIENTO'!$F$13:$I$13</c:f>
              <c:numCache>
                <c:formatCode>0%</c:formatCode>
                <c:ptCount val="4"/>
                <c:pt idx="0">
                  <c:v>0</c:v>
                </c:pt>
                <c:pt idx="1">
                  <c:v>0.53383458646616544</c:v>
                </c:pt>
                <c:pt idx="2">
                  <c:v>0.66297262059973927</c:v>
                </c:pt>
                <c:pt idx="3">
                  <c:v>0</c:v>
                </c:pt>
              </c:numCache>
            </c:numRef>
          </c:val>
          <c:extLst>
            <c:ext xmlns:c16="http://schemas.microsoft.com/office/drawing/2014/chart" uri="{C3380CC4-5D6E-409C-BE32-E72D297353CC}">
              <c16:uniqueId val="{00000001-8BA2-4415-B832-D1BEFEE992AA}"/>
            </c:ext>
          </c:extLst>
        </c:ser>
        <c:dLbls>
          <c:showLegendKey val="0"/>
          <c:showVal val="0"/>
          <c:showCatName val="0"/>
          <c:showSerName val="0"/>
          <c:showPercent val="0"/>
          <c:showBubbleSize val="0"/>
        </c:dLbls>
        <c:gapWidth val="150"/>
        <c:shape val="box"/>
        <c:axId val="918592271"/>
        <c:axId val="918600175"/>
        <c:axId val="0"/>
        <c:extLst>
          <c:ext xmlns:c15="http://schemas.microsoft.com/office/drawing/2012/chart" uri="{02D57815-91ED-43cb-92C2-25804820EDAC}">
            <c15:filteredBarSeries>
              <c15:ser>
                <c:idx val="0"/>
                <c:order val="0"/>
                <c:spPr>
                  <a:solidFill>
                    <a:schemeClr val="accent4">
                      <a:lumMod val="60000"/>
                      <a:lumOff val="40000"/>
                    </a:schemeClr>
                  </a:solidFill>
                  <a:ln>
                    <a:noFill/>
                  </a:ln>
                  <a:effectLst/>
                  <a:sp3d/>
                </c:spPr>
                <c:invertIfNegative val="0"/>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0-E0DB-4420-9574-DC46F40486BF}"/>
                  </c:ext>
                </c:extLst>
              </c15:ser>
            </c15:filteredBarSeries>
            <c15:filteredBarSeries>
              <c15:ser>
                <c:idx val="1"/>
                <c:order val="1"/>
                <c:spPr>
                  <a:solidFill>
                    <a:schemeClr val="accent4">
                      <a:lumMod val="60000"/>
                      <a:lumOff val="4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SEGUIMIENTO'!$F$9:$I$9</c15:sqref>
                        </c15:formulaRef>
                      </c:ext>
                    </c:extLst>
                    <c:numCache>
                      <c:formatCode>0%</c:formatCode>
                      <c:ptCount val="4"/>
                      <c:pt idx="0">
                        <c:v>1</c:v>
                      </c:pt>
                    </c:numCache>
                  </c:numRef>
                </c:val>
                <c:extLst xmlns:c15="http://schemas.microsoft.com/office/drawing/2012/chart">
                  <c:ext xmlns:c16="http://schemas.microsoft.com/office/drawing/2014/chart" uri="{C3380CC4-5D6E-409C-BE32-E72D297353CC}">
                    <c16:uniqueId val="{00000001-E0DB-4420-9574-DC46F40486BF}"/>
                  </c:ext>
                </c:extLst>
              </c15:ser>
            </c15:filteredBarSeries>
            <c15:filteredBarSeries>
              <c15:ser>
                <c:idx val="2"/>
                <c:order val="2"/>
                <c:spPr>
                  <a:solidFill>
                    <a:schemeClr val="accent4">
                      <a:lumMod val="60000"/>
                      <a:lumOff val="4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SEGUIMIENTO'!$F$10:$I$10</c15:sqref>
                        </c15:formulaRef>
                      </c:ext>
                    </c:extLst>
                    <c:numCache>
                      <c:formatCode>0%</c:formatCode>
                      <c:ptCount val="4"/>
                      <c:pt idx="0">
                        <c:v>0.5</c:v>
                      </c:pt>
                      <c:pt idx="1">
                        <c:v>1</c:v>
                      </c:pt>
                      <c:pt idx="2">
                        <c:v>0.14583333333333334</c:v>
                      </c:pt>
                      <c:pt idx="3">
                        <c:v>0</c:v>
                      </c:pt>
                    </c:numCache>
                  </c:numRef>
                </c:val>
                <c:extLst xmlns:c15="http://schemas.microsoft.com/office/drawing/2012/chart">
                  <c:ext xmlns:c16="http://schemas.microsoft.com/office/drawing/2014/chart" uri="{C3380CC4-5D6E-409C-BE32-E72D297353CC}">
                    <c16:uniqueId val="{00000002-E0DB-4420-9574-DC46F40486BF}"/>
                  </c:ext>
                </c:extLst>
              </c15:ser>
            </c15:filteredBarSeries>
            <c15:filteredBarSeries>
              <c15:ser>
                <c:idx val="3"/>
                <c:order val="3"/>
                <c:spPr>
                  <a:solidFill>
                    <a:schemeClr val="accent4">
                      <a:lumMod val="60000"/>
                      <a:lumOff val="4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SEGUIMIENTO'!$F$11:$I$11</c15:sqref>
                        </c15:formulaRef>
                      </c:ext>
                    </c:extLst>
                    <c:numCache>
                      <c:formatCode>0%</c:formatCode>
                      <c:ptCount val="4"/>
                      <c:pt idx="0">
                        <c:v>1</c:v>
                      </c:pt>
                      <c:pt idx="1">
                        <c:v>1</c:v>
                      </c:pt>
                      <c:pt idx="2">
                        <c:v>1</c:v>
                      </c:pt>
                      <c:pt idx="3">
                        <c:v>0</c:v>
                      </c:pt>
                    </c:numCache>
                  </c:numRef>
                </c:val>
                <c:extLst xmlns:c15="http://schemas.microsoft.com/office/drawing/2012/chart">
                  <c:ext xmlns:c16="http://schemas.microsoft.com/office/drawing/2014/chart" uri="{C3380CC4-5D6E-409C-BE32-E72D297353CC}">
                    <c16:uniqueId val="{00000003-E0DB-4420-9574-DC46F40486BF}"/>
                  </c:ext>
                </c:extLst>
              </c15:ser>
            </c15:filteredBarSeries>
            <c15:filteredBarSeries>
              <c15:ser>
                <c:idx val="4"/>
                <c:order val="4"/>
                <c:spPr>
                  <a:solidFill>
                    <a:schemeClr val="accent4">
                      <a:tint val="7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SEGUIMIENTO'!$F$12:$I$12</c15:sqref>
                        </c15:formulaRef>
                      </c:ext>
                    </c:extLst>
                    <c:numCache>
                      <c:formatCode>0%</c:formatCode>
                      <c:ptCount val="4"/>
                      <c:pt idx="0">
                        <c:v>1</c:v>
                      </c:pt>
                      <c:pt idx="1">
                        <c:v>1</c:v>
                      </c:pt>
                      <c:pt idx="2">
                        <c:v>1</c:v>
                      </c:pt>
                      <c:pt idx="3">
                        <c:v>0</c:v>
                      </c:pt>
                    </c:numCache>
                  </c:numRef>
                </c:val>
                <c:extLst xmlns:c15="http://schemas.microsoft.com/office/drawing/2012/chart">
                  <c:ext xmlns:c16="http://schemas.microsoft.com/office/drawing/2014/chart" uri="{C3380CC4-5D6E-409C-BE32-E72D297353CC}">
                    <c16:uniqueId val="{00000000-8BA2-4415-B832-D1BEFEE992AA}"/>
                  </c:ext>
                </c:extLst>
              </c15:ser>
            </c15:filteredBarSeries>
          </c:ext>
        </c:extLst>
      </c:bar3DChart>
      <c:catAx>
        <c:axId val="918592271"/>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600175"/>
        <c:crosses val="autoZero"/>
        <c:auto val="1"/>
        <c:lblAlgn val="ctr"/>
        <c:lblOffset val="100"/>
        <c:noMultiLvlLbl val="0"/>
      </c:catAx>
      <c:valAx>
        <c:axId val="9186001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592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ACTUALIZACIÓN</a:t>
            </a:r>
            <a:r>
              <a:rPr lang="es-CO" baseline="0"/>
              <a:t> TRD</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6"/>
          <c:order val="6"/>
          <c:spPr>
            <a:solidFill>
              <a:schemeClr val="accent2">
                <a:lumMod val="80000"/>
                <a:lumOff val="20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SEGUIMIENTO'!$F$14:$I$14</c:f>
              <c:numCache>
                <c:formatCode>0%</c:formatCode>
                <c:ptCount val="4"/>
                <c:pt idx="0">
                  <c:v>4.0816326530612242E-2</c:v>
                </c:pt>
                <c:pt idx="1">
                  <c:v>8.1632653061224483E-2</c:v>
                </c:pt>
                <c:pt idx="2">
                  <c:v>0.32653061224489793</c:v>
                </c:pt>
                <c:pt idx="3">
                  <c:v>0</c:v>
                </c:pt>
              </c:numCache>
            </c:numRef>
          </c:val>
          <c:extLst>
            <c:ext xmlns:c16="http://schemas.microsoft.com/office/drawing/2014/chart" uri="{C3380CC4-5D6E-409C-BE32-E72D297353CC}">
              <c16:uniqueId val="{00000002-1DEE-4601-9E3A-E9FC459402D8}"/>
            </c:ext>
          </c:extLst>
        </c:ser>
        <c:dLbls>
          <c:showLegendKey val="0"/>
          <c:showVal val="0"/>
          <c:showCatName val="0"/>
          <c:showSerName val="0"/>
          <c:showPercent val="0"/>
          <c:showBubbleSize val="0"/>
        </c:dLbls>
        <c:gapWidth val="150"/>
        <c:shape val="box"/>
        <c:axId val="918616399"/>
        <c:axId val="918616815"/>
        <c:axId val="0"/>
        <c:extLst>
          <c:ext xmlns:c15="http://schemas.microsoft.com/office/drawing/2012/chart" uri="{02D57815-91ED-43cb-92C2-25804820EDAC}">
            <c15:filteredBarSeries>
              <c15:ser>
                <c:idx val="0"/>
                <c:order val="0"/>
                <c:spPr>
                  <a:solidFill>
                    <a:srgbClr val="FFC000"/>
                  </a:solidFill>
                  <a:ln>
                    <a:noFill/>
                  </a:ln>
                  <a:effectLst/>
                  <a:sp3d/>
                </c:spPr>
                <c:invertIfNegative val="0"/>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0-8682-4859-9B93-313DE4D68241}"/>
                  </c:ext>
                </c:extLst>
              </c15:ser>
            </c15:filteredBarSeries>
            <c15:filteredBarSeries>
              <c15:ser>
                <c:idx val="1"/>
                <c:order val="1"/>
                <c:spPr>
                  <a:solidFill>
                    <a:srgbClr val="FFC000"/>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SEGUIMIENTO'!$F$9:$I$9</c15:sqref>
                        </c15:formulaRef>
                      </c:ext>
                    </c:extLst>
                    <c:numCache>
                      <c:formatCode>0%</c:formatCode>
                      <c:ptCount val="4"/>
                      <c:pt idx="0">
                        <c:v>1</c:v>
                      </c:pt>
                    </c:numCache>
                  </c:numRef>
                </c:val>
                <c:extLst xmlns:c15="http://schemas.microsoft.com/office/drawing/2012/chart">
                  <c:ext xmlns:c16="http://schemas.microsoft.com/office/drawing/2014/chart" uri="{C3380CC4-5D6E-409C-BE32-E72D297353CC}">
                    <c16:uniqueId val="{00000001-8682-4859-9B93-313DE4D68241}"/>
                  </c:ext>
                </c:extLst>
              </c15:ser>
            </c15:filteredBarSeries>
            <c15:filteredBarSeries>
              <c15:ser>
                <c:idx val="2"/>
                <c:order val="2"/>
                <c:spPr>
                  <a:solidFill>
                    <a:schemeClr val="accent6"/>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SEGUIMIENTO'!$F$10:$I$10</c15:sqref>
                        </c15:formulaRef>
                      </c:ext>
                    </c:extLst>
                    <c:numCache>
                      <c:formatCode>0%</c:formatCode>
                      <c:ptCount val="4"/>
                      <c:pt idx="0">
                        <c:v>0.5</c:v>
                      </c:pt>
                      <c:pt idx="1">
                        <c:v>1</c:v>
                      </c:pt>
                      <c:pt idx="2">
                        <c:v>0.14583333333333334</c:v>
                      </c:pt>
                      <c:pt idx="3">
                        <c:v>0</c:v>
                      </c:pt>
                    </c:numCache>
                  </c:numRef>
                </c:val>
                <c:extLst xmlns:c15="http://schemas.microsoft.com/office/drawing/2012/chart">
                  <c:ext xmlns:c16="http://schemas.microsoft.com/office/drawing/2014/chart" uri="{C3380CC4-5D6E-409C-BE32-E72D297353CC}">
                    <c16:uniqueId val="{00000002-8682-4859-9B93-313DE4D68241}"/>
                  </c:ext>
                </c:extLst>
              </c15:ser>
            </c15:filteredBarSeries>
            <c15:filteredBarSeries>
              <c15:ser>
                <c:idx val="3"/>
                <c:order val="3"/>
                <c:spPr>
                  <a:solidFill>
                    <a:schemeClr val="accent2">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SEGUIMIENTO'!$F$11:$I$11</c15:sqref>
                        </c15:formulaRef>
                      </c:ext>
                    </c:extLst>
                    <c:numCache>
                      <c:formatCode>0%</c:formatCode>
                      <c:ptCount val="4"/>
                      <c:pt idx="0">
                        <c:v>1</c:v>
                      </c:pt>
                      <c:pt idx="1">
                        <c:v>1</c:v>
                      </c:pt>
                      <c:pt idx="2">
                        <c:v>1</c:v>
                      </c:pt>
                      <c:pt idx="3">
                        <c:v>0</c:v>
                      </c:pt>
                    </c:numCache>
                  </c:numRef>
                </c:val>
                <c:extLst xmlns:c15="http://schemas.microsoft.com/office/drawing/2012/chart">
                  <c:ext xmlns:c16="http://schemas.microsoft.com/office/drawing/2014/chart" uri="{C3380CC4-5D6E-409C-BE32-E72D297353CC}">
                    <c16:uniqueId val="{00000003-8682-4859-9B93-313DE4D68241}"/>
                  </c:ext>
                </c:extLst>
              </c15:ser>
            </c15:filteredBarSeries>
            <c15:filteredBarSeries>
              <c15:ser>
                <c:idx val="4"/>
                <c:order val="4"/>
                <c:spPr>
                  <a:solidFill>
                    <a:schemeClr val="accent4">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SEGUIMIENTO'!$F$12:$I$12</c15:sqref>
                        </c15:formulaRef>
                      </c:ext>
                    </c:extLst>
                    <c:numCache>
                      <c:formatCode>0%</c:formatCode>
                      <c:ptCount val="4"/>
                      <c:pt idx="0">
                        <c:v>1</c:v>
                      </c:pt>
                      <c:pt idx="1">
                        <c:v>1</c:v>
                      </c:pt>
                      <c:pt idx="2">
                        <c:v>1</c:v>
                      </c:pt>
                      <c:pt idx="3">
                        <c:v>0</c:v>
                      </c:pt>
                    </c:numCache>
                  </c:numRef>
                </c:val>
                <c:extLst xmlns:c15="http://schemas.microsoft.com/office/drawing/2012/chart">
                  <c:ext xmlns:c16="http://schemas.microsoft.com/office/drawing/2014/chart" uri="{C3380CC4-5D6E-409C-BE32-E72D297353CC}">
                    <c16:uniqueId val="{00000000-1DEE-4601-9E3A-E9FC459402D8}"/>
                  </c:ext>
                </c:extLst>
              </c15:ser>
            </c15:filteredBarSeries>
            <c15:filteredBarSeries>
              <c15:ser>
                <c:idx val="5"/>
                <c:order val="5"/>
                <c:spPr>
                  <a:solidFill>
                    <a:schemeClr val="accent6">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SEGUIMIENTO'!$F$13:$I$13</c15:sqref>
                        </c15:formulaRef>
                      </c:ext>
                    </c:extLst>
                    <c:numCache>
                      <c:formatCode>0%</c:formatCode>
                      <c:ptCount val="4"/>
                      <c:pt idx="0">
                        <c:v>0</c:v>
                      </c:pt>
                      <c:pt idx="1">
                        <c:v>0.53383458646616544</c:v>
                      </c:pt>
                      <c:pt idx="2">
                        <c:v>0.66297262059973927</c:v>
                      </c:pt>
                      <c:pt idx="3">
                        <c:v>0</c:v>
                      </c:pt>
                    </c:numCache>
                  </c:numRef>
                </c:val>
                <c:extLst xmlns:c15="http://schemas.microsoft.com/office/drawing/2012/chart">
                  <c:ext xmlns:c16="http://schemas.microsoft.com/office/drawing/2014/chart" uri="{C3380CC4-5D6E-409C-BE32-E72D297353CC}">
                    <c16:uniqueId val="{00000001-1DEE-4601-9E3A-E9FC459402D8}"/>
                  </c:ext>
                </c:extLst>
              </c15:ser>
            </c15:filteredBarSeries>
          </c:ext>
        </c:extLst>
      </c:bar3DChart>
      <c:catAx>
        <c:axId val="918616399"/>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616815"/>
        <c:crosses val="autoZero"/>
        <c:auto val="1"/>
        <c:lblAlgn val="ctr"/>
        <c:lblOffset val="100"/>
        <c:noMultiLvlLbl val="0"/>
      </c:catAx>
      <c:valAx>
        <c:axId val="9186168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61639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PROGRAMA DE  GDE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7"/>
          <c:order val="7"/>
          <c:spPr>
            <a:solidFill>
              <a:schemeClr val="accent1">
                <a:shade val="45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SEGUIMIENTO'!$F$15:$I$15</c:f>
              <c:numCache>
                <c:formatCode>0%</c:formatCode>
                <c:ptCount val="4"/>
                <c:pt idx="0">
                  <c:v>0</c:v>
                </c:pt>
                <c:pt idx="1">
                  <c:v>0</c:v>
                </c:pt>
                <c:pt idx="2">
                  <c:v>0</c:v>
                </c:pt>
                <c:pt idx="3">
                  <c:v>0</c:v>
                </c:pt>
              </c:numCache>
            </c:numRef>
          </c:val>
          <c:extLst>
            <c:ext xmlns:c16="http://schemas.microsoft.com/office/drawing/2014/chart" uri="{C3380CC4-5D6E-409C-BE32-E72D297353CC}">
              <c16:uniqueId val="{00000007-CE9B-4664-8378-F13BA495A32C}"/>
            </c:ext>
          </c:extLst>
        </c:ser>
        <c:dLbls>
          <c:showLegendKey val="0"/>
          <c:showVal val="0"/>
          <c:showCatName val="0"/>
          <c:showSerName val="0"/>
          <c:showPercent val="0"/>
          <c:showBubbleSize val="0"/>
        </c:dLbls>
        <c:gapWidth val="150"/>
        <c:shape val="box"/>
        <c:axId val="542234431"/>
        <c:axId val="542244831"/>
        <c:axId val="0"/>
        <c:extLst>
          <c:ext xmlns:c15="http://schemas.microsoft.com/office/drawing/2012/chart" uri="{02D57815-91ED-43cb-92C2-25804820EDAC}">
            <c15:filteredBarSeries>
              <c15:ser>
                <c:idx val="0"/>
                <c:order val="0"/>
                <c:spPr>
                  <a:solidFill>
                    <a:schemeClr val="accent1">
                      <a:tint val="46000"/>
                    </a:schemeClr>
                  </a:solidFill>
                  <a:ln>
                    <a:noFill/>
                  </a:ln>
                  <a:effectLst/>
                  <a:sp3d/>
                </c:spPr>
                <c:invertIfNegative val="0"/>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0-D855-489E-AE2E-94225B589186}"/>
                  </c:ext>
                </c:extLst>
              </c15:ser>
            </c15:filteredBarSeries>
            <c15:filteredBarSeries>
              <c15:ser>
                <c:idx val="1"/>
                <c:order val="1"/>
                <c:spPr>
                  <a:solidFill>
                    <a:schemeClr val="accent1">
                      <a:tint val="62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SEGUIMIENTO'!$F$9:$I$9</c15:sqref>
                        </c15:formulaRef>
                      </c:ext>
                    </c:extLst>
                    <c:numCache>
                      <c:formatCode>0%</c:formatCode>
                      <c:ptCount val="4"/>
                      <c:pt idx="0">
                        <c:v>1</c:v>
                      </c:pt>
                    </c:numCache>
                  </c:numRef>
                </c:val>
                <c:extLst xmlns:c15="http://schemas.microsoft.com/office/drawing/2012/chart">
                  <c:ext xmlns:c16="http://schemas.microsoft.com/office/drawing/2014/chart" uri="{C3380CC4-5D6E-409C-BE32-E72D297353CC}">
                    <c16:uniqueId val="{00000001-D855-489E-AE2E-94225B589186}"/>
                  </c:ext>
                </c:extLst>
              </c15:ser>
            </c15:filteredBarSeries>
            <c15:filteredBarSeries>
              <c15:ser>
                <c:idx val="2"/>
                <c:order val="2"/>
                <c:spPr>
                  <a:solidFill>
                    <a:schemeClr val="accent1">
                      <a:tint val="77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SEGUIMIENTO'!$F$10:$I$10</c15:sqref>
                        </c15:formulaRef>
                      </c:ext>
                    </c:extLst>
                    <c:numCache>
                      <c:formatCode>0%</c:formatCode>
                      <c:ptCount val="4"/>
                      <c:pt idx="0">
                        <c:v>0.5</c:v>
                      </c:pt>
                      <c:pt idx="1">
                        <c:v>1</c:v>
                      </c:pt>
                      <c:pt idx="2">
                        <c:v>0.14583333333333334</c:v>
                      </c:pt>
                      <c:pt idx="3">
                        <c:v>0</c:v>
                      </c:pt>
                    </c:numCache>
                  </c:numRef>
                </c:val>
                <c:extLst xmlns:c15="http://schemas.microsoft.com/office/drawing/2012/chart">
                  <c:ext xmlns:c16="http://schemas.microsoft.com/office/drawing/2014/chart" uri="{C3380CC4-5D6E-409C-BE32-E72D297353CC}">
                    <c16:uniqueId val="{00000002-D855-489E-AE2E-94225B589186}"/>
                  </c:ext>
                </c:extLst>
              </c15:ser>
            </c15:filteredBarSeries>
            <c15:filteredBarSeries>
              <c15:ser>
                <c:idx val="3"/>
                <c:order val="3"/>
                <c:spPr>
                  <a:solidFill>
                    <a:schemeClr val="accent1">
                      <a:tint val="93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SEGUIMIENTO'!$F$11:$I$11</c15:sqref>
                        </c15:formulaRef>
                      </c:ext>
                    </c:extLst>
                    <c:numCache>
                      <c:formatCode>0%</c:formatCode>
                      <c:ptCount val="4"/>
                      <c:pt idx="0">
                        <c:v>1</c:v>
                      </c:pt>
                      <c:pt idx="1">
                        <c:v>1</c:v>
                      </c:pt>
                      <c:pt idx="2">
                        <c:v>1</c:v>
                      </c:pt>
                      <c:pt idx="3">
                        <c:v>0</c:v>
                      </c:pt>
                    </c:numCache>
                  </c:numRef>
                </c:val>
                <c:extLst xmlns:c15="http://schemas.microsoft.com/office/drawing/2012/chart">
                  <c:ext xmlns:c16="http://schemas.microsoft.com/office/drawing/2014/chart" uri="{C3380CC4-5D6E-409C-BE32-E72D297353CC}">
                    <c16:uniqueId val="{00000003-D855-489E-AE2E-94225B589186}"/>
                  </c:ext>
                </c:extLst>
              </c15:ser>
            </c15:filteredBarSeries>
            <c15:filteredBarSeries>
              <c15:ser>
                <c:idx val="4"/>
                <c:order val="4"/>
                <c:spPr>
                  <a:solidFill>
                    <a:schemeClr val="accent1">
                      <a:shade val="92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SEGUIMIENTO'!$F$12:$I$12</c15:sqref>
                        </c15:formulaRef>
                      </c:ext>
                    </c:extLst>
                    <c:numCache>
                      <c:formatCode>0%</c:formatCode>
                      <c:ptCount val="4"/>
                      <c:pt idx="0">
                        <c:v>1</c:v>
                      </c:pt>
                      <c:pt idx="1">
                        <c:v>1</c:v>
                      </c:pt>
                      <c:pt idx="2">
                        <c:v>1</c:v>
                      </c:pt>
                      <c:pt idx="3">
                        <c:v>0</c:v>
                      </c:pt>
                    </c:numCache>
                  </c:numRef>
                </c:val>
                <c:extLst xmlns:c15="http://schemas.microsoft.com/office/drawing/2012/chart">
                  <c:ext xmlns:c16="http://schemas.microsoft.com/office/drawing/2014/chart" uri="{C3380CC4-5D6E-409C-BE32-E72D297353CC}">
                    <c16:uniqueId val="{00000004-CE9B-4664-8378-F13BA495A32C}"/>
                  </c:ext>
                </c:extLst>
              </c15:ser>
            </c15:filteredBarSeries>
            <c15:filteredBarSeries>
              <c15:ser>
                <c:idx val="5"/>
                <c:order val="5"/>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SEGUIMIENTO'!$F$13:$I$13</c15:sqref>
                        </c15:formulaRef>
                      </c:ext>
                    </c:extLst>
                    <c:numCache>
                      <c:formatCode>0%</c:formatCode>
                      <c:ptCount val="4"/>
                      <c:pt idx="0">
                        <c:v>0</c:v>
                      </c:pt>
                      <c:pt idx="1">
                        <c:v>0.53383458646616544</c:v>
                      </c:pt>
                      <c:pt idx="2">
                        <c:v>0.66297262059973927</c:v>
                      </c:pt>
                      <c:pt idx="3">
                        <c:v>0</c:v>
                      </c:pt>
                    </c:numCache>
                  </c:numRef>
                </c:val>
                <c:extLst xmlns:c15="http://schemas.microsoft.com/office/drawing/2012/chart">
                  <c:ext xmlns:c16="http://schemas.microsoft.com/office/drawing/2014/chart" uri="{C3380CC4-5D6E-409C-BE32-E72D297353CC}">
                    <c16:uniqueId val="{00000005-CE9B-4664-8378-F13BA495A32C}"/>
                  </c:ext>
                </c:extLst>
              </c15:ser>
            </c15:filteredBarSeries>
            <c15:filteredBarSeries>
              <c15:ser>
                <c:idx val="6"/>
                <c:order val="6"/>
                <c:spPr>
                  <a:solidFill>
                    <a:schemeClr val="accent1">
                      <a:shade val="61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SEGUIMIENTO'!$F$14:$I$14</c15:sqref>
                        </c15:formulaRef>
                      </c:ext>
                    </c:extLst>
                    <c:numCache>
                      <c:formatCode>0%</c:formatCode>
                      <c:ptCount val="4"/>
                      <c:pt idx="0">
                        <c:v>4.0816326530612242E-2</c:v>
                      </c:pt>
                      <c:pt idx="1">
                        <c:v>8.1632653061224483E-2</c:v>
                      </c:pt>
                      <c:pt idx="2">
                        <c:v>0.32653061224489793</c:v>
                      </c:pt>
                      <c:pt idx="3">
                        <c:v>0</c:v>
                      </c:pt>
                    </c:numCache>
                  </c:numRef>
                </c:val>
                <c:extLst xmlns:c15="http://schemas.microsoft.com/office/drawing/2012/chart">
                  <c:ext xmlns:c16="http://schemas.microsoft.com/office/drawing/2014/chart" uri="{C3380CC4-5D6E-409C-BE32-E72D297353CC}">
                    <c16:uniqueId val="{00000006-CE9B-4664-8378-F13BA495A32C}"/>
                  </c:ext>
                </c:extLst>
              </c15:ser>
            </c15:filteredBarSeries>
          </c:ext>
        </c:extLst>
      </c:bar3DChart>
      <c:catAx>
        <c:axId val="542234431"/>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2244831"/>
        <c:crosses val="autoZero"/>
        <c:auto val="1"/>
        <c:lblAlgn val="ctr"/>
        <c:lblOffset val="100"/>
        <c:noMultiLvlLbl val="0"/>
      </c:catAx>
      <c:valAx>
        <c:axId val="5422448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223443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CENTRALIZACIÓN</a:t>
            </a:r>
            <a:r>
              <a:rPr lang="es-CO" baseline="0"/>
              <a:t> ESPACIOS FÍSICOS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8"/>
          <c:order val="8"/>
          <c:spPr>
            <a:solidFill>
              <a:srgbClr val="CCFFFF"/>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SEGUIMIENTO'!$F$16:$I$16</c:f>
              <c:numCache>
                <c:formatCode>0%</c:formatCode>
                <c:ptCount val="4"/>
                <c:pt idx="0">
                  <c:v>0</c:v>
                </c:pt>
                <c:pt idx="1">
                  <c:v>0</c:v>
                </c:pt>
                <c:pt idx="2">
                  <c:v>1</c:v>
                </c:pt>
                <c:pt idx="3">
                  <c:v>0</c:v>
                </c:pt>
              </c:numCache>
            </c:numRef>
          </c:val>
          <c:extLst>
            <c:ext xmlns:c16="http://schemas.microsoft.com/office/drawing/2014/chart" uri="{C3380CC4-5D6E-409C-BE32-E72D297353CC}">
              <c16:uniqueId val="{00000005-73DC-458C-BAEB-D0F484BE035A}"/>
            </c:ext>
          </c:extLst>
        </c:ser>
        <c:dLbls>
          <c:showLegendKey val="0"/>
          <c:showVal val="0"/>
          <c:showCatName val="0"/>
          <c:showSerName val="0"/>
          <c:showPercent val="0"/>
          <c:showBubbleSize val="0"/>
        </c:dLbls>
        <c:gapWidth val="150"/>
        <c:shape val="box"/>
        <c:axId val="918581039"/>
        <c:axId val="918582287"/>
        <c:axId val="0"/>
        <c:extLst>
          <c:ext xmlns:c15="http://schemas.microsoft.com/office/drawing/2012/chart" uri="{02D57815-91ED-43cb-92C2-25804820EDAC}">
            <c15:filteredBarSeries>
              <c15:ser>
                <c:idx val="0"/>
                <c:order val="0"/>
                <c:spPr>
                  <a:solidFill>
                    <a:schemeClr val="accent6">
                      <a:tint val="44000"/>
                    </a:schemeClr>
                  </a:solidFill>
                  <a:ln>
                    <a:noFill/>
                  </a:ln>
                  <a:effectLst/>
                  <a:sp3d/>
                </c:spPr>
                <c:invertIfNegative val="0"/>
                <c:dPt>
                  <c:idx val="8"/>
                  <c:invertIfNegative val="0"/>
                  <c:bubble3D val="0"/>
                  <c:spPr>
                    <a:solidFill>
                      <a:srgbClr val="CCFFFF"/>
                    </a:solidFill>
                    <a:ln>
                      <a:noFill/>
                    </a:ln>
                    <a:effectLst/>
                    <a:sp3d/>
                  </c:spPr>
                  <c:extLst>
                    <c:ext xmlns:c16="http://schemas.microsoft.com/office/drawing/2014/chart" uri="{C3380CC4-5D6E-409C-BE32-E72D297353CC}">
                      <c16:uniqueId val="{00000000-73DC-458C-BAEB-D0F484BE035A}"/>
                    </c:ext>
                  </c:extLst>
                </c:dPt>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0-88B5-4713-B033-7AB14353D3E8}"/>
                  </c:ext>
                </c:extLst>
              </c15:ser>
            </c15:filteredBarSeries>
            <c15:filteredBarSeries>
              <c15:ser>
                <c:idx val="1"/>
                <c:order val="1"/>
                <c:spPr>
                  <a:solidFill>
                    <a:srgbClr val="CCFFFF"/>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SEGUIMIENTO'!$F$9:$I$9</c15:sqref>
                        </c15:formulaRef>
                      </c:ext>
                    </c:extLst>
                    <c:numCache>
                      <c:formatCode>0%</c:formatCode>
                      <c:ptCount val="4"/>
                      <c:pt idx="0">
                        <c:v>1</c:v>
                      </c:pt>
                    </c:numCache>
                  </c:numRef>
                </c:val>
                <c:extLst xmlns:c15="http://schemas.microsoft.com/office/drawing/2012/chart">
                  <c:ext xmlns:c16="http://schemas.microsoft.com/office/drawing/2014/chart" uri="{C3380CC4-5D6E-409C-BE32-E72D297353CC}">
                    <c16:uniqueId val="{00000001-88B5-4713-B033-7AB14353D3E8}"/>
                  </c:ext>
                </c:extLst>
              </c15:ser>
            </c15:filteredBarSeries>
            <c15:filteredBarSeries>
              <c15:ser>
                <c:idx val="2"/>
                <c:order val="2"/>
                <c:spPr>
                  <a:solidFill>
                    <a:srgbClr val="CCFFFF"/>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SEGUIMIENTO'!$F$10:$I$10</c15:sqref>
                        </c15:formulaRef>
                      </c:ext>
                    </c:extLst>
                    <c:numCache>
                      <c:formatCode>0%</c:formatCode>
                      <c:ptCount val="4"/>
                      <c:pt idx="0">
                        <c:v>0.5</c:v>
                      </c:pt>
                      <c:pt idx="1">
                        <c:v>1</c:v>
                      </c:pt>
                      <c:pt idx="2">
                        <c:v>0.14583333333333334</c:v>
                      </c:pt>
                      <c:pt idx="3">
                        <c:v>0</c:v>
                      </c:pt>
                    </c:numCache>
                  </c:numRef>
                </c:val>
                <c:extLst xmlns:c15="http://schemas.microsoft.com/office/drawing/2012/chart">
                  <c:ext xmlns:c16="http://schemas.microsoft.com/office/drawing/2014/chart" uri="{C3380CC4-5D6E-409C-BE32-E72D297353CC}">
                    <c16:uniqueId val="{00000002-88B5-4713-B033-7AB14353D3E8}"/>
                  </c:ext>
                </c:extLst>
              </c15:ser>
            </c15:filteredBarSeries>
            <c15:filteredBarSeries>
              <c15:ser>
                <c:idx val="3"/>
                <c:order val="3"/>
                <c:spPr>
                  <a:solidFill>
                    <a:srgbClr val="CCFFFF"/>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SEGUIMIENTO'!$F$11:$I$11</c15:sqref>
                        </c15:formulaRef>
                      </c:ext>
                    </c:extLst>
                    <c:numCache>
                      <c:formatCode>0%</c:formatCode>
                      <c:ptCount val="4"/>
                      <c:pt idx="0">
                        <c:v>1</c:v>
                      </c:pt>
                      <c:pt idx="1">
                        <c:v>1</c:v>
                      </c:pt>
                      <c:pt idx="2">
                        <c:v>1</c:v>
                      </c:pt>
                      <c:pt idx="3">
                        <c:v>0</c:v>
                      </c:pt>
                    </c:numCache>
                  </c:numRef>
                </c:val>
                <c:extLst xmlns:c15="http://schemas.microsoft.com/office/drawing/2012/chart">
                  <c:ext xmlns:c16="http://schemas.microsoft.com/office/drawing/2014/chart" uri="{C3380CC4-5D6E-409C-BE32-E72D297353CC}">
                    <c16:uniqueId val="{00000003-88B5-4713-B033-7AB14353D3E8}"/>
                  </c:ext>
                </c:extLst>
              </c15:ser>
            </c15:filteredBarSeries>
            <c15:filteredBarSeries>
              <c15:ser>
                <c:idx val="4"/>
                <c:order val="4"/>
                <c:spPr>
                  <a:solidFill>
                    <a:schemeClr val="accent6"/>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SEGUIMIENTO'!$F$12:$I$12</c15:sqref>
                        </c15:formulaRef>
                      </c:ext>
                    </c:extLst>
                    <c:numCache>
                      <c:formatCode>0%</c:formatCode>
                      <c:ptCount val="4"/>
                      <c:pt idx="0">
                        <c:v>1</c:v>
                      </c:pt>
                      <c:pt idx="1">
                        <c:v>1</c:v>
                      </c:pt>
                      <c:pt idx="2">
                        <c:v>1</c:v>
                      </c:pt>
                      <c:pt idx="3">
                        <c:v>0</c:v>
                      </c:pt>
                    </c:numCache>
                  </c:numRef>
                </c:val>
                <c:extLst xmlns:c15="http://schemas.microsoft.com/office/drawing/2012/chart">
                  <c:ext xmlns:c16="http://schemas.microsoft.com/office/drawing/2014/chart" uri="{C3380CC4-5D6E-409C-BE32-E72D297353CC}">
                    <c16:uniqueId val="{00000001-73DC-458C-BAEB-D0F484BE035A}"/>
                  </c:ext>
                </c:extLst>
              </c15:ser>
            </c15:filteredBarSeries>
            <c15:filteredBarSeries>
              <c15:ser>
                <c:idx val="5"/>
                <c:order val="5"/>
                <c:spPr>
                  <a:solidFill>
                    <a:schemeClr val="accent6">
                      <a:shade val="8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SEGUIMIENTO'!$F$13:$I$13</c15:sqref>
                        </c15:formulaRef>
                      </c:ext>
                    </c:extLst>
                    <c:numCache>
                      <c:formatCode>0%</c:formatCode>
                      <c:ptCount val="4"/>
                      <c:pt idx="0">
                        <c:v>0</c:v>
                      </c:pt>
                      <c:pt idx="1">
                        <c:v>0.53383458646616544</c:v>
                      </c:pt>
                      <c:pt idx="2">
                        <c:v>0.66297262059973927</c:v>
                      </c:pt>
                      <c:pt idx="3">
                        <c:v>0</c:v>
                      </c:pt>
                    </c:numCache>
                  </c:numRef>
                </c:val>
                <c:extLst xmlns:c15="http://schemas.microsoft.com/office/drawing/2012/chart">
                  <c:ext xmlns:c16="http://schemas.microsoft.com/office/drawing/2014/chart" uri="{C3380CC4-5D6E-409C-BE32-E72D297353CC}">
                    <c16:uniqueId val="{00000002-73DC-458C-BAEB-D0F484BE035A}"/>
                  </c:ext>
                </c:extLst>
              </c15:ser>
            </c15:filteredBarSeries>
            <c15:filteredBarSeries>
              <c15:ser>
                <c:idx val="6"/>
                <c:order val="6"/>
                <c:spPr>
                  <a:solidFill>
                    <a:schemeClr val="accent6">
                      <a:shade val="72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SEGUIMIENTO'!$F$14:$I$14</c15:sqref>
                        </c15:formulaRef>
                      </c:ext>
                    </c:extLst>
                    <c:numCache>
                      <c:formatCode>0%</c:formatCode>
                      <c:ptCount val="4"/>
                      <c:pt idx="0">
                        <c:v>4.0816326530612242E-2</c:v>
                      </c:pt>
                      <c:pt idx="1">
                        <c:v>8.1632653061224483E-2</c:v>
                      </c:pt>
                      <c:pt idx="2">
                        <c:v>0.32653061224489793</c:v>
                      </c:pt>
                      <c:pt idx="3">
                        <c:v>0</c:v>
                      </c:pt>
                    </c:numCache>
                  </c:numRef>
                </c:val>
                <c:extLst xmlns:c15="http://schemas.microsoft.com/office/drawing/2012/chart">
                  <c:ext xmlns:c16="http://schemas.microsoft.com/office/drawing/2014/chart" uri="{C3380CC4-5D6E-409C-BE32-E72D297353CC}">
                    <c16:uniqueId val="{00000003-73DC-458C-BAEB-D0F484BE035A}"/>
                  </c:ext>
                </c:extLst>
              </c15:ser>
            </c15:filteredBarSeries>
            <c15:filteredBarSeries>
              <c15:ser>
                <c:idx val="7"/>
                <c:order val="7"/>
                <c:spPr>
                  <a:solidFill>
                    <a:schemeClr val="accent6">
                      <a:shade val="5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SEGUIMIENTO'!$F$15:$I$15</c15:sqref>
                        </c15:formulaRef>
                      </c:ext>
                    </c:extLst>
                    <c:numCache>
                      <c:formatCode>0%</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4-73DC-458C-BAEB-D0F484BE035A}"/>
                  </c:ext>
                </c:extLst>
              </c15:ser>
            </c15:filteredBarSeries>
          </c:ext>
        </c:extLst>
      </c:bar3DChart>
      <c:catAx>
        <c:axId val="918581039"/>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582287"/>
        <c:crosses val="autoZero"/>
        <c:auto val="1"/>
        <c:lblAlgn val="ctr"/>
        <c:lblOffset val="100"/>
        <c:noMultiLvlLbl val="0"/>
      </c:catAx>
      <c:valAx>
        <c:axId val="91858228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5810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NORMALIZACIÓN</a:t>
            </a:r>
            <a:r>
              <a:rPr lang="es-CO" baseline="0"/>
              <a:t> INVENTARIOS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2">
                <a:lumMod val="40000"/>
                <a:lumOff val="60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SEGUIMIENTO'!$F$17:$I$17</c:f>
              <c:numCache>
                <c:formatCode>0%</c:formatCode>
                <c:ptCount val="4"/>
                <c:pt idx="0">
                  <c:v>0</c:v>
                </c:pt>
                <c:pt idx="1">
                  <c:v>0</c:v>
                </c:pt>
                <c:pt idx="2">
                  <c:v>1</c:v>
                </c:pt>
                <c:pt idx="3">
                  <c:v>0</c:v>
                </c:pt>
              </c:numCache>
            </c:numRef>
          </c:val>
          <c:extLst>
            <c:ext xmlns:c16="http://schemas.microsoft.com/office/drawing/2014/chart" uri="{C3380CC4-5D6E-409C-BE32-E72D297353CC}">
              <c16:uniqueId val="{00000000-356F-4AAC-B7C1-3F7272E308CB}"/>
            </c:ext>
          </c:extLst>
        </c:ser>
        <c:dLbls>
          <c:showLegendKey val="0"/>
          <c:showVal val="0"/>
          <c:showCatName val="0"/>
          <c:showSerName val="0"/>
          <c:showPercent val="0"/>
          <c:showBubbleSize val="0"/>
        </c:dLbls>
        <c:gapWidth val="150"/>
        <c:shape val="box"/>
        <c:axId val="404482576"/>
        <c:axId val="404483408"/>
        <c:axId val="0"/>
      </c:bar3DChart>
      <c:catAx>
        <c:axId val="4044825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4483408"/>
        <c:crosses val="autoZero"/>
        <c:auto val="1"/>
        <c:lblAlgn val="ctr"/>
        <c:lblOffset val="100"/>
        <c:noMultiLvlLbl val="0"/>
      </c:catAx>
      <c:valAx>
        <c:axId val="40448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44825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7">
  <a:schemeClr val="accent4"/>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Reversed" id="21">
  <a:schemeClr val="accent1"/>
</cs:colorStyle>
</file>

<file path=xl/charts/colors8.xml><?xml version="1.0" encoding="utf-8"?>
<cs:colorStyle xmlns:cs="http://schemas.microsoft.com/office/drawing/2012/chartStyle" xmlns:a="http://schemas.openxmlformats.org/drawingml/2006/main" meth="withinLinearReversed" id="26">
  <a:schemeClr val="accent6"/>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PO-04'!A1"/><Relationship Id="rId13" Type="http://schemas.openxmlformats.org/officeDocument/2006/relationships/hyperlink" Target="#'PO-06'!&#193;rea_de_impresi&#243;n"/><Relationship Id="rId18" Type="http://schemas.openxmlformats.org/officeDocument/2006/relationships/image" Target="../media/image3.png"/><Relationship Id="rId3" Type="http://schemas.openxmlformats.org/officeDocument/2006/relationships/hyperlink" Target="#'ORDEN DE LA PRIORIZACI&#211;N'!A1"/><Relationship Id="rId7" Type="http://schemas.openxmlformats.org/officeDocument/2006/relationships/hyperlink" Target="#'PO-03'!A1"/><Relationship Id="rId12" Type="http://schemas.openxmlformats.org/officeDocument/2006/relationships/hyperlink" Target="#'PO-08'!A1"/><Relationship Id="rId17" Type="http://schemas.openxmlformats.org/officeDocument/2006/relationships/image" Target="../media/image2.jpg"/><Relationship Id="rId2" Type="http://schemas.openxmlformats.org/officeDocument/2006/relationships/hyperlink" Target="#'SUMATORIA DE LA PRIORIZACI&#211;N'!&#193;rea_de_impresi&#243;n"/><Relationship Id="rId16" Type="http://schemas.openxmlformats.org/officeDocument/2006/relationships/image" Target="../media/image1.png"/><Relationship Id="rId1" Type="http://schemas.openxmlformats.org/officeDocument/2006/relationships/hyperlink" Target="#'PRIORI ASPECTOS CR&#205;TICOS'!T&#237;tulos_a_imprimir"/><Relationship Id="rId6" Type="http://schemas.openxmlformats.org/officeDocument/2006/relationships/hyperlink" Target="#'PO-02'!A1"/><Relationship Id="rId11" Type="http://schemas.openxmlformats.org/officeDocument/2006/relationships/hyperlink" Target="#'PO-07'!A1"/><Relationship Id="rId5" Type="http://schemas.openxmlformats.org/officeDocument/2006/relationships/hyperlink" Target="#'IDEN ASPECTOS CR&#205;TICOS'!&#193;rea_de_impresi&#243;n"/><Relationship Id="rId15" Type="http://schemas.openxmlformats.org/officeDocument/2006/relationships/hyperlink" Target="#'HERRAMIENTA DE SEGUIMIENTO'!A1"/><Relationship Id="rId10" Type="http://schemas.openxmlformats.org/officeDocument/2006/relationships/hyperlink" Target="#'PO-01'!A1"/><Relationship Id="rId4" Type="http://schemas.openxmlformats.org/officeDocument/2006/relationships/hyperlink" Target="#OBJETIVOS!A1"/><Relationship Id="rId9" Type="http://schemas.openxmlformats.org/officeDocument/2006/relationships/hyperlink" Target="#'PO-05'!A1"/><Relationship Id="rId14" Type="http://schemas.openxmlformats.org/officeDocument/2006/relationships/hyperlink" Target="#'MAPA DE RUTA PINAR'!A1"/></Relationships>
</file>

<file path=xl/drawings/_rels/drawing10.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15.png"/><Relationship Id="rId1" Type="http://schemas.openxmlformats.org/officeDocument/2006/relationships/hyperlink" Target="#INIDICE!A1"/><Relationship Id="rId4"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png"/><Relationship Id="rId1" Type="http://schemas.openxmlformats.org/officeDocument/2006/relationships/hyperlink" Target="#INIDICE!A1"/><Relationship Id="rId4"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7.png"/><Relationship Id="rId1" Type="http://schemas.openxmlformats.org/officeDocument/2006/relationships/hyperlink" Target="#INIDICE!A1"/><Relationship Id="rId4" Type="http://schemas.openxmlformats.org/officeDocument/2006/relationships/image" Target="../media/image2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7.png"/><Relationship Id="rId1" Type="http://schemas.openxmlformats.org/officeDocument/2006/relationships/hyperlink" Target="#INIDICE!A1"/><Relationship Id="rId4"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22.png"/><Relationship Id="rId1" Type="http://schemas.openxmlformats.org/officeDocument/2006/relationships/hyperlink" Target="#INIDICE!A1"/><Relationship Id="rId4" Type="http://schemas.openxmlformats.org/officeDocument/2006/relationships/image" Target="../media/image23.png"/></Relationships>
</file>

<file path=xl/drawings/_rels/drawing15.xml.rels><?xml version="1.0" encoding="UTF-8" standalone="yes"?>
<Relationships xmlns="http://schemas.openxmlformats.org/package/2006/relationships"><Relationship Id="rId8" Type="http://schemas.openxmlformats.org/officeDocument/2006/relationships/chart" Target="../charts/chart4.xml"/><Relationship Id="rId13" Type="http://schemas.openxmlformats.org/officeDocument/2006/relationships/chart" Target="../charts/chart9.xml"/><Relationship Id="rId18" Type="http://schemas.openxmlformats.org/officeDocument/2006/relationships/chart" Target="../charts/chart14.xml"/><Relationship Id="rId3" Type="http://schemas.openxmlformats.org/officeDocument/2006/relationships/image" Target="../media/image24.png"/><Relationship Id="rId21" Type="http://schemas.openxmlformats.org/officeDocument/2006/relationships/chart" Target="../charts/chart17.xml"/><Relationship Id="rId7" Type="http://schemas.openxmlformats.org/officeDocument/2006/relationships/chart" Target="../charts/chart3.xml"/><Relationship Id="rId12" Type="http://schemas.openxmlformats.org/officeDocument/2006/relationships/chart" Target="../charts/chart8.xml"/><Relationship Id="rId17" Type="http://schemas.openxmlformats.org/officeDocument/2006/relationships/chart" Target="../charts/chart13.xml"/><Relationship Id="rId2" Type="http://schemas.openxmlformats.org/officeDocument/2006/relationships/image" Target="../media/image6.jpeg"/><Relationship Id="rId16" Type="http://schemas.openxmlformats.org/officeDocument/2006/relationships/chart" Target="../charts/chart12.xml"/><Relationship Id="rId20" Type="http://schemas.openxmlformats.org/officeDocument/2006/relationships/chart" Target="../charts/chart16.xml"/><Relationship Id="rId1" Type="http://schemas.openxmlformats.org/officeDocument/2006/relationships/hyperlink" Target="#INIDICE!A1"/><Relationship Id="rId6" Type="http://schemas.openxmlformats.org/officeDocument/2006/relationships/chart" Target="../charts/chart2.xml"/><Relationship Id="rId11" Type="http://schemas.openxmlformats.org/officeDocument/2006/relationships/chart" Target="../charts/chart7.xml"/><Relationship Id="rId24" Type="http://schemas.openxmlformats.org/officeDocument/2006/relationships/chart" Target="../charts/chart20.xml"/><Relationship Id="rId5" Type="http://schemas.openxmlformats.org/officeDocument/2006/relationships/chart" Target="../charts/chart1.xml"/><Relationship Id="rId15" Type="http://schemas.openxmlformats.org/officeDocument/2006/relationships/chart" Target="../charts/chart11.xml"/><Relationship Id="rId23" Type="http://schemas.openxmlformats.org/officeDocument/2006/relationships/chart" Target="../charts/chart19.xml"/><Relationship Id="rId10" Type="http://schemas.openxmlformats.org/officeDocument/2006/relationships/chart" Target="../charts/chart6.xml"/><Relationship Id="rId19" Type="http://schemas.openxmlformats.org/officeDocument/2006/relationships/chart" Target="../charts/chart15.xml"/><Relationship Id="rId4" Type="http://schemas.openxmlformats.org/officeDocument/2006/relationships/image" Target="../media/image5.png"/><Relationship Id="rId9" Type="http://schemas.openxmlformats.org/officeDocument/2006/relationships/chart" Target="../charts/chart5.xml"/><Relationship Id="rId14" Type="http://schemas.openxmlformats.org/officeDocument/2006/relationships/chart" Target="../charts/chart10.xml"/><Relationship Id="rId22"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INIDICE!A1"/><Relationship Id="rId5" Type="http://schemas.openxmlformats.org/officeDocument/2006/relationships/image" Target="../media/image7.png"/><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6.jpeg"/><Relationship Id="rId1" Type="http://schemas.openxmlformats.org/officeDocument/2006/relationships/image" Target="../media/image8.png"/><Relationship Id="rId5" Type="http://schemas.openxmlformats.org/officeDocument/2006/relationships/image" Target="../media/image4.png"/><Relationship Id="rId4" Type="http://schemas.openxmlformats.org/officeDocument/2006/relationships/hyperlink" Target="#INIDICE!A1"/></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hyperlink" Target="#INIDICE!A1"/><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hyperlink" Target="#INIDICE!A1"/><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hyperlink" Target="#INIDICE!A1"/><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13.png"/><Relationship Id="rId1" Type="http://schemas.openxmlformats.org/officeDocument/2006/relationships/hyperlink" Target="#INIDICE!A1"/><Relationship Id="rId4" Type="http://schemas.openxmlformats.org/officeDocument/2006/relationships/image" Target="../media/image14.png"/></Relationships>
</file>

<file path=xl/drawings/_rels/drawing8.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15.png"/><Relationship Id="rId1" Type="http://schemas.openxmlformats.org/officeDocument/2006/relationships/hyperlink" Target="#INIDICE!A1"/><Relationship Id="rId4" Type="http://schemas.openxmlformats.org/officeDocument/2006/relationships/image" Target="../media/image14.png"/></Relationships>
</file>

<file path=xl/drawings/_rels/drawing9.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15.png"/><Relationship Id="rId1" Type="http://schemas.openxmlformats.org/officeDocument/2006/relationships/hyperlink" Target="#INIDICE!A1"/><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xdr:col>
      <xdr:colOff>342899</xdr:colOff>
      <xdr:row>1</xdr:row>
      <xdr:rowOff>0</xdr:rowOff>
    </xdr:from>
    <xdr:to>
      <xdr:col>19</xdr:col>
      <xdr:colOff>409574</xdr:colOff>
      <xdr:row>33</xdr:row>
      <xdr:rowOff>111126</xdr:rowOff>
    </xdr:to>
    <xdr:sp macro="" textlink="">
      <xdr:nvSpPr>
        <xdr:cNvPr id="9" name="Rectángulo 8" descr="Menú">
          <a:extLst>
            <a:ext uri="{FF2B5EF4-FFF2-40B4-BE49-F238E27FC236}">
              <a16:creationId xmlns:a16="http://schemas.microsoft.com/office/drawing/2014/main" id="{071FD518-B5E8-485B-A0DA-0CA2215E2BB4}"/>
            </a:ext>
          </a:extLst>
        </xdr:cNvPr>
        <xdr:cNvSpPr/>
      </xdr:nvSpPr>
      <xdr:spPr>
        <a:xfrm>
          <a:off x="1104899" y="1587500"/>
          <a:ext cx="13782675" cy="6207126"/>
        </a:xfrm>
        <a:prstGeom prst="rect">
          <a:avLst/>
        </a:prstGeom>
        <a:ln>
          <a:solidFill>
            <a:schemeClr val="accent1"/>
          </a:solidFill>
        </a:ln>
        <a:scene3d>
          <a:camera prst="orthographicFront"/>
          <a:lightRig rig="threePt" dir="t"/>
        </a:scene3d>
        <a:sp3d>
          <a:bevelT prst="angle"/>
        </a:sp3d>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endParaRPr lang="es-CO"/>
        </a:p>
      </xdr:txBody>
    </xdr:sp>
    <xdr:clientData/>
  </xdr:twoCellAnchor>
  <xdr:twoCellAnchor>
    <xdr:from>
      <xdr:col>2</xdr:col>
      <xdr:colOff>66675</xdr:colOff>
      <xdr:row>1</xdr:row>
      <xdr:rowOff>152400</xdr:rowOff>
    </xdr:from>
    <xdr:to>
      <xdr:col>5</xdr:col>
      <xdr:colOff>361950</xdr:colOff>
      <xdr:row>31</xdr:row>
      <xdr:rowOff>104775</xdr:rowOff>
    </xdr:to>
    <xdr:sp macro="" textlink="">
      <xdr:nvSpPr>
        <xdr:cNvPr id="20" name="Rectángulo 19" descr="Menú">
          <a:extLst>
            <a:ext uri="{FF2B5EF4-FFF2-40B4-BE49-F238E27FC236}">
              <a16:creationId xmlns:a16="http://schemas.microsoft.com/office/drawing/2014/main" id="{07FCF23D-49F7-4151-B9A5-CFA91ABA7B42}"/>
            </a:ext>
          </a:extLst>
        </xdr:cNvPr>
        <xdr:cNvSpPr/>
      </xdr:nvSpPr>
      <xdr:spPr>
        <a:xfrm>
          <a:off x="1590675" y="1485900"/>
          <a:ext cx="2581275" cy="5667375"/>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endParaRPr lang="es-CO"/>
        </a:p>
      </xdr:txBody>
    </xdr:sp>
    <xdr:clientData/>
  </xdr:twoCellAnchor>
  <xdr:twoCellAnchor>
    <xdr:from>
      <xdr:col>2</xdr:col>
      <xdr:colOff>76200</xdr:colOff>
      <xdr:row>8</xdr:row>
      <xdr:rowOff>19050</xdr:rowOff>
    </xdr:from>
    <xdr:to>
      <xdr:col>5</xdr:col>
      <xdr:colOff>352425</xdr:colOff>
      <xdr:row>12</xdr:row>
      <xdr:rowOff>28575</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71B09907-5DB4-46C2-A891-6159C1D6A37A}"/>
            </a:ext>
          </a:extLst>
        </xdr:cNvPr>
        <xdr:cNvSpPr/>
      </xdr:nvSpPr>
      <xdr:spPr>
        <a:xfrm>
          <a:off x="1600200" y="268605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s-CO" sz="1400">
              <a:solidFill>
                <a:schemeClr val="dk1"/>
              </a:solidFill>
              <a:latin typeface="+mn-lt"/>
              <a:ea typeface="+mn-ea"/>
              <a:cs typeface="+mn-cs"/>
            </a:rPr>
            <a:t>PRIORIDADES ASPECTOS CRÍTICOS </a:t>
          </a:r>
        </a:p>
      </xdr:txBody>
    </xdr:sp>
    <xdr:clientData/>
  </xdr:twoCellAnchor>
  <xdr:twoCellAnchor>
    <xdr:from>
      <xdr:col>2</xdr:col>
      <xdr:colOff>76200</xdr:colOff>
      <xdr:row>14</xdr:row>
      <xdr:rowOff>19050</xdr:rowOff>
    </xdr:from>
    <xdr:to>
      <xdr:col>5</xdr:col>
      <xdr:colOff>352425</xdr:colOff>
      <xdr:row>18</xdr:row>
      <xdr:rowOff>28575</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C4CDBD34-FCEE-40B2-84CE-DBDCE9271DA0}"/>
            </a:ext>
          </a:extLst>
        </xdr:cNvPr>
        <xdr:cNvSpPr/>
      </xdr:nvSpPr>
      <xdr:spPr>
        <a:xfrm>
          <a:off x="1600200" y="382905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s-CO" sz="1400">
              <a:solidFill>
                <a:schemeClr val="dk1"/>
              </a:solidFill>
              <a:latin typeface="+mn-lt"/>
              <a:ea typeface="+mn-ea"/>
              <a:cs typeface="+mn-cs"/>
            </a:rPr>
            <a:t>SUMATORIA DE LA PRIORIZACIÓN</a:t>
          </a:r>
        </a:p>
      </xdr:txBody>
    </xdr:sp>
    <xdr:clientData/>
  </xdr:twoCellAnchor>
  <xdr:twoCellAnchor>
    <xdr:from>
      <xdr:col>2</xdr:col>
      <xdr:colOff>76200</xdr:colOff>
      <xdr:row>20</xdr:row>
      <xdr:rowOff>66675</xdr:rowOff>
    </xdr:from>
    <xdr:to>
      <xdr:col>5</xdr:col>
      <xdr:colOff>352425</xdr:colOff>
      <xdr:row>24</xdr:row>
      <xdr:rowOff>76200</xdr:rowOff>
    </xdr:to>
    <xdr:sp macro="" textlink="">
      <xdr:nvSpPr>
        <xdr:cNvPr id="7" name="Rectángulo redondeado 6">
          <a:hlinkClick xmlns:r="http://schemas.openxmlformats.org/officeDocument/2006/relationships" r:id="rId3"/>
          <a:extLst>
            <a:ext uri="{FF2B5EF4-FFF2-40B4-BE49-F238E27FC236}">
              <a16:creationId xmlns:a16="http://schemas.microsoft.com/office/drawing/2014/main" id="{30537D94-A883-417D-8C90-7698626467C3}"/>
            </a:ext>
          </a:extLst>
        </xdr:cNvPr>
        <xdr:cNvSpPr/>
      </xdr:nvSpPr>
      <xdr:spPr>
        <a:xfrm>
          <a:off x="1600200" y="501967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ORDEN DE LA PRIORIZACIÓN</a:t>
          </a:r>
        </a:p>
      </xdr:txBody>
    </xdr:sp>
    <xdr:clientData/>
  </xdr:twoCellAnchor>
  <xdr:twoCellAnchor>
    <xdr:from>
      <xdr:col>2</xdr:col>
      <xdr:colOff>76200</xdr:colOff>
      <xdr:row>26</xdr:row>
      <xdr:rowOff>95250</xdr:rowOff>
    </xdr:from>
    <xdr:to>
      <xdr:col>5</xdr:col>
      <xdr:colOff>352425</xdr:colOff>
      <xdr:row>30</xdr:row>
      <xdr:rowOff>104775</xdr:rowOff>
    </xdr:to>
    <xdr:sp macro="" textlink="">
      <xdr:nvSpPr>
        <xdr:cNvPr id="8" name="Rectángulo redondeado 7">
          <a:hlinkClick xmlns:r="http://schemas.openxmlformats.org/officeDocument/2006/relationships" r:id="rId4"/>
          <a:extLst>
            <a:ext uri="{FF2B5EF4-FFF2-40B4-BE49-F238E27FC236}">
              <a16:creationId xmlns:a16="http://schemas.microsoft.com/office/drawing/2014/main" id="{6D741623-525C-4742-BBBA-5C40EF96EA64}"/>
            </a:ext>
          </a:extLst>
        </xdr:cNvPr>
        <xdr:cNvSpPr/>
      </xdr:nvSpPr>
      <xdr:spPr>
        <a:xfrm>
          <a:off x="1600200" y="619125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400">
              <a:solidFill>
                <a:schemeClr val="dk1"/>
              </a:solidFill>
              <a:latin typeface="+mn-lt"/>
              <a:ea typeface="+mn-ea"/>
              <a:cs typeface="+mn-cs"/>
            </a:rPr>
            <a:t>OBJETIVOS</a:t>
          </a:r>
          <a:r>
            <a:rPr lang="es-CO" sz="1100"/>
            <a:t> </a:t>
          </a:r>
        </a:p>
      </xdr:txBody>
    </xdr:sp>
    <xdr:clientData/>
  </xdr:twoCellAnchor>
  <xdr:twoCellAnchor>
    <xdr:from>
      <xdr:col>2</xdr:col>
      <xdr:colOff>76200</xdr:colOff>
      <xdr:row>2</xdr:row>
      <xdr:rowOff>9525</xdr:rowOff>
    </xdr:from>
    <xdr:to>
      <xdr:col>5</xdr:col>
      <xdr:colOff>352425</xdr:colOff>
      <xdr:row>6</xdr:row>
      <xdr:rowOff>19050</xdr:rowOff>
    </xdr:to>
    <xdr:sp macro="" textlink="">
      <xdr:nvSpPr>
        <xdr:cNvPr id="4" name="Rectángulo redondeado 3">
          <a:hlinkClick xmlns:r="http://schemas.openxmlformats.org/officeDocument/2006/relationships" r:id="rId5"/>
          <a:extLst>
            <a:ext uri="{FF2B5EF4-FFF2-40B4-BE49-F238E27FC236}">
              <a16:creationId xmlns:a16="http://schemas.microsoft.com/office/drawing/2014/main" id="{F47530CF-D748-40DC-AE14-8C2AD2082C45}"/>
            </a:ext>
          </a:extLst>
        </xdr:cNvPr>
        <xdr:cNvSpPr/>
      </xdr:nvSpPr>
      <xdr:spPr>
        <a:xfrm>
          <a:off x="1600200" y="153352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400"/>
            <a:t>IDENTIFICACIÓN ASPECTOS CRÍTICOS </a:t>
          </a:r>
        </a:p>
      </xdr:txBody>
    </xdr:sp>
    <xdr:clientData/>
  </xdr:twoCellAnchor>
  <xdr:twoCellAnchor>
    <xdr:from>
      <xdr:col>8</xdr:col>
      <xdr:colOff>704850</xdr:colOff>
      <xdr:row>1</xdr:row>
      <xdr:rowOff>123825</xdr:rowOff>
    </xdr:from>
    <xdr:to>
      <xdr:col>12</xdr:col>
      <xdr:colOff>238125</xdr:colOff>
      <xdr:row>31</xdr:row>
      <xdr:rowOff>76200</xdr:rowOff>
    </xdr:to>
    <xdr:sp macro="" textlink="">
      <xdr:nvSpPr>
        <xdr:cNvPr id="22" name="Rectángulo 21" descr="Menú Proyectos">
          <a:extLst>
            <a:ext uri="{FF2B5EF4-FFF2-40B4-BE49-F238E27FC236}">
              <a16:creationId xmlns:a16="http://schemas.microsoft.com/office/drawing/2014/main" id="{3866413D-B645-478B-B7CB-4E3FF51E3C3B}"/>
            </a:ext>
          </a:extLst>
        </xdr:cNvPr>
        <xdr:cNvSpPr/>
      </xdr:nvSpPr>
      <xdr:spPr>
        <a:xfrm>
          <a:off x="6800850" y="1866900"/>
          <a:ext cx="2581275" cy="5667375"/>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endParaRPr lang="es-CO"/>
        </a:p>
      </xdr:txBody>
    </xdr:sp>
    <xdr:clientData/>
  </xdr:twoCellAnchor>
  <xdr:twoCellAnchor>
    <xdr:from>
      <xdr:col>8</xdr:col>
      <xdr:colOff>714375</xdr:colOff>
      <xdr:row>8</xdr:row>
      <xdr:rowOff>19050</xdr:rowOff>
    </xdr:from>
    <xdr:to>
      <xdr:col>12</xdr:col>
      <xdr:colOff>228600</xdr:colOff>
      <xdr:row>12</xdr:row>
      <xdr:rowOff>28575</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553D3377-5258-4CBB-B541-890E5DF7151F}"/>
            </a:ext>
          </a:extLst>
        </xdr:cNvPr>
        <xdr:cNvSpPr/>
      </xdr:nvSpPr>
      <xdr:spPr>
        <a:xfrm>
          <a:off x="6810375" y="309562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400">
              <a:solidFill>
                <a:schemeClr val="dk1"/>
              </a:solidFill>
              <a:latin typeface="+mn-lt"/>
              <a:ea typeface="+mn-ea"/>
              <a:cs typeface="+mn-cs"/>
            </a:rPr>
            <a:t>PROYECTO</a:t>
          </a:r>
          <a:r>
            <a:rPr lang="es-CO" sz="1200"/>
            <a:t> </a:t>
          </a:r>
          <a:r>
            <a:rPr lang="es-CO" sz="1400">
              <a:solidFill>
                <a:schemeClr val="dk1"/>
              </a:solidFill>
              <a:latin typeface="+mn-lt"/>
              <a:ea typeface="+mn-ea"/>
              <a:cs typeface="+mn-cs"/>
            </a:rPr>
            <a:t>02</a:t>
          </a:r>
        </a:p>
      </xdr:txBody>
    </xdr:sp>
    <xdr:clientData/>
  </xdr:twoCellAnchor>
  <xdr:twoCellAnchor>
    <xdr:from>
      <xdr:col>8</xdr:col>
      <xdr:colOff>714375</xdr:colOff>
      <xdr:row>13</xdr:row>
      <xdr:rowOff>180975</xdr:rowOff>
    </xdr:from>
    <xdr:to>
      <xdr:col>12</xdr:col>
      <xdr:colOff>228600</xdr:colOff>
      <xdr:row>18</xdr:row>
      <xdr:rowOff>0</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AA7B3551-F354-4ED1-99A4-E3386C2B65FB}"/>
            </a:ext>
          </a:extLst>
        </xdr:cNvPr>
        <xdr:cNvSpPr/>
      </xdr:nvSpPr>
      <xdr:spPr>
        <a:xfrm>
          <a:off x="6810375" y="421005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400">
              <a:solidFill>
                <a:schemeClr val="dk1"/>
              </a:solidFill>
              <a:latin typeface="+mn-lt"/>
              <a:ea typeface="+mn-ea"/>
              <a:cs typeface="+mn-cs"/>
            </a:rPr>
            <a:t>PROYECTO</a:t>
          </a:r>
          <a:r>
            <a:rPr lang="es-CO" sz="1200"/>
            <a:t> </a:t>
          </a:r>
          <a:r>
            <a:rPr lang="es-CO" sz="1400">
              <a:solidFill>
                <a:schemeClr val="dk1"/>
              </a:solidFill>
              <a:latin typeface="+mn-lt"/>
              <a:ea typeface="+mn-ea"/>
              <a:cs typeface="+mn-cs"/>
            </a:rPr>
            <a:t>03</a:t>
          </a:r>
        </a:p>
      </xdr:txBody>
    </xdr:sp>
    <xdr:clientData/>
  </xdr:twoCellAnchor>
  <xdr:twoCellAnchor>
    <xdr:from>
      <xdr:col>8</xdr:col>
      <xdr:colOff>714375</xdr:colOff>
      <xdr:row>20</xdr:row>
      <xdr:rowOff>38100</xdr:rowOff>
    </xdr:from>
    <xdr:to>
      <xdr:col>12</xdr:col>
      <xdr:colOff>228600</xdr:colOff>
      <xdr:row>24</xdr:row>
      <xdr:rowOff>47625</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6F463BD2-285C-4D1E-A2F4-99FABA8763D6}"/>
            </a:ext>
          </a:extLst>
        </xdr:cNvPr>
        <xdr:cNvSpPr/>
      </xdr:nvSpPr>
      <xdr:spPr>
        <a:xfrm>
          <a:off x="6810375" y="540067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PROYECTO 04</a:t>
          </a:r>
        </a:p>
      </xdr:txBody>
    </xdr:sp>
    <xdr:clientData/>
  </xdr:twoCellAnchor>
  <xdr:twoCellAnchor>
    <xdr:from>
      <xdr:col>8</xdr:col>
      <xdr:colOff>714375</xdr:colOff>
      <xdr:row>26</xdr:row>
      <xdr:rowOff>66675</xdr:rowOff>
    </xdr:from>
    <xdr:to>
      <xdr:col>12</xdr:col>
      <xdr:colOff>228600</xdr:colOff>
      <xdr:row>30</xdr:row>
      <xdr:rowOff>76200</xdr:rowOff>
    </xdr:to>
    <xdr:sp macro="" textlink="">
      <xdr:nvSpPr>
        <xdr:cNvPr id="26" name="Rectángulo redondeado 25">
          <a:hlinkClick xmlns:r="http://schemas.openxmlformats.org/officeDocument/2006/relationships" r:id="rId9"/>
          <a:extLst>
            <a:ext uri="{FF2B5EF4-FFF2-40B4-BE49-F238E27FC236}">
              <a16:creationId xmlns:a16="http://schemas.microsoft.com/office/drawing/2014/main" id="{390F7A67-1680-4308-8459-31874F8226D5}"/>
            </a:ext>
          </a:extLst>
        </xdr:cNvPr>
        <xdr:cNvSpPr/>
      </xdr:nvSpPr>
      <xdr:spPr>
        <a:xfrm>
          <a:off x="6810375" y="657225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PROYECTO 05</a:t>
          </a:r>
        </a:p>
      </xdr:txBody>
    </xdr:sp>
    <xdr:clientData/>
  </xdr:twoCellAnchor>
  <xdr:twoCellAnchor>
    <xdr:from>
      <xdr:col>8</xdr:col>
      <xdr:colOff>714375</xdr:colOff>
      <xdr:row>2</xdr:row>
      <xdr:rowOff>9525</xdr:rowOff>
    </xdr:from>
    <xdr:to>
      <xdr:col>12</xdr:col>
      <xdr:colOff>228600</xdr:colOff>
      <xdr:row>6</xdr:row>
      <xdr:rowOff>19050</xdr:rowOff>
    </xdr:to>
    <xdr:sp macro="" textlink="">
      <xdr:nvSpPr>
        <xdr:cNvPr id="27" name="Rectángulo redondeado 26">
          <a:hlinkClick xmlns:r="http://schemas.openxmlformats.org/officeDocument/2006/relationships" r:id="rId10"/>
          <a:extLst>
            <a:ext uri="{FF2B5EF4-FFF2-40B4-BE49-F238E27FC236}">
              <a16:creationId xmlns:a16="http://schemas.microsoft.com/office/drawing/2014/main" id="{E0C0FA62-CC4A-4A52-B355-68CE13D965CA}"/>
            </a:ext>
          </a:extLst>
        </xdr:cNvPr>
        <xdr:cNvSpPr/>
      </xdr:nvSpPr>
      <xdr:spPr>
        <a:xfrm>
          <a:off x="6810375" y="194310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400">
              <a:solidFill>
                <a:schemeClr val="dk1"/>
              </a:solidFill>
              <a:latin typeface="+mn-lt"/>
              <a:ea typeface="+mn-ea"/>
              <a:cs typeface="+mn-cs"/>
            </a:rPr>
            <a:t>PROYECTO</a:t>
          </a:r>
          <a:r>
            <a:rPr lang="es-CO" sz="1200"/>
            <a:t> </a:t>
          </a:r>
          <a:r>
            <a:rPr lang="es-CO" sz="1400">
              <a:solidFill>
                <a:schemeClr val="dk1"/>
              </a:solidFill>
              <a:latin typeface="+mn-lt"/>
              <a:ea typeface="+mn-ea"/>
              <a:cs typeface="+mn-cs"/>
            </a:rPr>
            <a:t>01</a:t>
          </a:r>
        </a:p>
      </xdr:txBody>
    </xdr:sp>
    <xdr:clientData/>
  </xdr:twoCellAnchor>
  <xdr:twoCellAnchor>
    <xdr:from>
      <xdr:col>15</xdr:col>
      <xdr:colOff>371474</xdr:colOff>
      <xdr:row>1</xdr:row>
      <xdr:rowOff>142875</xdr:rowOff>
    </xdr:from>
    <xdr:to>
      <xdr:col>18</xdr:col>
      <xdr:colOff>666749</xdr:colOff>
      <xdr:row>31</xdr:row>
      <xdr:rowOff>95250</xdr:rowOff>
    </xdr:to>
    <xdr:sp macro="" textlink="">
      <xdr:nvSpPr>
        <xdr:cNvPr id="28" name="Rectángulo 27" descr="Menú Proyectos">
          <a:extLst>
            <a:ext uri="{FF2B5EF4-FFF2-40B4-BE49-F238E27FC236}">
              <a16:creationId xmlns:a16="http://schemas.microsoft.com/office/drawing/2014/main" id="{60A7E05E-1358-4E12-A793-405031DFC7E1}"/>
            </a:ext>
          </a:extLst>
        </xdr:cNvPr>
        <xdr:cNvSpPr/>
      </xdr:nvSpPr>
      <xdr:spPr>
        <a:xfrm>
          <a:off x="11801474" y="1476375"/>
          <a:ext cx="2581275" cy="5667375"/>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endParaRPr lang="es-CO"/>
        </a:p>
      </xdr:txBody>
    </xdr:sp>
    <xdr:clientData/>
  </xdr:twoCellAnchor>
  <xdr:twoCellAnchor>
    <xdr:from>
      <xdr:col>15</xdr:col>
      <xdr:colOff>380999</xdr:colOff>
      <xdr:row>8</xdr:row>
      <xdr:rowOff>9525</xdr:rowOff>
    </xdr:from>
    <xdr:to>
      <xdr:col>18</xdr:col>
      <xdr:colOff>657224</xdr:colOff>
      <xdr:row>12</xdr:row>
      <xdr:rowOff>19050</xdr:rowOff>
    </xdr:to>
    <xdr:sp macro="" textlink="">
      <xdr:nvSpPr>
        <xdr:cNvPr id="29" name="Rectángulo redondeado 28">
          <a:hlinkClick xmlns:r="http://schemas.openxmlformats.org/officeDocument/2006/relationships" r:id="rId11"/>
          <a:extLst>
            <a:ext uri="{FF2B5EF4-FFF2-40B4-BE49-F238E27FC236}">
              <a16:creationId xmlns:a16="http://schemas.microsoft.com/office/drawing/2014/main" id="{547EC35E-4F8C-4EFB-B6EB-6FF230401E89}"/>
            </a:ext>
          </a:extLst>
        </xdr:cNvPr>
        <xdr:cNvSpPr/>
      </xdr:nvSpPr>
      <xdr:spPr>
        <a:xfrm>
          <a:off x="11810999" y="293052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PROYECTO 07</a:t>
          </a:r>
        </a:p>
      </xdr:txBody>
    </xdr:sp>
    <xdr:clientData/>
  </xdr:twoCellAnchor>
  <xdr:twoCellAnchor>
    <xdr:from>
      <xdr:col>15</xdr:col>
      <xdr:colOff>380999</xdr:colOff>
      <xdr:row>14</xdr:row>
      <xdr:rowOff>9525</xdr:rowOff>
    </xdr:from>
    <xdr:to>
      <xdr:col>18</xdr:col>
      <xdr:colOff>657224</xdr:colOff>
      <xdr:row>18</xdr:row>
      <xdr:rowOff>19050</xdr:rowOff>
    </xdr:to>
    <xdr:sp macro="" textlink="">
      <xdr:nvSpPr>
        <xdr:cNvPr id="30" name="Rectángulo redondeado 29">
          <a:hlinkClick xmlns:r="http://schemas.openxmlformats.org/officeDocument/2006/relationships" r:id="rId12"/>
          <a:extLst>
            <a:ext uri="{FF2B5EF4-FFF2-40B4-BE49-F238E27FC236}">
              <a16:creationId xmlns:a16="http://schemas.microsoft.com/office/drawing/2014/main" id="{1B06D668-5DA5-4AE8-910E-F01DCB057751}"/>
            </a:ext>
          </a:extLst>
        </xdr:cNvPr>
        <xdr:cNvSpPr/>
      </xdr:nvSpPr>
      <xdr:spPr>
        <a:xfrm>
          <a:off x="11810999" y="407352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PROYECTO 08</a:t>
          </a:r>
        </a:p>
      </xdr:txBody>
    </xdr:sp>
    <xdr:clientData/>
  </xdr:twoCellAnchor>
  <xdr:twoCellAnchor>
    <xdr:from>
      <xdr:col>15</xdr:col>
      <xdr:colOff>380999</xdr:colOff>
      <xdr:row>2</xdr:row>
      <xdr:rowOff>0</xdr:rowOff>
    </xdr:from>
    <xdr:to>
      <xdr:col>18</xdr:col>
      <xdr:colOff>657224</xdr:colOff>
      <xdr:row>6</xdr:row>
      <xdr:rowOff>9525</xdr:rowOff>
    </xdr:to>
    <xdr:sp macro="" textlink="">
      <xdr:nvSpPr>
        <xdr:cNvPr id="33" name="Rectángulo redondeado 32">
          <a:hlinkClick xmlns:r="http://schemas.openxmlformats.org/officeDocument/2006/relationships" r:id="rId13"/>
          <a:extLst>
            <a:ext uri="{FF2B5EF4-FFF2-40B4-BE49-F238E27FC236}">
              <a16:creationId xmlns:a16="http://schemas.microsoft.com/office/drawing/2014/main" id="{947603F4-4926-4C7B-BA2A-617FE9163E1A}"/>
            </a:ext>
          </a:extLst>
        </xdr:cNvPr>
        <xdr:cNvSpPr/>
      </xdr:nvSpPr>
      <xdr:spPr>
        <a:xfrm>
          <a:off x="11810999" y="177800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PROYECTO 06</a:t>
          </a:r>
        </a:p>
      </xdr:txBody>
    </xdr:sp>
    <xdr:clientData/>
  </xdr:twoCellAnchor>
  <xdr:twoCellAnchor>
    <xdr:from>
      <xdr:col>15</xdr:col>
      <xdr:colOff>365125</xdr:colOff>
      <xdr:row>20</xdr:row>
      <xdr:rowOff>28575</xdr:rowOff>
    </xdr:from>
    <xdr:to>
      <xdr:col>18</xdr:col>
      <xdr:colOff>641350</xdr:colOff>
      <xdr:row>24</xdr:row>
      <xdr:rowOff>38100</xdr:rowOff>
    </xdr:to>
    <xdr:sp macro="" textlink="">
      <xdr:nvSpPr>
        <xdr:cNvPr id="34" name="Rectángulo redondeado 33">
          <a:hlinkClick xmlns:r="http://schemas.openxmlformats.org/officeDocument/2006/relationships" r:id="rId14"/>
          <a:extLst>
            <a:ext uri="{FF2B5EF4-FFF2-40B4-BE49-F238E27FC236}">
              <a16:creationId xmlns:a16="http://schemas.microsoft.com/office/drawing/2014/main" id="{85689205-F2AD-4CA0-9B89-7ADBB7DF82B0}"/>
            </a:ext>
          </a:extLst>
        </xdr:cNvPr>
        <xdr:cNvSpPr/>
      </xdr:nvSpPr>
      <xdr:spPr>
        <a:xfrm>
          <a:off x="11795125" y="523557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MAPA DE RUTA  PINAR </a:t>
          </a:r>
        </a:p>
      </xdr:txBody>
    </xdr:sp>
    <xdr:clientData/>
  </xdr:twoCellAnchor>
  <xdr:twoCellAnchor>
    <xdr:from>
      <xdr:col>15</xdr:col>
      <xdr:colOff>387350</xdr:colOff>
      <xdr:row>26</xdr:row>
      <xdr:rowOff>38100</xdr:rowOff>
    </xdr:from>
    <xdr:to>
      <xdr:col>18</xdr:col>
      <xdr:colOff>663575</xdr:colOff>
      <xdr:row>30</xdr:row>
      <xdr:rowOff>47625</xdr:rowOff>
    </xdr:to>
    <xdr:sp macro="" textlink="">
      <xdr:nvSpPr>
        <xdr:cNvPr id="35" name="Rectángulo redondeado 34">
          <a:hlinkClick xmlns:r="http://schemas.openxmlformats.org/officeDocument/2006/relationships" r:id="rId15"/>
          <a:extLst>
            <a:ext uri="{FF2B5EF4-FFF2-40B4-BE49-F238E27FC236}">
              <a16:creationId xmlns:a16="http://schemas.microsoft.com/office/drawing/2014/main" id="{05B25567-3CE9-4889-B62E-9A66C265C839}"/>
            </a:ext>
          </a:extLst>
        </xdr:cNvPr>
        <xdr:cNvSpPr/>
      </xdr:nvSpPr>
      <xdr:spPr>
        <a:xfrm>
          <a:off x="11817350" y="638810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HERRAMIENTA DE SEGUIMIENTO </a:t>
          </a:r>
        </a:p>
      </xdr:txBody>
    </xdr:sp>
    <xdr:clientData/>
  </xdr:twoCellAnchor>
  <xdr:twoCellAnchor editAs="oneCell">
    <xdr:from>
      <xdr:col>1</xdr:col>
      <xdr:colOff>492125</xdr:colOff>
      <xdr:row>0</xdr:row>
      <xdr:rowOff>0</xdr:rowOff>
    </xdr:from>
    <xdr:to>
      <xdr:col>3</xdr:col>
      <xdr:colOff>682625</xdr:colOff>
      <xdr:row>0</xdr:row>
      <xdr:rowOff>1078413</xdr:rowOff>
    </xdr:to>
    <xdr:pic>
      <xdr:nvPicPr>
        <xdr:cNvPr id="36" name="Picture 6" descr="Logo Bogotá">
          <a:extLst>
            <a:ext uri="{FF2B5EF4-FFF2-40B4-BE49-F238E27FC236}">
              <a16:creationId xmlns:a16="http://schemas.microsoft.com/office/drawing/2014/main" id="{F1D5BD01-5E82-4A1A-96A3-3DA03C662826}"/>
            </a:ext>
          </a:extLst>
        </xdr:cNvPr>
        <xdr:cNvPicPr/>
      </xdr:nvPicPr>
      <xdr:blipFill>
        <a:blip xmlns:r="http://schemas.openxmlformats.org/officeDocument/2006/relationships" r:embed="rId1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254125" y="95250"/>
          <a:ext cx="1714500" cy="1063625"/>
        </a:xfrm>
        <a:prstGeom prst="rect">
          <a:avLst/>
        </a:prstGeom>
      </xdr:spPr>
    </xdr:pic>
    <xdr:clientData/>
  </xdr:twoCellAnchor>
  <xdr:twoCellAnchor>
    <xdr:from>
      <xdr:col>2</xdr:col>
      <xdr:colOff>305105</xdr:colOff>
      <xdr:row>37</xdr:row>
      <xdr:rowOff>81114</xdr:rowOff>
    </xdr:from>
    <xdr:to>
      <xdr:col>18</xdr:col>
      <xdr:colOff>527355</xdr:colOff>
      <xdr:row>41</xdr:row>
      <xdr:rowOff>52192</xdr:rowOff>
    </xdr:to>
    <xdr:grpSp>
      <xdr:nvGrpSpPr>
        <xdr:cNvPr id="37" name="Grupo 36" descr="Pie de página">
          <a:extLst>
            <a:ext uri="{FF2B5EF4-FFF2-40B4-BE49-F238E27FC236}">
              <a16:creationId xmlns:a16="http://schemas.microsoft.com/office/drawing/2014/main" id="{96846BF3-5AA5-4038-8940-DCDE69974B50}"/>
            </a:ext>
          </a:extLst>
        </xdr:cNvPr>
        <xdr:cNvGrpSpPr/>
      </xdr:nvGrpSpPr>
      <xdr:grpSpPr>
        <a:xfrm>
          <a:off x="1818667" y="8262176"/>
          <a:ext cx="12330743" cy="753954"/>
          <a:chOff x="0" y="0"/>
          <a:chExt cx="5652135" cy="619125"/>
        </a:xfrm>
      </xdr:grpSpPr>
      <xdr:sp macro="" textlink="">
        <xdr:nvSpPr>
          <xdr:cNvPr id="38" name="Text Box 42">
            <a:extLst>
              <a:ext uri="{FF2B5EF4-FFF2-40B4-BE49-F238E27FC236}">
                <a16:creationId xmlns:a16="http://schemas.microsoft.com/office/drawing/2014/main" id="{86C2F4BE-3075-46C1-8013-CA9A09952969}"/>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39" name="AutoShape 140">
            <a:extLst>
              <a:ext uri="{FF2B5EF4-FFF2-40B4-BE49-F238E27FC236}">
                <a16:creationId xmlns:a16="http://schemas.microsoft.com/office/drawing/2014/main" id="{97B0F1C0-390E-45B8-9FD9-12633F7ED167}"/>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40" name="Imagen 39">
            <a:extLst>
              <a:ext uri="{FF2B5EF4-FFF2-40B4-BE49-F238E27FC236}">
                <a16:creationId xmlns:a16="http://schemas.microsoft.com/office/drawing/2014/main" id="{99CB9138-9CDD-4E23-A16F-35CEB4B6D5C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41" name="Imagen 40">
            <a:extLst>
              <a:ext uri="{FF2B5EF4-FFF2-40B4-BE49-F238E27FC236}">
                <a16:creationId xmlns:a16="http://schemas.microsoft.com/office/drawing/2014/main" id="{A9AA3736-7E19-48E1-8CB5-C3FFA9FF7D0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17972</xdr:colOff>
      <xdr:row>38</xdr:row>
      <xdr:rowOff>197689</xdr:rowOff>
    </xdr:from>
    <xdr:to>
      <xdr:col>8</xdr:col>
      <xdr:colOff>1760768</xdr:colOff>
      <xdr:row>40</xdr:row>
      <xdr:rowOff>75601</xdr:rowOff>
    </xdr:to>
    <xdr:sp macro="" textlink="">
      <xdr:nvSpPr>
        <xdr:cNvPr id="4" name="Rectángulo redondeado 3">
          <a:hlinkClick xmlns:r="http://schemas.openxmlformats.org/officeDocument/2006/relationships" r:id="rId1"/>
          <a:extLst>
            <a:ext uri="{FF2B5EF4-FFF2-40B4-BE49-F238E27FC236}">
              <a16:creationId xmlns:a16="http://schemas.microsoft.com/office/drawing/2014/main" id="{84FAFE01-5BC9-4ACF-9342-E7599367B5D3}"/>
            </a:ext>
          </a:extLst>
        </xdr:cNvPr>
        <xdr:cNvSpPr/>
      </xdr:nvSpPr>
      <xdr:spPr>
        <a:xfrm>
          <a:off x="12050024" y="13748349"/>
          <a:ext cx="2812112" cy="578809"/>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3</xdr:col>
      <xdr:colOff>1707312</xdr:colOff>
      <xdr:row>1</xdr:row>
      <xdr:rowOff>71887</xdr:rowOff>
    </xdr:from>
    <xdr:to>
      <xdr:col>6</xdr:col>
      <xdr:colOff>174931</xdr:colOff>
      <xdr:row>7</xdr:row>
      <xdr:rowOff>111977</xdr:rowOff>
    </xdr:to>
    <xdr:pic>
      <xdr:nvPicPr>
        <xdr:cNvPr id="6" name="Picture 6">
          <a:extLst>
            <a:ext uri="{FF2B5EF4-FFF2-40B4-BE49-F238E27FC236}">
              <a16:creationId xmlns:a16="http://schemas.microsoft.com/office/drawing/2014/main" id="{8461E91A-50AE-4981-B331-E1477CBCEB48}"/>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532713" y="260590"/>
          <a:ext cx="2700494" cy="1172307"/>
        </a:xfrm>
        <a:prstGeom prst="rect">
          <a:avLst/>
        </a:prstGeom>
      </xdr:spPr>
    </xdr:pic>
    <xdr:clientData/>
  </xdr:twoCellAnchor>
  <xdr:twoCellAnchor>
    <xdr:from>
      <xdr:col>2</xdr:col>
      <xdr:colOff>359433</xdr:colOff>
      <xdr:row>42</xdr:row>
      <xdr:rowOff>179717</xdr:rowOff>
    </xdr:from>
    <xdr:to>
      <xdr:col>7</xdr:col>
      <xdr:colOff>792433</xdr:colOff>
      <xdr:row>49</xdr:row>
      <xdr:rowOff>29184</xdr:rowOff>
    </xdr:to>
    <xdr:grpSp>
      <xdr:nvGrpSpPr>
        <xdr:cNvPr id="7" name="Grupo 6">
          <a:extLst>
            <a:ext uri="{FF2B5EF4-FFF2-40B4-BE49-F238E27FC236}">
              <a16:creationId xmlns:a16="http://schemas.microsoft.com/office/drawing/2014/main" id="{3BAA61D0-2DE5-45CB-9D09-3B28A5EF7782}"/>
            </a:ext>
            <a:ext uri="{C183D7F6-B498-43B3-948B-1728B52AA6E4}">
              <adec:decorative xmlns:adec="http://schemas.microsoft.com/office/drawing/2017/decorative" val="1"/>
            </a:ext>
          </a:extLst>
        </xdr:cNvPr>
        <xdr:cNvGrpSpPr/>
      </xdr:nvGrpSpPr>
      <xdr:grpSpPr>
        <a:xfrm>
          <a:off x="1856219" y="24740610"/>
          <a:ext cx="9141571" cy="1182967"/>
          <a:chOff x="0" y="0"/>
          <a:chExt cx="5652135" cy="619125"/>
        </a:xfrm>
      </xdr:grpSpPr>
      <xdr:sp macro="" textlink="">
        <xdr:nvSpPr>
          <xdr:cNvPr id="8" name="Text Box 42">
            <a:extLst>
              <a:ext uri="{FF2B5EF4-FFF2-40B4-BE49-F238E27FC236}">
                <a16:creationId xmlns:a16="http://schemas.microsoft.com/office/drawing/2014/main" id="{67B0CF5F-1487-4A07-AC6C-E21F9245B605}"/>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9" name="AutoShape 140">
            <a:extLst>
              <a:ext uri="{FF2B5EF4-FFF2-40B4-BE49-F238E27FC236}">
                <a16:creationId xmlns:a16="http://schemas.microsoft.com/office/drawing/2014/main" id="{849ADE5A-3FDE-40AD-9324-A3183854C57D}"/>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0" name="Imagen 9">
            <a:extLst>
              <a:ext uri="{FF2B5EF4-FFF2-40B4-BE49-F238E27FC236}">
                <a16:creationId xmlns:a16="http://schemas.microsoft.com/office/drawing/2014/main" id="{8B6DCFE3-04E8-4E38-8606-DD30F5AD177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1" name="Imagen 10">
            <a:extLst>
              <a:ext uri="{FF2B5EF4-FFF2-40B4-BE49-F238E27FC236}">
                <a16:creationId xmlns:a16="http://schemas.microsoft.com/office/drawing/2014/main" id="{538E10ED-DAE0-44D4-A052-439391BB37B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2643673</xdr:colOff>
      <xdr:row>36</xdr:row>
      <xdr:rowOff>272143</xdr:rowOff>
    </xdr:from>
    <xdr:to>
      <xdr:col>8</xdr:col>
      <xdr:colOff>1788366</xdr:colOff>
      <xdr:row>37</xdr:row>
      <xdr:rowOff>719235</xdr:rowOff>
    </xdr:to>
    <xdr:grpSp>
      <xdr:nvGrpSpPr>
        <xdr:cNvPr id="20" name="Grupo 19">
          <a:extLst>
            <a:ext uri="{FF2B5EF4-FFF2-40B4-BE49-F238E27FC236}">
              <a16:creationId xmlns:a16="http://schemas.microsoft.com/office/drawing/2014/main" id="{C8C70FC1-B242-7458-6947-738AAA6768AE}"/>
            </a:ext>
            <a:ext uri="{C183D7F6-B498-43B3-948B-1728B52AA6E4}">
              <adec:decorative xmlns:adec="http://schemas.microsoft.com/office/drawing/2017/decorative" val="1"/>
            </a:ext>
          </a:extLst>
        </xdr:cNvPr>
        <xdr:cNvGrpSpPr/>
      </xdr:nvGrpSpPr>
      <xdr:grpSpPr>
        <a:xfrm>
          <a:off x="10203802" y="21757822"/>
          <a:ext cx="2851278" cy="1331556"/>
          <a:chOff x="12392219" y="12217270"/>
          <a:chExt cx="2731148" cy="1263521"/>
        </a:xfrm>
      </xdr:grpSpPr>
      <xdr:grpSp>
        <xdr:nvGrpSpPr>
          <xdr:cNvPr id="12" name="Grupo 11">
            <a:extLst>
              <a:ext uri="{FF2B5EF4-FFF2-40B4-BE49-F238E27FC236}">
                <a16:creationId xmlns:a16="http://schemas.microsoft.com/office/drawing/2014/main" id="{EF25E7B4-2019-4043-80DF-40FD029DF3AD}"/>
              </a:ext>
            </a:extLst>
          </xdr:cNvPr>
          <xdr:cNvGrpSpPr/>
        </xdr:nvGrpSpPr>
        <xdr:grpSpPr>
          <a:xfrm>
            <a:off x="12600172" y="12257625"/>
            <a:ext cx="2291478" cy="830607"/>
            <a:chOff x="10812445" y="17982363"/>
            <a:chExt cx="2223930" cy="758755"/>
          </a:xfrm>
        </xdr:grpSpPr>
        <xdr:sp macro="" textlink="">
          <xdr:nvSpPr>
            <xdr:cNvPr id="14" name="CuadroTexto 13">
              <a:extLst>
                <a:ext uri="{FF2B5EF4-FFF2-40B4-BE49-F238E27FC236}">
                  <a16:creationId xmlns:a16="http://schemas.microsoft.com/office/drawing/2014/main" id="{86499C95-987A-4808-88F2-A4C3D8835170}"/>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15" name="CuadroTexto 14">
              <a:extLst>
                <a:ext uri="{FF2B5EF4-FFF2-40B4-BE49-F238E27FC236}">
                  <a16:creationId xmlns:a16="http://schemas.microsoft.com/office/drawing/2014/main" id="{8742D84C-B823-4ACC-83FC-8C681EE9E6CD}"/>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16" name="CuadroTexto 15">
              <a:extLst>
                <a:ext uri="{FF2B5EF4-FFF2-40B4-BE49-F238E27FC236}">
                  <a16:creationId xmlns:a16="http://schemas.microsoft.com/office/drawing/2014/main" id="{10987AFE-576E-4C60-8C9D-368E4547CCBA}"/>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17" name="Rectángulo 16">
              <a:extLst>
                <a:ext uri="{FF2B5EF4-FFF2-40B4-BE49-F238E27FC236}">
                  <a16:creationId xmlns:a16="http://schemas.microsoft.com/office/drawing/2014/main" id="{327004BF-3F84-47A0-923E-318275D5E98B}"/>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18" name="Rectángulo 17">
              <a:extLst>
                <a:ext uri="{FF2B5EF4-FFF2-40B4-BE49-F238E27FC236}">
                  <a16:creationId xmlns:a16="http://schemas.microsoft.com/office/drawing/2014/main" id="{4F4B6667-F549-47B5-82A4-A905A41CE389}"/>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3" name="Rectángulo 2">
            <a:extLst>
              <a:ext uri="{FF2B5EF4-FFF2-40B4-BE49-F238E27FC236}">
                <a16:creationId xmlns:a16="http://schemas.microsoft.com/office/drawing/2014/main" id="{95141EF7-8330-4071-AA56-46A4F1061C42}"/>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5" name="CuadroTexto 4">
            <a:extLst>
              <a:ext uri="{FF2B5EF4-FFF2-40B4-BE49-F238E27FC236}">
                <a16:creationId xmlns:a16="http://schemas.microsoft.com/office/drawing/2014/main" id="{5BF6F0AB-F58E-4F74-AF6E-27EA83DDEF4C}"/>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19" name="Rectángulo 18">
            <a:extLst>
              <a:ext uri="{FF2B5EF4-FFF2-40B4-BE49-F238E27FC236}">
                <a16:creationId xmlns:a16="http://schemas.microsoft.com/office/drawing/2014/main" id="{D503C643-9605-7D24-C851-EFE4004A89B4}"/>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1015402</xdr:colOff>
      <xdr:row>33</xdr:row>
      <xdr:rowOff>593065</xdr:rowOff>
    </xdr:from>
    <xdr:to>
      <xdr:col>8</xdr:col>
      <xdr:colOff>1650521</xdr:colOff>
      <xdr:row>35</xdr:row>
      <xdr:rowOff>71885</xdr:rowOff>
    </xdr:to>
    <xdr:sp macro="" textlink="">
      <xdr:nvSpPr>
        <xdr:cNvPr id="3" name="Rectángulo redondeado 2">
          <a:hlinkClick xmlns:r="http://schemas.openxmlformats.org/officeDocument/2006/relationships" r:id="rId1"/>
          <a:extLst>
            <a:ext uri="{FF2B5EF4-FFF2-40B4-BE49-F238E27FC236}">
              <a16:creationId xmlns:a16="http://schemas.microsoft.com/office/drawing/2014/main" id="{2AD17606-290B-4263-86DA-B79C875633C4}"/>
            </a:ext>
          </a:extLst>
        </xdr:cNvPr>
        <xdr:cNvSpPr/>
      </xdr:nvSpPr>
      <xdr:spPr>
        <a:xfrm>
          <a:off x="8761204" y="12616131"/>
          <a:ext cx="3312902" cy="736839"/>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4</xdr:col>
      <xdr:colOff>89859</xdr:colOff>
      <xdr:row>0</xdr:row>
      <xdr:rowOff>152760</xdr:rowOff>
    </xdr:from>
    <xdr:to>
      <xdr:col>6</xdr:col>
      <xdr:colOff>288476</xdr:colOff>
      <xdr:row>7</xdr:row>
      <xdr:rowOff>0</xdr:rowOff>
    </xdr:to>
    <xdr:pic>
      <xdr:nvPicPr>
        <xdr:cNvPr id="17" name="Picture 6">
          <a:extLst>
            <a:ext uri="{FF2B5EF4-FFF2-40B4-BE49-F238E27FC236}">
              <a16:creationId xmlns:a16="http://schemas.microsoft.com/office/drawing/2014/main" id="{BECAC84D-B0C9-4F80-8CD7-FC5554117017}"/>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957618" y="152760"/>
          <a:ext cx="2700494" cy="1172307"/>
        </a:xfrm>
        <a:prstGeom prst="rect">
          <a:avLst/>
        </a:prstGeom>
      </xdr:spPr>
    </xdr:pic>
    <xdr:clientData/>
  </xdr:twoCellAnchor>
  <xdr:twoCellAnchor>
    <xdr:from>
      <xdr:col>2</xdr:col>
      <xdr:colOff>125802</xdr:colOff>
      <xdr:row>37</xdr:row>
      <xdr:rowOff>134788</xdr:rowOff>
    </xdr:from>
    <xdr:to>
      <xdr:col>8</xdr:col>
      <xdr:colOff>630689</xdr:colOff>
      <xdr:row>43</xdr:row>
      <xdr:rowOff>62901</xdr:rowOff>
    </xdr:to>
    <xdr:grpSp>
      <xdr:nvGrpSpPr>
        <xdr:cNvPr id="25" name="Grupo 24">
          <a:extLst>
            <a:ext uri="{FF2B5EF4-FFF2-40B4-BE49-F238E27FC236}">
              <a16:creationId xmlns:a16="http://schemas.microsoft.com/office/drawing/2014/main" id="{8A6AF0C8-2353-4243-8526-6A3066D5A659}"/>
            </a:ext>
            <a:ext uri="{C183D7F6-B498-43B3-948B-1728B52AA6E4}">
              <adec:decorative xmlns:adec="http://schemas.microsoft.com/office/drawing/2017/decorative" val="1"/>
            </a:ext>
          </a:extLst>
        </xdr:cNvPr>
        <xdr:cNvGrpSpPr/>
      </xdr:nvGrpSpPr>
      <xdr:grpSpPr>
        <a:xfrm>
          <a:off x="1282409" y="18708538"/>
          <a:ext cx="10084316" cy="1071113"/>
          <a:chOff x="0" y="0"/>
          <a:chExt cx="5652135" cy="619125"/>
        </a:xfrm>
      </xdr:grpSpPr>
      <xdr:sp macro="" textlink="">
        <xdr:nvSpPr>
          <xdr:cNvPr id="26" name="Text Box 42">
            <a:extLst>
              <a:ext uri="{FF2B5EF4-FFF2-40B4-BE49-F238E27FC236}">
                <a16:creationId xmlns:a16="http://schemas.microsoft.com/office/drawing/2014/main" id="{290138EE-A57E-44AC-9E47-4CEA38F86028}"/>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27" name="AutoShape 140">
            <a:extLst>
              <a:ext uri="{FF2B5EF4-FFF2-40B4-BE49-F238E27FC236}">
                <a16:creationId xmlns:a16="http://schemas.microsoft.com/office/drawing/2014/main" id="{A985329C-8403-4668-8B7B-8C502670A8CE}"/>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28" name="Imagen 27">
            <a:extLst>
              <a:ext uri="{FF2B5EF4-FFF2-40B4-BE49-F238E27FC236}">
                <a16:creationId xmlns:a16="http://schemas.microsoft.com/office/drawing/2014/main" id="{493783A3-13B4-4E75-A71F-2C273A4303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29" name="Imagen 28">
            <a:extLst>
              <a:ext uri="{FF2B5EF4-FFF2-40B4-BE49-F238E27FC236}">
                <a16:creationId xmlns:a16="http://schemas.microsoft.com/office/drawing/2014/main" id="{0C87425A-3A35-4135-AAE6-423FF267DE3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1006415</xdr:colOff>
      <xdr:row>32</xdr:row>
      <xdr:rowOff>368420</xdr:rowOff>
    </xdr:from>
    <xdr:to>
      <xdr:col>8</xdr:col>
      <xdr:colOff>1509622</xdr:colOff>
      <xdr:row>33</xdr:row>
      <xdr:rowOff>370070</xdr:rowOff>
    </xdr:to>
    <xdr:grpSp>
      <xdr:nvGrpSpPr>
        <xdr:cNvPr id="2" name="Grupo 1">
          <a:extLst>
            <a:ext uri="{FF2B5EF4-FFF2-40B4-BE49-F238E27FC236}">
              <a16:creationId xmlns:a16="http://schemas.microsoft.com/office/drawing/2014/main" id="{24FDBD17-50A3-47B0-97AE-E1F10920A587}"/>
            </a:ext>
            <a:ext uri="{C183D7F6-B498-43B3-948B-1728B52AA6E4}">
              <adec:decorative xmlns:adec="http://schemas.microsoft.com/office/drawing/2017/decorative" val="1"/>
            </a:ext>
          </a:extLst>
        </xdr:cNvPr>
        <xdr:cNvGrpSpPr/>
      </xdr:nvGrpSpPr>
      <xdr:grpSpPr>
        <a:xfrm>
          <a:off x="9075451" y="15594813"/>
          <a:ext cx="3170207" cy="1716150"/>
          <a:chOff x="12392219" y="12217270"/>
          <a:chExt cx="2731148" cy="1263521"/>
        </a:xfrm>
      </xdr:grpSpPr>
      <xdr:grpSp>
        <xdr:nvGrpSpPr>
          <xdr:cNvPr id="4" name="Grupo 3">
            <a:extLst>
              <a:ext uri="{FF2B5EF4-FFF2-40B4-BE49-F238E27FC236}">
                <a16:creationId xmlns:a16="http://schemas.microsoft.com/office/drawing/2014/main" id="{174B69E4-E423-E434-F607-FB1D482B9611}"/>
              </a:ext>
            </a:extLst>
          </xdr:cNvPr>
          <xdr:cNvGrpSpPr/>
        </xdr:nvGrpSpPr>
        <xdr:grpSpPr>
          <a:xfrm>
            <a:off x="12600172" y="12257625"/>
            <a:ext cx="2291478" cy="830607"/>
            <a:chOff x="10812445" y="17982363"/>
            <a:chExt cx="2223930" cy="758755"/>
          </a:xfrm>
        </xdr:grpSpPr>
        <xdr:sp macro="" textlink="">
          <xdr:nvSpPr>
            <xdr:cNvPr id="8" name="CuadroTexto 7">
              <a:extLst>
                <a:ext uri="{FF2B5EF4-FFF2-40B4-BE49-F238E27FC236}">
                  <a16:creationId xmlns:a16="http://schemas.microsoft.com/office/drawing/2014/main" id="{28B9AFD6-6FBC-71EF-58E0-812A9942F2F0}"/>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9" name="CuadroTexto 8">
              <a:extLst>
                <a:ext uri="{FF2B5EF4-FFF2-40B4-BE49-F238E27FC236}">
                  <a16:creationId xmlns:a16="http://schemas.microsoft.com/office/drawing/2014/main" id="{3466F8D3-961B-87E3-1D2B-904123B79EBC}"/>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10" name="CuadroTexto 9">
              <a:extLst>
                <a:ext uri="{FF2B5EF4-FFF2-40B4-BE49-F238E27FC236}">
                  <a16:creationId xmlns:a16="http://schemas.microsoft.com/office/drawing/2014/main" id="{893EFAD1-EDBA-B81D-5DA9-FC64BA2F8354}"/>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11" name="Rectángulo 10">
              <a:extLst>
                <a:ext uri="{FF2B5EF4-FFF2-40B4-BE49-F238E27FC236}">
                  <a16:creationId xmlns:a16="http://schemas.microsoft.com/office/drawing/2014/main" id="{9879E7F7-249F-7EAC-AF38-5DD60EEE722E}"/>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12" name="Rectángulo 11">
              <a:extLst>
                <a:ext uri="{FF2B5EF4-FFF2-40B4-BE49-F238E27FC236}">
                  <a16:creationId xmlns:a16="http://schemas.microsoft.com/office/drawing/2014/main" id="{EFC8E873-F40C-CA4E-EEAB-93EEA13E6B09}"/>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5" name="Rectángulo 4">
            <a:extLst>
              <a:ext uri="{FF2B5EF4-FFF2-40B4-BE49-F238E27FC236}">
                <a16:creationId xmlns:a16="http://schemas.microsoft.com/office/drawing/2014/main" id="{A9C66FB4-B63E-04FD-E3F0-5CF2799A04E7}"/>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6" name="CuadroTexto 5">
            <a:extLst>
              <a:ext uri="{FF2B5EF4-FFF2-40B4-BE49-F238E27FC236}">
                <a16:creationId xmlns:a16="http://schemas.microsoft.com/office/drawing/2014/main" id="{4F07E43A-F2E1-9293-F635-EF8187CB4AF1}"/>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7" name="Rectángulo 6">
            <a:extLst>
              <a:ext uri="{FF2B5EF4-FFF2-40B4-BE49-F238E27FC236}">
                <a16:creationId xmlns:a16="http://schemas.microsoft.com/office/drawing/2014/main" id="{907B088C-E3C6-A550-6EE6-4A8CA8ED5B04}"/>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2150807</xdr:colOff>
      <xdr:row>30</xdr:row>
      <xdr:rowOff>194597</xdr:rowOff>
    </xdr:from>
    <xdr:to>
      <xdr:col>8</xdr:col>
      <xdr:colOff>1700161</xdr:colOff>
      <xdr:row>31</xdr:row>
      <xdr:rowOff>317500</xdr:rowOff>
    </xdr:to>
    <xdr:sp macro="" textlink="">
      <xdr:nvSpPr>
        <xdr:cNvPr id="6" name="Rectángulo redondeado 5">
          <a:hlinkClick xmlns:r="http://schemas.openxmlformats.org/officeDocument/2006/relationships" r:id="rId1"/>
          <a:extLst>
            <a:ext uri="{FF2B5EF4-FFF2-40B4-BE49-F238E27FC236}">
              <a16:creationId xmlns:a16="http://schemas.microsoft.com/office/drawing/2014/main" id="{6E3EE4F9-42E0-4A80-BFA6-25868BA82A24}"/>
            </a:ext>
          </a:extLst>
        </xdr:cNvPr>
        <xdr:cNvSpPr/>
      </xdr:nvSpPr>
      <xdr:spPr>
        <a:xfrm>
          <a:off x="11460726" y="9740081"/>
          <a:ext cx="3236451" cy="614516"/>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3</xdr:col>
      <xdr:colOff>2130322</xdr:colOff>
      <xdr:row>1</xdr:row>
      <xdr:rowOff>20484</xdr:rowOff>
    </xdr:from>
    <xdr:to>
      <xdr:col>6</xdr:col>
      <xdr:colOff>171425</xdr:colOff>
      <xdr:row>7</xdr:row>
      <xdr:rowOff>21064</xdr:rowOff>
    </xdr:to>
    <xdr:pic>
      <xdr:nvPicPr>
        <xdr:cNvPr id="7" name="Picture 6">
          <a:extLst>
            <a:ext uri="{FF2B5EF4-FFF2-40B4-BE49-F238E27FC236}">
              <a16:creationId xmlns:a16="http://schemas.microsoft.com/office/drawing/2014/main" id="{E0FD5E81-3D9E-40D9-B656-B2C65C03396D}"/>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606048" y="215081"/>
          <a:ext cx="2700494" cy="1168160"/>
        </a:xfrm>
        <a:prstGeom prst="rect">
          <a:avLst/>
        </a:prstGeom>
      </xdr:spPr>
    </xdr:pic>
    <xdr:clientData/>
  </xdr:twoCellAnchor>
  <xdr:twoCellAnchor>
    <xdr:from>
      <xdr:col>2</xdr:col>
      <xdr:colOff>880806</xdr:colOff>
      <xdr:row>33</xdr:row>
      <xdr:rowOff>122902</xdr:rowOff>
    </xdr:from>
    <xdr:to>
      <xdr:col>7</xdr:col>
      <xdr:colOff>778387</xdr:colOff>
      <xdr:row>40</xdr:row>
      <xdr:rowOff>20482</xdr:rowOff>
    </xdr:to>
    <xdr:grpSp>
      <xdr:nvGrpSpPr>
        <xdr:cNvPr id="15" name="Grupo 14">
          <a:extLst>
            <a:ext uri="{FF2B5EF4-FFF2-40B4-BE49-F238E27FC236}">
              <a16:creationId xmlns:a16="http://schemas.microsoft.com/office/drawing/2014/main" id="{EBF55ABE-018D-45C6-A744-A93FAA7EC4D3}"/>
            </a:ext>
            <a:ext uri="{C183D7F6-B498-43B3-948B-1728B52AA6E4}">
              <adec:decorative xmlns:adec="http://schemas.microsoft.com/office/drawing/2017/decorative" val="1"/>
            </a:ext>
          </a:extLst>
        </xdr:cNvPr>
        <xdr:cNvGrpSpPr/>
      </xdr:nvGrpSpPr>
      <xdr:grpSpPr>
        <a:xfrm>
          <a:off x="2132663" y="12355723"/>
          <a:ext cx="8715010" cy="1231080"/>
          <a:chOff x="0" y="0"/>
          <a:chExt cx="5652135" cy="619125"/>
        </a:xfrm>
      </xdr:grpSpPr>
      <xdr:sp macro="" textlink="">
        <xdr:nvSpPr>
          <xdr:cNvPr id="16" name="Text Box 42">
            <a:extLst>
              <a:ext uri="{FF2B5EF4-FFF2-40B4-BE49-F238E27FC236}">
                <a16:creationId xmlns:a16="http://schemas.microsoft.com/office/drawing/2014/main" id="{478A6556-0E19-4046-A696-3593955CC8A3}"/>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17" name="AutoShape 140">
            <a:extLst>
              <a:ext uri="{FF2B5EF4-FFF2-40B4-BE49-F238E27FC236}">
                <a16:creationId xmlns:a16="http://schemas.microsoft.com/office/drawing/2014/main" id="{AC326548-2043-48CE-B18B-1682787D4BA7}"/>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8" name="Imagen 17">
            <a:extLst>
              <a:ext uri="{FF2B5EF4-FFF2-40B4-BE49-F238E27FC236}">
                <a16:creationId xmlns:a16="http://schemas.microsoft.com/office/drawing/2014/main" id="{6CFCC94B-5692-42D3-9E47-0FA610E7E71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9" name="Imagen 18">
            <a:extLst>
              <a:ext uri="{FF2B5EF4-FFF2-40B4-BE49-F238E27FC236}">
                <a16:creationId xmlns:a16="http://schemas.microsoft.com/office/drawing/2014/main" id="{E2916FEC-DB32-4614-9922-F3D497D8F3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2095500</xdr:colOff>
      <xdr:row>26</xdr:row>
      <xdr:rowOff>95250</xdr:rowOff>
    </xdr:from>
    <xdr:to>
      <xdr:col>8</xdr:col>
      <xdr:colOff>1590315</xdr:colOff>
      <xdr:row>30</xdr:row>
      <xdr:rowOff>140931</xdr:rowOff>
    </xdr:to>
    <xdr:grpSp>
      <xdr:nvGrpSpPr>
        <xdr:cNvPr id="2" name="Grupo 1">
          <a:extLst>
            <a:ext uri="{FF2B5EF4-FFF2-40B4-BE49-F238E27FC236}">
              <a16:creationId xmlns:a16="http://schemas.microsoft.com/office/drawing/2014/main" id="{99E7734D-98F1-4C94-A6A7-7002F647FEDC}"/>
            </a:ext>
            <a:ext uri="{C183D7F6-B498-43B3-948B-1728B52AA6E4}">
              <adec:decorative xmlns:adec="http://schemas.microsoft.com/office/drawing/2017/decorative" val="1"/>
            </a:ext>
          </a:extLst>
        </xdr:cNvPr>
        <xdr:cNvGrpSpPr/>
      </xdr:nvGrpSpPr>
      <xdr:grpSpPr>
        <a:xfrm>
          <a:off x="9987643" y="9783536"/>
          <a:ext cx="2466615" cy="1447216"/>
          <a:chOff x="12392219" y="12217270"/>
          <a:chExt cx="2731148" cy="1263521"/>
        </a:xfrm>
      </xdr:grpSpPr>
      <xdr:grpSp>
        <xdr:nvGrpSpPr>
          <xdr:cNvPr id="3" name="Grupo 2">
            <a:extLst>
              <a:ext uri="{FF2B5EF4-FFF2-40B4-BE49-F238E27FC236}">
                <a16:creationId xmlns:a16="http://schemas.microsoft.com/office/drawing/2014/main" id="{29B7DC22-97C6-39F9-9AE5-0D9C3B3FB248}"/>
              </a:ext>
            </a:extLst>
          </xdr:cNvPr>
          <xdr:cNvGrpSpPr/>
        </xdr:nvGrpSpPr>
        <xdr:grpSpPr>
          <a:xfrm>
            <a:off x="12600172" y="12257625"/>
            <a:ext cx="2291478" cy="830607"/>
            <a:chOff x="10812445" y="17982363"/>
            <a:chExt cx="2223930" cy="758755"/>
          </a:xfrm>
        </xdr:grpSpPr>
        <xdr:sp macro="" textlink="">
          <xdr:nvSpPr>
            <xdr:cNvPr id="21" name="CuadroTexto 20">
              <a:extLst>
                <a:ext uri="{FF2B5EF4-FFF2-40B4-BE49-F238E27FC236}">
                  <a16:creationId xmlns:a16="http://schemas.microsoft.com/office/drawing/2014/main" id="{9F54C7E5-92E6-936E-767D-D8F82D274FB9}"/>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22" name="CuadroTexto 21">
              <a:extLst>
                <a:ext uri="{FF2B5EF4-FFF2-40B4-BE49-F238E27FC236}">
                  <a16:creationId xmlns:a16="http://schemas.microsoft.com/office/drawing/2014/main" id="{982C9A77-3972-F384-0ABB-D298088F6180}"/>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23" name="CuadroTexto 22">
              <a:extLst>
                <a:ext uri="{FF2B5EF4-FFF2-40B4-BE49-F238E27FC236}">
                  <a16:creationId xmlns:a16="http://schemas.microsoft.com/office/drawing/2014/main" id="{344E5707-A292-3BA5-79AA-7B30BC102AB0}"/>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24" name="Rectángulo 23">
              <a:extLst>
                <a:ext uri="{FF2B5EF4-FFF2-40B4-BE49-F238E27FC236}">
                  <a16:creationId xmlns:a16="http://schemas.microsoft.com/office/drawing/2014/main" id="{6D1C6F9E-F345-A772-1189-9785C2200DA4}"/>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25" name="Rectángulo 24">
              <a:extLst>
                <a:ext uri="{FF2B5EF4-FFF2-40B4-BE49-F238E27FC236}">
                  <a16:creationId xmlns:a16="http://schemas.microsoft.com/office/drawing/2014/main" id="{FD5D4B96-A5EE-064C-AF6C-B5BE1003A2C0}"/>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4" name="Rectángulo 3">
            <a:extLst>
              <a:ext uri="{FF2B5EF4-FFF2-40B4-BE49-F238E27FC236}">
                <a16:creationId xmlns:a16="http://schemas.microsoft.com/office/drawing/2014/main" id="{6DAC7867-7E2B-C6A9-8887-FC167E59A7C8}"/>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5" name="CuadroTexto 4">
            <a:extLst>
              <a:ext uri="{FF2B5EF4-FFF2-40B4-BE49-F238E27FC236}">
                <a16:creationId xmlns:a16="http://schemas.microsoft.com/office/drawing/2014/main" id="{9F2A56D8-D1B5-309E-3846-CBE18CC717A2}"/>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20" name="Rectángulo 19">
            <a:extLst>
              <a:ext uri="{FF2B5EF4-FFF2-40B4-BE49-F238E27FC236}">
                <a16:creationId xmlns:a16="http://schemas.microsoft.com/office/drawing/2014/main" id="{A7292D99-F884-B125-F009-1713E9DB71CA}"/>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1483895</xdr:colOff>
      <xdr:row>35</xdr:row>
      <xdr:rowOff>571500</xdr:rowOff>
    </xdr:from>
    <xdr:to>
      <xdr:col>8</xdr:col>
      <xdr:colOff>1801228</xdr:colOff>
      <xdr:row>36</xdr:row>
      <xdr:rowOff>76200</xdr:rowOff>
    </xdr:to>
    <xdr:sp macro="" textlink="">
      <xdr:nvSpPr>
        <xdr:cNvPr id="3" name="Rectángulo redondeado 2">
          <a:hlinkClick xmlns:r="http://schemas.openxmlformats.org/officeDocument/2006/relationships" r:id="rId1"/>
          <a:extLst>
            <a:ext uri="{FF2B5EF4-FFF2-40B4-BE49-F238E27FC236}">
              <a16:creationId xmlns:a16="http://schemas.microsoft.com/office/drawing/2014/main" id="{9C266E74-3296-47CC-95E8-ACAC1DE387B9}"/>
            </a:ext>
          </a:extLst>
        </xdr:cNvPr>
        <xdr:cNvSpPr/>
      </xdr:nvSpPr>
      <xdr:spPr>
        <a:xfrm>
          <a:off x="9715500" y="16663737"/>
          <a:ext cx="2994360" cy="64770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3</xdr:col>
      <xdr:colOff>1654342</xdr:colOff>
      <xdr:row>1</xdr:row>
      <xdr:rowOff>20052</xdr:rowOff>
    </xdr:from>
    <xdr:to>
      <xdr:col>6</xdr:col>
      <xdr:colOff>287489</xdr:colOff>
      <xdr:row>7</xdr:row>
      <xdr:rowOff>54737</xdr:rowOff>
    </xdr:to>
    <xdr:pic>
      <xdr:nvPicPr>
        <xdr:cNvPr id="24" name="Picture 6">
          <a:extLst>
            <a:ext uri="{FF2B5EF4-FFF2-40B4-BE49-F238E27FC236}">
              <a16:creationId xmlns:a16="http://schemas.microsoft.com/office/drawing/2014/main" id="{C440D4D5-3ADC-4CD4-A5C8-F821393A68E4}"/>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494421" y="210552"/>
          <a:ext cx="2700494" cy="1168160"/>
        </a:xfrm>
        <a:prstGeom prst="rect">
          <a:avLst/>
        </a:prstGeom>
      </xdr:spPr>
    </xdr:pic>
    <xdr:clientData/>
  </xdr:twoCellAnchor>
  <xdr:twoCellAnchor>
    <xdr:from>
      <xdr:col>2</xdr:col>
      <xdr:colOff>70185</xdr:colOff>
      <xdr:row>38</xdr:row>
      <xdr:rowOff>140369</xdr:rowOff>
    </xdr:from>
    <xdr:to>
      <xdr:col>8</xdr:col>
      <xdr:colOff>532258</xdr:colOff>
      <xdr:row>45</xdr:row>
      <xdr:rowOff>66626</xdr:rowOff>
    </xdr:to>
    <xdr:grpSp>
      <xdr:nvGrpSpPr>
        <xdr:cNvPr id="25" name="Grupo 24" descr="Convenciones">
          <a:extLst>
            <a:ext uri="{FF2B5EF4-FFF2-40B4-BE49-F238E27FC236}">
              <a16:creationId xmlns:a16="http://schemas.microsoft.com/office/drawing/2014/main" id="{4DA48FCD-C6FA-420F-A77D-88F221D760D7}"/>
            </a:ext>
          </a:extLst>
        </xdr:cNvPr>
        <xdr:cNvGrpSpPr/>
      </xdr:nvGrpSpPr>
      <xdr:grpSpPr>
        <a:xfrm>
          <a:off x="1294828" y="19911548"/>
          <a:ext cx="9592466" cy="1259757"/>
          <a:chOff x="0" y="0"/>
          <a:chExt cx="5652135" cy="619125"/>
        </a:xfrm>
      </xdr:grpSpPr>
      <xdr:sp macro="" textlink="">
        <xdr:nvSpPr>
          <xdr:cNvPr id="26" name="Text Box 42">
            <a:extLst>
              <a:ext uri="{FF2B5EF4-FFF2-40B4-BE49-F238E27FC236}">
                <a16:creationId xmlns:a16="http://schemas.microsoft.com/office/drawing/2014/main" id="{B74B774A-80E0-4F1D-A683-DA25F82782DD}"/>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27" name="AutoShape 140">
            <a:extLst>
              <a:ext uri="{FF2B5EF4-FFF2-40B4-BE49-F238E27FC236}">
                <a16:creationId xmlns:a16="http://schemas.microsoft.com/office/drawing/2014/main" id="{550A2CC4-1626-439A-8C85-D97F65CDD58F}"/>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28" name="Imagen 27">
            <a:extLst>
              <a:ext uri="{FF2B5EF4-FFF2-40B4-BE49-F238E27FC236}">
                <a16:creationId xmlns:a16="http://schemas.microsoft.com/office/drawing/2014/main" id="{111556A9-92BA-413F-8FD0-A18A49F350F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29" name="Imagen 28">
            <a:extLst>
              <a:ext uri="{FF2B5EF4-FFF2-40B4-BE49-F238E27FC236}">
                <a16:creationId xmlns:a16="http://schemas.microsoft.com/office/drawing/2014/main" id="{00EFEDD6-7CD9-41A3-8105-39B6C3E7DD4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1463842</xdr:colOff>
      <xdr:row>31</xdr:row>
      <xdr:rowOff>100262</xdr:rowOff>
    </xdr:from>
    <xdr:to>
      <xdr:col>8</xdr:col>
      <xdr:colOff>1774656</xdr:colOff>
      <xdr:row>35</xdr:row>
      <xdr:rowOff>449239</xdr:rowOff>
    </xdr:to>
    <xdr:grpSp>
      <xdr:nvGrpSpPr>
        <xdr:cNvPr id="2" name="Grupo 1" descr="Convenciones">
          <a:extLst>
            <a:ext uri="{FF2B5EF4-FFF2-40B4-BE49-F238E27FC236}">
              <a16:creationId xmlns:a16="http://schemas.microsoft.com/office/drawing/2014/main" id="{25060C5B-4F1F-4671-A6D2-BEA6D6ADC4D9}"/>
            </a:ext>
          </a:extLst>
        </xdr:cNvPr>
        <xdr:cNvGrpSpPr/>
      </xdr:nvGrpSpPr>
      <xdr:grpSpPr>
        <a:xfrm>
          <a:off x="9151878" y="17531012"/>
          <a:ext cx="2958764" cy="1110977"/>
          <a:chOff x="12392219" y="12217270"/>
          <a:chExt cx="2731148" cy="1263521"/>
        </a:xfrm>
      </xdr:grpSpPr>
      <xdr:grpSp>
        <xdr:nvGrpSpPr>
          <xdr:cNvPr id="4" name="Grupo 3">
            <a:extLst>
              <a:ext uri="{FF2B5EF4-FFF2-40B4-BE49-F238E27FC236}">
                <a16:creationId xmlns:a16="http://schemas.microsoft.com/office/drawing/2014/main" id="{F9D32E53-CE43-0D99-3725-49A72EC63EF2}"/>
              </a:ext>
            </a:extLst>
          </xdr:cNvPr>
          <xdr:cNvGrpSpPr/>
        </xdr:nvGrpSpPr>
        <xdr:grpSpPr>
          <a:xfrm>
            <a:off x="12600172" y="12257625"/>
            <a:ext cx="2291478" cy="830607"/>
            <a:chOff x="10812445" y="17982363"/>
            <a:chExt cx="2223930" cy="758755"/>
          </a:xfrm>
        </xdr:grpSpPr>
        <xdr:sp macro="" textlink="">
          <xdr:nvSpPr>
            <xdr:cNvPr id="8" name="CuadroTexto 7">
              <a:extLst>
                <a:ext uri="{FF2B5EF4-FFF2-40B4-BE49-F238E27FC236}">
                  <a16:creationId xmlns:a16="http://schemas.microsoft.com/office/drawing/2014/main" id="{3586F5CB-632E-8F57-F7B2-6F4BA10D7691}"/>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9" name="CuadroTexto 8">
              <a:extLst>
                <a:ext uri="{FF2B5EF4-FFF2-40B4-BE49-F238E27FC236}">
                  <a16:creationId xmlns:a16="http://schemas.microsoft.com/office/drawing/2014/main" id="{BA4699AE-ED59-A377-3D46-318F441F33C0}"/>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10" name="CuadroTexto 9">
              <a:extLst>
                <a:ext uri="{FF2B5EF4-FFF2-40B4-BE49-F238E27FC236}">
                  <a16:creationId xmlns:a16="http://schemas.microsoft.com/office/drawing/2014/main" id="{D331952D-2F0B-D7EB-17B6-3716FA90161C}"/>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11" name="Rectángulo 10">
              <a:extLst>
                <a:ext uri="{FF2B5EF4-FFF2-40B4-BE49-F238E27FC236}">
                  <a16:creationId xmlns:a16="http://schemas.microsoft.com/office/drawing/2014/main" id="{4394E1B4-F883-FFCE-C250-2F3116B925D2}"/>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12" name="Rectángulo 11">
              <a:extLst>
                <a:ext uri="{FF2B5EF4-FFF2-40B4-BE49-F238E27FC236}">
                  <a16:creationId xmlns:a16="http://schemas.microsoft.com/office/drawing/2014/main" id="{01FFB8F0-5F02-E16C-5706-D7C142E028FE}"/>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5" name="Rectángulo 4">
            <a:extLst>
              <a:ext uri="{FF2B5EF4-FFF2-40B4-BE49-F238E27FC236}">
                <a16:creationId xmlns:a16="http://schemas.microsoft.com/office/drawing/2014/main" id="{879BB7D2-5A37-6D6B-8C9E-3F819FC78785}"/>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6" name="CuadroTexto 5">
            <a:extLst>
              <a:ext uri="{FF2B5EF4-FFF2-40B4-BE49-F238E27FC236}">
                <a16:creationId xmlns:a16="http://schemas.microsoft.com/office/drawing/2014/main" id="{848CB28D-9605-DE18-2AEA-CC5E39AD7074}"/>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7" name="Rectángulo 6">
            <a:extLst>
              <a:ext uri="{FF2B5EF4-FFF2-40B4-BE49-F238E27FC236}">
                <a16:creationId xmlns:a16="http://schemas.microsoft.com/office/drawing/2014/main" id="{8ECC8E08-A8AF-5E09-F2EF-16FACD081E34}"/>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1473869</xdr:colOff>
      <xdr:row>22</xdr:row>
      <xdr:rowOff>113441</xdr:rowOff>
    </xdr:from>
    <xdr:to>
      <xdr:col>8</xdr:col>
      <xdr:colOff>1580148</xdr:colOff>
      <xdr:row>24</xdr:row>
      <xdr:rowOff>90237</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78C5CBFE-37C6-47D9-AA1A-AC96488D4418}"/>
            </a:ext>
          </a:extLst>
        </xdr:cNvPr>
        <xdr:cNvSpPr/>
      </xdr:nvSpPr>
      <xdr:spPr>
        <a:xfrm>
          <a:off x="10146632" y="10590941"/>
          <a:ext cx="3114174" cy="568349"/>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4</xdr:col>
      <xdr:colOff>312965</xdr:colOff>
      <xdr:row>0</xdr:row>
      <xdr:rowOff>40105</xdr:rowOff>
    </xdr:from>
    <xdr:to>
      <xdr:col>6</xdr:col>
      <xdr:colOff>246855</xdr:colOff>
      <xdr:row>0</xdr:row>
      <xdr:rowOff>993321</xdr:rowOff>
    </xdr:to>
    <xdr:pic>
      <xdr:nvPicPr>
        <xdr:cNvPr id="18" name="Picture 6">
          <a:extLst>
            <a:ext uri="{FF2B5EF4-FFF2-40B4-BE49-F238E27FC236}">
              <a16:creationId xmlns:a16="http://schemas.microsoft.com/office/drawing/2014/main" id="{FB2ED632-B811-4D39-BDA0-576F285057A2}"/>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306786" y="40105"/>
          <a:ext cx="2392973" cy="953216"/>
        </a:xfrm>
        <a:prstGeom prst="rect">
          <a:avLst/>
        </a:prstGeom>
      </xdr:spPr>
    </xdr:pic>
    <xdr:clientData/>
  </xdr:twoCellAnchor>
  <xdr:twoCellAnchor>
    <xdr:from>
      <xdr:col>1</xdr:col>
      <xdr:colOff>260683</xdr:colOff>
      <xdr:row>26</xdr:row>
      <xdr:rowOff>130342</xdr:rowOff>
    </xdr:from>
    <xdr:to>
      <xdr:col>8</xdr:col>
      <xdr:colOff>1142999</xdr:colOff>
      <xdr:row>34</xdr:row>
      <xdr:rowOff>70184</xdr:rowOff>
    </xdr:to>
    <xdr:grpSp>
      <xdr:nvGrpSpPr>
        <xdr:cNvPr id="26" name="Grupo 25" descr="Convenciones">
          <a:extLst>
            <a:ext uri="{FF2B5EF4-FFF2-40B4-BE49-F238E27FC236}">
              <a16:creationId xmlns:a16="http://schemas.microsoft.com/office/drawing/2014/main" id="{A3523F52-5534-42C5-A2AC-5C491AB279A3}"/>
            </a:ext>
          </a:extLst>
        </xdr:cNvPr>
        <xdr:cNvGrpSpPr/>
      </xdr:nvGrpSpPr>
      <xdr:grpSpPr>
        <a:xfrm>
          <a:off x="573647" y="18540806"/>
          <a:ext cx="10910781" cy="1463842"/>
          <a:chOff x="0" y="0"/>
          <a:chExt cx="5652135" cy="619125"/>
        </a:xfrm>
      </xdr:grpSpPr>
      <xdr:sp macro="" textlink="">
        <xdr:nvSpPr>
          <xdr:cNvPr id="27" name="Text Box 42">
            <a:extLst>
              <a:ext uri="{FF2B5EF4-FFF2-40B4-BE49-F238E27FC236}">
                <a16:creationId xmlns:a16="http://schemas.microsoft.com/office/drawing/2014/main" id="{C331DBF9-6718-4F97-BD18-F7AE6DFFAB97}"/>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28" name="AutoShape 140">
            <a:extLst>
              <a:ext uri="{FF2B5EF4-FFF2-40B4-BE49-F238E27FC236}">
                <a16:creationId xmlns:a16="http://schemas.microsoft.com/office/drawing/2014/main" id="{C0351EC9-5DC6-4DE0-BE8F-76FEAA040DEF}"/>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29" name="Imagen 28">
            <a:extLst>
              <a:ext uri="{FF2B5EF4-FFF2-40B4-BE49-F238E27FC236}">
                <a16:creationId xmlns:a16="http://schemas.microsoft.com/office/drawing/2014/main" id="{F32FDA28-549D-4CEE-8AB5-CECE7565949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30" name="Imagen 29">
            <a:extLst>
              <a:ext uri="{FF2B5EF4-FFF2-40B4-BE49-F238E27FC236}">
                <a16:creationId xmlns:a16="http://schemas.microsoft.com/office/drawing/2014/main" id="{5FA64014-FC72-419A-B0F4-C046B4F0FF2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1400175</xdr:colOff>
      <xdr:row>17</xdr:row>
      <xdr:rowOff>123825</xdr:rowOff>
    </xdr:from>
    <xdr:to>
      <xdr:col>8</xdr:col>
      <xdr:colOff>1368590</xdr:colOff>
      <xdr:row>22</xdr:row>
      <xdr:rowOff>47625</xdr:rowOff>
    </xdr:to>
    <xdr:grpSp>
      <xdr:nvGrpSpPr>
        <xdr:cNvPr id="2" name="Grupo 1" descr="Convenciones">
          <a:extLst>
            <a:ext uri="{FF2B5EF4-FFF2-40B4-BE49-F238E27FC236}">
              <a16:creationId xmlns:a16="http://schemas.microsoft.com/office/drawing/2014/main" id="{4A58B809-97A3-47E3-A902-343280A27469}"/>
            </a:ext>
          </a:extLst>
        </xdr:cNvPr>
        <xdr:cNvGrpSpPr/>
      </xdr:nvGrpSpPr>
      <xdr:grpSpPr>
        <a:xfrm>
          <a:off x="8734425" y="15867289"/>
          <a:ext cx="2975594" cy="1747157"/>
          <a:chOff x="12392219" y="12217270"/>
          <a:chExt cx="2731148" cy="1263521"/>
        </a:xfrm>
      </xdr:grpSpPr>
      <xdr:grpSp>
        <xdr:nvGrpSpPr>
          <xdr:cNvPr id="3" name="Grupo 2">
            <a:extLst>
              <a:ext uri="{FF2B5EF4-FFF2-40B4-BE49-F238E27FC236}">
                <a16:creationId xmlns:a16="http://schemas.microsoft.com/office/drawing/2014/main" id="{41338C22-048B-5D4C-7D3E-0E91BCE5676B}"/>
              </a:ext>
            </a:extLst>
          </xdr:cNvPr>
          <xdr:cNvGrpSpPr/>
        </xdr:nvGrpSpPr>
        <xdr:grpSpPr>
          <a:xfrm>
            <a:off x="12600172" y="12257625"/>
            <a:ext cx="2291478" cy="830607"/>
            <a:chOff x="10812445" y="17982363"/>
            <a:chExt cx="2223930" cy="758755"/>
          </a:xfrm>
        </xdr:grpSpPr>
        <xdr:sp macro="" textlink="">
          <xdr:nvSpPr>
            <xdr:cNvPr id="8" name="CuadroTexto 7">
              <a:extLst>
                <a:ext uri="{FF2B5EF4-FFF2-40B4-BE49-F238E27FC236}">
                  <a16:creationId xmlns:a16="http://schemas.microsoft.com/office/drawing/2014/main" id="{7F3BB6DF-5A01-0E1D-E4DC-3C4DD23BE77A}"/>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9" name="CuadroTexto 8">
              <a:extLst>
                <a:ext uri="{FF2B5EF4-FFF2-40B4-BE49-F238E27FC236}">
                  <a16:creationId xmlns:a16="http://schemas.microsoft.com/office/drawing/2014/main" id="{77281224-AA79-F77E-76D5-140A5E2521E8}"/>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10" name="CuadroTexto 9">
              <a:extLst>
                <a:ext uri="{FF2B5EF4-FFF2-40B4-BE49-F238E27FC236}">
                  <a16:creationId xmlns:a16="http://schemas.microsoft.com/office/drawing/2014/main" id="{E84DAD0B-166F-06AC-2819-BCBF47C4F600}"/>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11" name="Rectángulo 10">
              <a:extLst>
                <a:ext uri="{FF2B5EF4-FFF2-40B4-BE49-F238E27FC236}">
                  <a16:creationId xmlns:a16="http://schemas.microsoft.com/office/drawing/2014/main" id="{FAA50ADB-40F7-4836-BCE5-AF252BD72A12}"/>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12" name="Rectángulo 11">
              <a:extLst>
                <a:ext uri="{FF2B5EF4-FFF2-40B4-BE49-F238E27FC236}">
                  <a16:creationId xmlns:a16="http://schemas.microsoft.com/office/drawing/2014/main" id="{D948F504-3D5E-763B-327A-C745C24505DF}"/>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4" name="Rectángulo 3">
            <a:extLst>
              <a:ext uri="{FF2B5EF4-FFF2-40B4-BE49-F238E27FC236}">
                <a16:creationId xmlns:a16="http://schemas.microsoft.com/office/drawing/2014/main" id="{9317C22D-B791-AFBF-3CE4-ADDF3E9282BF}"/>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6" name="CuadroTexto 5">
            <a:extLst>
              <a:ext uri="{FF2B5EF4-FFF2-40B4-BE49-F238E27FC236}">
                <a16:creationId xmlns:a16="http://schemas.microsoft.com/office/drawing/2014/main" id="{365EB030-DDB5-FA43-8F32-61D2FCD1DE12}"/>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7" name="Rectángulo 6">
            <a:extLst>
              <a:ext uri="{FF2B5EF4-FFF2-40B4-BE49-F238E27FC236}">
                <a16:creationId xmlns:a16="http://schemas.microsoft.com/office/drawing/2014/main" id="{51A797BF-7692-68A0-82BC-A8AEAACCBDAB}"/>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28</xdr:row>
      <xdr:rowOff>172639</xdr:rowOff>
    </xdr:from>
    <xdr:to>
      <xdr:col>10</xdr:col>
      <xdr:colOff>1363068</xdr:colOff>
      <xdr:row>32</xdr:row>
      <xdr:rowOff>184702</xdr:rowOff>
    </xdr:to>
    <xdr:sp macro="" textlink="">
      <xdr:nvSpPr>
        <xdr:cNvPr id="26" name="Rectángulo redondeado 25">
          <a:hlinkClick xmlns:r="http://schemas.openxmlformats.org/officeDocument/2006/relationships" r:id="rId1"/>
          <a:extLst>
            <a:ext uri="{FF2B5EF4-FFF2-40B4-BE49-F238E27FC236}">
              <a16:creationId xmlns:a16="http://schemas.microsoft.com/office/drawing/2014/main" id="{7AB70500-F174-431C-88B7-DF1ACB00F05F}"/>
            </a:ext>
          </a:extLst>
        </xdr:cNvPr>
        <xdr:cNvSpPr/>
      </xdr:nvSpPr>
      <xdr:spPr>
        <a:xfrm>
          <a:off x="17041468" y="18125193"/>
          <a:ext cx="3557959" cy="757498"/>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xdr:from>
      <xdr:col>8</xdr:col>
      <xdr:colOff>888376</xdr:colOff>
      <xdr:row>36</xdr:row>
      <xdr:rowOff>41413</xdr:rowOff>
    </xdr:from>
    <xdr:to>
      <xdr:col>11</xdr:col>
      <xdr:colOff>706047</xdr:colOff>
      <xdr:row>43</xdr:row>
      <xdr:rowOff>36848</xdr:rowOff>
    </xdr:to>
    <xdr:grpSp>
      <xdr:nvGrpSpPr>
        <xdr:cNvPr id="78" name="Grupo 77">
          <a:extLst>
            <a:ext uri="{FF2B5EF4-FFF2-40B4-BE49-F238E27FC236}">
              <a16:creationId xmlns:a16="http://schemas.microsoft.com/office/drawing/2014/main" id="{4A0CA4CF-EE80-4641-BA8A-A50AACFE79CF}"/>
            </a:ext>
            <a:ext uri="{C183D7F6-B498-43B3-948B-1728B52AA6E4}">
              <adec:decorative xmlns:adec="http://schemas.microsoft.com/office/drawing/2017/decorative" val="1"/>
            </a:ext>
          </a:extLst>
        </xdr:cNvPr>
        <xdr:cNvGrpSpPr/>
      </xdr:nvGrpSpPr>
      <xdr:grpSpPr>
        <a:xfrm>
          <a:off x="11265613" y="58578387"/>
          <a:ext cx="8674250" cy="1282145"/>
          <a:chOff x="0" y="0"/>
          <a:chExt cx="5652135" cy="619125"/>
        </a:xfrm>
      </xdr:grpSpPr>
      <xdr:sp macro="" textlink="">
        <xdr:nvSpPr>
          <xdr:cNvPr id="79" name="Text Box 42">
            <a:extLst>
              <a:ext uri="{FF2B5EF4-FFF2-40B4-BE49-F238E27FC236}">
                <a16:creationId xmlns:a16="http://schemas.microsoft.com/office/drawing/2014/main" id="{206C1709-3C86-44D9-8037-B3664E5A8CAE}"/>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Ni.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80" name="AutoShape 140">
            <a:extLst>
              <a:ext uri="{FF2B5EF4-FFF2-40B4-BE49-F238E27FC236}">
                <a16:creationId xmlns:a16="http://schemas.microsoft.com/office/drawing/2014/main" id="{78FF0C68-CC81-472E-82C5-A2C0F65717C9}"/>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81" name="Imagen 80">
            <a:extLst>
              <a:ext uri="{FF2B5EF4-FFF2-40B4-BE49-F238E27FC236}">
                <a16:creationId xmlns:a16="http://schemas.microsoft.com/office/drawing/2014/main" id="{AC393ED8-EF91-47D3-B129-7E06F5FF52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82" name="Imagen 81">
            <a:extLst>
              <a:ext uri="{FF2B5EF4-FFF2-40B4-BE49-F238E27FC236}">
                <a16:creationId xmlns:a16="http://schemas.microsoft.com/office/drawing/2014/main" id="{8C30D4F5-2A3B-4EA6-8FBC-D31C8FDB27A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editAs="oneCell">
    <xdr:from>
      <xdr:col>10</xdr:col>
      <xdr:colOff>0</xdr:colOff>
      <xdr:row>0</xdr:row>
      <xdr:rowOff>352011</xdr:rowOff>
    </xdr:from>
    <xdr:to>
      <xdr:col>10</xdr:col>
      <xdr:colOff>3047717</xdr:colOff>
      <xdr:row>0</xdr:row>
      <xdr:rowOff>1544144</xdr:rowOff>
    </xdr:to>
    <xdr:pic>
      <xdr:nvPicPr>
        <xdr:cNvPr id="83" name="Picture 6">
          <a:extLst>
            <a:ext uri="{FF2B5EF4-FFF2-40B4-BE49-F238E27FC236}">
              <a16:creationId xmlns:a16="http://schemas.microsoft.com/office/drawing/2014/main" id="{B10F6019-79E5-4D53-877F-A215DEB8DCE6}"/>
            </a:ext>
            <a:ext uri="{C183D7F6-B498-43B3-948B-1728B52AA6E4}">
              <adec:decorative xmlns:adec="http://schemas.microsoft.com/office/drawing/2017/decorative" val="1"/>
            </a:ext>
          </a:extLst>
        </xdr:cNvPr>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7745488" y="352011"/>
          <a:ext cx="3036094" cy="1180703"/>
        </a:xfrm>
        <a:prstGeom prst="rect">
          <a:avLst/>
        </a:prstGeom>
      </xdr:spPr>
    </xdr:pic>
    <xdr:clientData/>
  </xdr:twoCellAnchor>
  <xdr:twoCellAnchor>
    <xdr:from>
      <xdr:col>9</xdr:col>
      <xdr:colOff>111959</xdr:colOff>
      <xdr:row>7</xdr:row>
      <xdr:rowOff>90563</xdr:rowOff>
    </xdr:from>
    <xdr:to>
      <xdr:col>9</xdr:col>
      <xdr:colOff>4528553</xdr:colOff>
      <xdr:row>7</xdr:row>
      <xdr:rowOff>2773940</xdr:rowOff>
    </xdr:to>
    <xdr:graphicFrame macro="">
      <xdr:nvGraphicFramePr>
        <xdr:cNvPr id="3" name="Gráfico 2">
          <a:extLst>
            <a:ext uri="{FF2B5EF4-FFF2-40B4-BE49-F238E27FC236}">
              <a16:creationId xmlns:a16="http://schemas.microsoft.com/office/drawing/2014/main" id="{B6FC21D1-52E6-4C8E-B424-4D6304D99C35}"/>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145380</xdr:colOff>
      <xdr:row>8</xdr:row>
      <xdr:rowOff>100262</xdr:rowOff>
    </xdr:from>
    <xdr:to>
      <xdr:col>9</xdr:col>
      <xdr:colOff>4561973</xdr:colOff>
      <xdr:row>8</xdr:row>
      <xdr:rowOff>2707106</xdr:rowOff>
    </xdr:to>
    <xdr:graphicFrame macro="">
      <xdr:nvGraphicFramePr>
        <xdr:cNvPr id="5" name="Gráfico 4">
          <a:extLst>
            <a:ext uri="{FF2B5EF4-FFF2-40B4-BE49-F238E27FC236}">
              <a16:creationId xmlns:a16="http://schemas.microsoft.com/office/drawing/2014/main" id="{4993A531-3070-46B2-B8BE-CF1598828A3E}"/>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162093</xdr:colOff>
      <xdr:row>9</xdr:row>
      <xdr:rowOff>90569</xdr:rowOff>
    </xdr:from>
    <xdr:to>
      <xdr:col>9</xdr:col>
      <xdr:colOff>4495133</xdr:colOff>
      <xdr:row>9</xdr:row>
      <xdr:rowOff>2556710</xdr:rowOff>
    </xdr:to>
    <xdr:graphicFrame macro="">
      <xdr:nvGraphicFramePr>
        <xdr:cNvPr id="6" name="Gráfico 5">
          <a:extLst>
            <a:ext uri="{FF2B5EF4-FFF2-40B4-BE49-F238E27FC236}">
              <a16:creationId xmlns:a16="http://schemas.microsoft.com/office/drawing/2014/main" id="{7CF6821D-6AC4-4E73-939F-A5371FA7CB1A}"/>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162091</xdr:colOff>
      <xdr:row>10</xdr:row>
      <xdr:rowOff>140701</xdr:rowOff>
    </xdr:from>
    <xdr:to>
      <xdr:col>9</xdr:col>
      <xdr:colOff>4545263</xdr:colOff>
      <xdr:row>10</xdr:row>
      <xdr:rowOff>2523289</xdr:rowOff>
    </xdr:to>
    <xdr:graphicFrame macro="">
      <xdr:nvGraphicFramePr>
        <xdr:cNvPr id="7" name="Gráfico 6">
          <a:extLst>
            <a:ext uri="{FF2B5EF4-FFF2-40B4-BE49-F238E27FC236}">
              <a16:creationId xmlns:a16="http://schemas.microsoft.com/office/drawing/2014/main" id="{D6D5E330-A289-48E0-BAAC-C6716AC8E9D4}"/>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162091</xdr:colOff>
      <xdr:row>12</xdr:row>
      <xdr:rowOff>90570</xdr:rowOff>
    </xdr:from>
    <xdr:to>
      <xdr:col>9</xdr:col>
      <xdr:colOff>4543591</xdr:colOff>
      <xdr:row>12</xdr:row>
      <xdr:rowOff>2640263</xdr:rowOff>
    </xdr:to>
    <xdr:graphicFrame macro="">
      <xdr:nvGraphicFramePr>
        <xdr:cNvPr id="9" name="Gráfico 8">
          <a:extLst>
            <a:ext uri="{FF2B5EF4-FFF2-40B4-BE49-F238E27FC236}">
              <a16:creationId xmlns:a16="http://schemas.microsoft.com/office/drawing/2014/main" id="{1DEDC962-AC46-4214-9BC9-FBD74EDE0A95}"/>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162090</xdr:colOff>
      <xdr:row>13</xdr:row>
      <xdr:rowOff>73860</xdr:rowOff>
    </xdr:from>
    <xdr:to>
      <xdr:col>9</xdr:col>
      <xdr:colOff>4578684</xdr:colOff>
      <xdr:row>13</xdr:row>
      <xdr:rowOff>2656974</xdr:rowOff>
    </xdr:to>
    <xdr:graphicFrame macro="">
      <xdr:nvGraphicFramePr>
        <xdr:cNvPr id="10" name="Gráfico 9">
          <a:extLst>
            <a:ext uri="{FF2B5EF4-FFF2-40B4-BE49-F238E27FC236}">
              <a16:creationId xmlns:a16="http://schemas.microsoft.com/office/drawing/2014/main" id="{215CA643-0035-43FF-A03B-DDAF6E10E7D8}"/>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178801</xdr:colOff>
      <xdr:row>14</xdr:row>
      <xdr:rowOff>90570</xdr:rowOff>
    </xdr:from>
    <xdr:to>
      <xdr:col>9</xdr:col>
      <xdr:colOff>4550776</xdr:colOff>
      <xdr:row>14</xdr:row>
      <xdr:rowOff>2523289</xdr:rowOff>
    </xdr:to>
    <xdr:graphicFrame macro="">
      <xdr:nvGraphicFramePr>
        <xdr:cNvPr id="11" name="Gráfico 10">
          <a:extLst>
            <a:ext uri="{FF2B5EF4-FFF2-40B4-BE49-F238E27FC236}">
              <a16:creationId xmlns:a16="http://schemas.microsoft.com/office/drawing/2014/main" id="{63CC9735-6C95-4F2A-9576-3FC45170CBC6}"/>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162091</xdr:colOff>
      <xdr:row>15</xdr:row>
      <xdr:rowOff>90570</xdr:rowOff>
    </xdr:from>
    <xdr:to>
      <xdr:col>9</xdr:col>
      <xdr:colOff>4612105</xdr:colOff>
      <xdr:row>15</xdr:row>
      <xdr:rowOff>2339474</xdr:rowOff>
    </xdr:to>
    <xdr:graphicFrame macro="">
      <xdr:nvGraphicFramePr>
        <xdr:cNvPr id="12" name="Gráfico 11">
          <a:extLst>
            <a:ext uri="{FF2B5EF4-FFF2-40B4-BE49-F238E27FC236}">
              <a16:creationId xmlns:a16="http://schemas.microsoft.com/office/drawing/2014/main" id="{6E40B2D8-3DA5-477C-9F39-5E6827EC7AE9}"/>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178801</xdr:colOff>
      <xdr:row>16</xdr:row>
      <xdr:rowOff>98927</xdr:rowOff>
    </xdr:from>
    <xdr:to>
      <xdr:col>9</xdr:col>
      <xdr:colOff>4595395</xdr:colOff>
      <xdr:row>16</xdr:row>
      <xdr:rowOff>2523289</xdr:rowOff>
    </xdr:to>
    <xdr:graphicFrame macro="">
      <xdr:nvGraphicFramePr>
        <xdr:cNvPr id="25" name="Gráfico 24">
          <a:extLst>
            <a:ext uri="{FF2B5EF4-FFF2-40B4-BE49-F238E27FC236}">
              <a16:creationId xmlns:a16="http://schemas.microsoft.com/office/drawing/2014/main" id="{ADB3921F-D2F0-49EE-823E-EB5BBC10412C}"/>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162090</xdr:colOff>
      <xdr:row>17</xdr:row>
      <xdr:rowOff>116974</xdr:rowOff>
    </xdr:from>
    <xdr:to>
      <xdr:col>9</xdr:col>
      <xdr:colOff>4612105</xdr:colOff>
      <xdr:row>17</xdr:row>
      <xdr:rowOff>2590132</xdr:rowOff>
    </xdr:to>
    <xdr:graphicFrame macro="">
      <xdr:nvGraphicFramePr>
        <xdr:cNvPr id="27" name="Gráfico 26">
          <a:extLst>
            <a:ext uri="{FF2B5EF4-FFF2-40B4-BE49-F238E27FC236}">
              <a16:creationId xmlns:a16="http://schemas.microsoft.com/office/drawing/2014/main" id="{64C93D7C-D8C6-4ED0-9C05-FB5FDB78E8E3}"/>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162093</xdr:colOff>
      <xdr:row>18</xdr:row>
      <xdr:rowOff>98926</xdr:rowOff>
    </xdr:from>
    <xdr:to>
      <xdr:col>9</xdr:col>
      <xdr:colOff>4545263</xdr:colOff>
      <xdr:row>18</xdr:row>
      <xdr:rowOff>2556711</xdr:rowOff>
    </xdr:to>
    <xdr:graphicFrame macro="">
      <xdr:nvGraphicFramePr>
        <xdr:cNvPr id="28" name="Gráfico 27">
          <a:extLst>
            <a:ext uri="{FF2B5EF4-FFF2-40B4-BE49-F238E27FC236}">
              <a16:creationId xmlns:a16="http://schemas.microsoft.com/office/drawing/2014/main" id="{B240A35D-C321-4F73-A427-A7DDDEE40509}"/>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178803</xdr:colOff>
      <xdr:row>19</xdr:row>
      <xdr:rowOff>167104</xdr:rowOff>
    </xdr:from>
    <xdr:to>
      <xdr:col>9</xdr:col>
      <xdr:colOff>4495133</xdr:colOff>
      <xdr:row>19</xdr:row>
      <xdr:rowOff>2656973</xdr:rowOff>
    </xdr:to>
    <xdr:graphicFrame macro="">
      <xdr:nvGraphicFramePr>
        <xdr:cNvPr id="29" name="Gráfico 28">
          <a:extLst>
            <a:ext uri="{FF2B5EF4-FFF2-40B4-BE49-F238E27FC236}">
              <a16:creationId xmlns:a16="http://schemas.microsoft.com/office/drawing/2014/main" id="{8FA6C53F-6C90-4436-9473-DC06706327FD}"/>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178801</xdr:colOff>
      <xdr:row>20</xdr:row>
      <xdr:rowOff>65504</xdr:rowOff>
    </xdr:from>
    <xdr:to>
      <xdr:col>9</xdr:col>
      <xdr:colOff>4528552</xdr:colOff>
      <xdr:row>20</xdr:row>
      <xdr:rowOff>2489867</xdr:rowOff>
    </xdr:to>
    <xdr:graphicFrame macro="">
      <xdr:nvGraphicFramePr>
        <xdr:cNvPr id="30" name="Gráfico 29">
          <a:extLst>
            <a:ext uri="{FF2B5EF4-FFF2-40B4-BE49-F238E27FC236}">
              <a16:creationId xmlns:a16="http://schemas.microsoft.com/office/drawing/2014/main" id="{582755FE-F023-4E23-A1CB-3BAE2869D8FC}"/>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178802</xdr:colOff>
      <xdr:row>21</xdr:row>
      <xdr:rowOff>82215</xdr:rowOff>
    </xdr:from>
    <xdr:to>
      <xdr:col>9</xdr:col>
      <xdr:colOff>4478421</xdr:colOff>
      <xdr:row>21</xdr:row>
      <xdr:rowOff>2506578</xdr:rowOff>
    </xdr:to>
    <xdr:graphicFrame macro="">
      <xdr:nvGraphicFramePr>
        <xdr:cNvPr id="31" name="Gráfico 30">
          <a:extLst>
            <a:ext uri="{FF2B5EF4-FFF2-40B4-BE49-F238E27FC236}">
              <a16:creationId xmlns:a16="http://schemas.microsoft.com/office/drawing/2014/main" id="{3A945E5E-0CAD-4147-8DAD-24986A4D9B9A}"/>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195512</xdr:colOff>
      <xdr:row>22</xdr:row>
      <xdr:rowOff>82216</xdr:rowOff>
    </xdr:from>
    <xdr:to>
      <xdr:col>9</xdr:col>
      <xdr:colOff>4528553</xdr:colOff>
      <xdr:row>22</xdr:row>
      <xdr:rowOff>2372895</xdr:rowOff>
    </xdr:to>
    <xdr:graphicFrame macro="">
      <xdr:nvGraphicFramePr>
        <xdr:cNvPr id="32" name="Gráfico 31">
          <a:extLst>
            <a:ext uri="{FF2B5EF4-FFF2-40B4-BE49-F238E27FC236}">
              <a16:creationId xmlns:a16="http://schemas.microsoft.com/office/drawing/2014/main" id="{65669EF3-31F2-47AA-BADA-34B135A3DF7E}"/>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162091</xdr:colOff>
      <xdr:row>23</xdr:row>
      <xdr:rowOff>48795</xdr:rowOff>
    </xdr:from>
    <xdr:to>
      <xdr:col>9</xdr:col>
      <xdr:colOff>4511842</xdr:colOff>
      <xdr:row>23</xdr:row>
      <xdr:rowOff>2339474</xdr:rowOff>
    </xdr:to>
    <xdr:graphicFrame macro="">
      <xdr:nvGraphicFramePr>
        <xdr:cNvPr id="33" name="Gráfico 32">
          <a:extLst>
            <a:ext uri="{FF2B5EF4-FFF2-40B4-BE49-F238E27FC236}">
              <a16:creationId xmlns:a16="http://schemas.microsoft.com/office/drawing/2014/main" id="{E0F2AFD7-67FE-4358-959C-46D6D0EE7994}"/>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178802</xdr:colOff>
      <xdr:row>24</xdr:row>
      <xdr:rowOff>48794</xdr:rowOff>
    </xdr:from>
    <xdr:to>
      <xdr:col>9</xdr:col>
      <xdr:colOff>4528553</xdr:colOff>
      <xdr:row>24</xdr:row>
      <xdr:rowOff>2423026</xdr:rowOff>
    </xdr:to>
    <xdr:graphicFrame macro="">
      <xdr:nvGraphicFramePr>
        <xdr:cNvPr id="34" name="Gráfico 33">
          <a:extLst>
            <a:ext uri="{FF2B5EF4-FFF2-40B4-BE49-F238E27FC236}">
              <a16:creationId xmlns:a16="http://schemas.microsoft.com/office/drawing/2014/main" id="{9EFDAB72-C5BD-4931-B222-5A829DAD11C3}"/>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178802</xdr:colOff>
      <xdr:row>25</xdr:row>
      <xdr:rowOff>98926</xdr:rowOff>
    </xdr:from>
    <xdr:to>
      <xdr:col>9</xdr:col>
      <xdr:colOff>4528553</xdr:colOff>
      <xdr:row>25</xdr:row>
      <xdr:rowOff>2372895</xdr:rowOff>
    </xdr:to>
    <xdr:graphicFrame macro="">
      <xdr:nvGraphicFramePr>
        <xdr:cNvPr id="35" name="Gráfico 34">
          <a:extLst>
            <a:ext uri="{FF2B5EF4-FFF2-40B4-BE49-F238E27FC236}">
              <a16:creationId xmlns:a16="http://schemas.microsoft.com/office/drawing/2014/main" id="{31223224-7806-4261-9113-395496EEAE4B}"/>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178801</xdr:colOff>
      <xdr:row>26</xdr:row>
      <xdr:rowOff>82216</xdr:rowOff>
    </xdr:from>
    <xdr:to>
      <xdr:col>9</xdr:col>
      <xdr:colOff>4511842</xdr:colOff>
      <xdr:row>26</xdr:row>
      <xdr:rowOff>2372895</xdr:rowOff>
    </xdr:to>
    <xdr:graphicFrame macro="">
      <xdr:nvGraphicFramePr>
        <xdr:cNvPr id="36" name="Gráfico 35">
          <a:extLst>
            <a:ext uri="{FF2B5EF4-FFF2-40B4-BE49-F238E27FC236}">
              <a16:creationId xmlns:a16="http://schemas.microsoft.com/office/drawing/2014/main" id="{B694D66E-E69E-45AE-A0A6-4CE35489F8FE}"/>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167106</xdr:colOff>
      <xdr:row>11</xdr:row>
      <xdr:rowOff>50131</xdr:rowOff>
    </xdr:from>
    <xdr:to>
      <xdr:col>9</xdr:col>
      <xdr:colOff>4550278</xdr:colOff>
      <xdr:row>11</xdr:row>
      <xdr:rowOff>2432719</xdr:rowOff>
    </xdr:to>
    <xdr:graphicFrame macro="">
      <xdr:nvGraphicFramePr>
        <xdr:cNvPr id="13" name="Gráfico 12">
          <a:extLst>
            <a:ext uri="{FF2B5EF4-FFF2-40B4-BE49-F238E27FC236}">
              <a16:creationId xmlns:a16="http://schemas.microsoft.com/office/drawing/2014/main" id="{93A195C0-2C47-4988-A746-281AF2D1750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2780229</xdr:colOff>
      <xdr:row>31</xdr:row>
      <xdr:rowOff>176052</xdr:rowOff>
    </xdr:from>
    <xdr:to>
      <xdr:col>3</xdr:col>
      <xdr:colOff>2802918</xdr:colOff>
      <xdr:row>31</xdr:row>
      <xdr:rowOff>849224</xdr:rowOff>
    </xdr:to>
    <xdr:pic>
      <xdr:nvPicPr>
        <xdr:cNvPr id="3065" name="Imagen 10" descr="Botón regresar">
          <a:hlinkClick xmlns:r="http://schemas.openxmlformats.org/officeDocument/2006/relationships" r:id="rId1"/>
          <a:extLst>
            <a:ext uri="{FF2B5EF4-FFF2-40B4-BE49-F238E27FC236}">
              <a16:creationId xmlns:a16="http://schemas.microsoft.com/office/drawing/2014/main" id="{CFAFA38F-0508-4EEA-83DF-0B96B4DACB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57139" y="22426024"/>
          <a:ext cx="2933700" cy="673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347962</xdr:colOff>
      <xdr:row>0</xdr:row>
      <xdr:rowOff>67828</xdr:rowOff>
    </xdr:from>
    <xdr:to>
      <xdr:col>3</xdr:col>
      <xdr:colOff>2062462</xdr:colOff>
      <xdr:row>0</xdr:row>
      <xdr:rowOff>1136874</xdr:rowOff>
    </xdr:to>
    <xdr:pic>
      <xdr:nvPicPr>
        <xdr:cNvPr id="6" name="Picture 6" descr="Logo Bogotá">
          <a:extLst>
            <a:ext uri="{FF2B5EF4-FFF2-40B4-BE49-F238E27FC236}">
              <a16:creationId xmlns:a16="http://schemas.microsoft.com/office/drawing/2014/main" id="{3FAD53EF-6A74-4389-A684-1056E2D8EE26}"/>
            </a:ext>
          </a:extLst>
        </xdr:cNvPr>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735883" y="67828"/>
          <a:ext cx="1714500" cy="1069046"/>
        </a:xfrm>
        <a:prstGeom prst="rect">
          <a:avLst/>
        </a:prstGeom>
      </xdr:spPr>
    </xdr:pic>
    <xdr:clientData/>
  </xdr:twoCellAnchor>
  <xdr:twoCellAnchor>
    <xdr:from>
      <xdr:col>1</xdr:col>
      <xdr:colOff>149830</xdr:colOff>
      <xdr:row>33</xdr:row>
      <xdr:rowOff>53514</xdr:rowOff>
    </xdr:from>
    <xdr:to>
      <xdr:col>3</xdr:col>
      <xdr:colOff>5479549</xdr:colOff>
      <xdr:row>33</xdr:row>
      <xdr:rowOff>1070228</xdr:rowOff>
    </xdr:to>
    <xdr:grpSp>
      <xdr:nvGrpSpPr>
        <xdr:cNvPr id="7" name="Grupo 6" descr="Pie de página">
          <a:extLst>
            <a:ext uri="{FF2B5EF4-FFF2-40B4-BE49-F238E27FC236}">
              <a16:creationId xmlns:a16="http://schemas.microsoft.com/office/drawing/2014/main" id="{B715CF59-AFE4-4B08-8ADE-64AF82231EA9}"/>
            </a:ext>
          </a:extLst>
        </xdr:cNvPr>
        <xdr:cNvGrpSpPr/>
      </xdr:nvGrpSpPr>
      <xdr:grpSpPr>
        <a:xfrm>
          <a:off x="1366913" y="20934431"/>
          <a:ext cx="8494136" cy="1016714"/>
          <a:chOff x="0" y="0"/>
          <a:chExt cx="5652135" cy="619125"/>
        </a:xfrm>
      </xdr:grpSpPr>
      <xdr:sp macro="" textlink="">
        <xdr:nvSpPr>
          <xdr:cNvPr id="8" name="Text Box 42">
            <a:extLst>
              <a:ext uri="{FF2B5EF4-FFF2-40B4-BE49-F238E27FC236}">
                <a16:creationId xmlns:a16="http://schemas.microsoft.com/office/drawing/2014/main" id="{43D06247-D012-452B-84AB-6A8B2111FF55}"/>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9" name="AutoShape 140">
            <a:extLst>
              <a:ext uri="{FF2B5EF4-FFF2-40B4-BE49-F238E27FC236}">
                <a16:creationId xmlns:a16="http://schemas.microsoft.com/office/drawing/2014/main" id="{BD5FA1F4-F51C-4F78-9D96-FE77829BFFA8}"/>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0" name="Imagen 9">
            <a:extLst>
              <a:ext uri="{FF2B5EF4-FFF2-40B4-BE49-F238E27FC236}">
                <a16:creationId xmlns:a16="http://schemas.microsoft.com/office/drawing/2014/main" id="{AE56B576-5E9A-4162-A9F8-DF43A22C3CE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1" name="Imagen 10">
            <a:extLst>
              <a:ext uri="{FF2B5EF4-FFF2-40B4-BE49-F238E27FC236}">
                <a16:creationId xmlns:a16="http://schemas.microsoft.com/office/drawing/2014/main" id="{5C117F71-B1F2-476E-B4D2-7A30373355D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737419</xdr:colOff>
      <xdr:row>0</xdr:row>
      <xdr:rowOff>92177</xdr:rowOff>
    </xdr:from>
    <xdr:to>
      <xdr:col>14</xdr:col>
      <xdr:colOff>3375449</xdr:colOff>
      <xdr:row>0</xdr:row>
      <xdr:rowOff>1551653</xdr:rowOff>
    </xdr:to>
    <xdr:pic>
      <xdr:nvPicPr>
        <xdr:cNvPr id="6" name="Picture 6" descr="Logo Bogotá">
          <a:extLst>
            <a:ext uri="{FF2B5EF4-FFF2-40B4-BE49-F238E27FC236}">
              <a16:creationId xmlns:a16="http://schemas.microsoft.com/office/drawing/2014/main" id="{B386E2E7-2C8C-4D7A-9175-5E6DACCFF79F}"/>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3689596" y="92177"/>
          <a:ext cx="2627057" cy="1459476"/>
        </a:xfrm>
        <a:prstGeom prst="rect">
          <a:avLst/>
        </a:prstGeom>
      </xdr:spPr>
    </xdr:pic>
    <xdr:clientData/>
  </xdr:twoCellAnchor>
  <xdr:twoCellAnchor>
    <xdr:from>
      <xdr:col>11</xdr:col>
      <xdr:colOff>445522</xdr:colOff>
      <xdr:row>63</xdr:row>
      <xdr:rowOff>184354</xdr:rowOff>
    </xdr:from>
    <xdr:to>
      <xdr:col>15</xdr:col>
      <xdr:colOff>814231</xdr:colOff>
      <xdr:row>63</xdr:row>
      <xdr:rowOff>1474838</xdr:rowOff>
    </xdr:to>
    <xdr:grpSp>
      <xdr:nvGrpSpPr>
        <xdr:cNvPr id="7" name="Grupo 6" descr="Pie de página">
          <a:extLst>
            <a:ext uri="{FF2B5EF4-FFF2-40B4-BE49-F238E27FC236}">
              <a16:creationId xmlns:a16="http://schemas.microsoft.com/office/drawing/2014/main" id="{ECEEB696-46B4-43FD-B391-5550FCE21E0E}"/>
            </a:ext>
          </a:extLst>
        </xdr:cNvPr>
        <xdr:cNvGrpSpPr/>
      </xdr:nvGrpSpPr>
      <xdr:grpSpPr>
        <a:xfrm>
          <a:off x="18828772" y="51973140"/>
          <a:ext cx="10492423" cy="1290484"/>
          <a:chOff x="0" y="0"/>
          <a:chExt cx="5652135" cy="619125"/>
        </a:xfrm>
      </xdr:grpSpPr>
      <xdr:sp macro="" textlink="">
        <xdr:nvSpPr>
          <xdr:cNvPr id="8" name="Text Box 42">
            <a:extLst>
              <a:ext uri="{FF2B5EF4-FFF2-40B4-BE49-F238E27FC236}">
                <a16:creationId xmlns:a16="http://schemas.microsoft.com/office/drawing/2014/main" id="{A4CFC909-0810-4451-A333-17A8BB58697B}"/>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9" name="AutoShape 140">
            <a:extLst>
              <a:ext uri="{FF2B5EF4-FFF2-40B4-BE49-F238E27FC236}">
                <a16:creationId xmlns:a16="http://schemas.microsoft.com/office/drawing/2014/main" id="{48C9CB48-DF6A-4382-8EC8-84637D8F3CDE}"/>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0" name="Imagen 9">
            <a:extLst>
              <a:ext uri="{FF2B5EF4-FFF2-40B4-BE49-F238E27FC236}">
                <a16:creationId xmlns:a16="http://schemas.microsoft.com/office/drawing/2014/main" id="{ECEC37A8-377E-4D61-8522-ECE6FBA5E0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1" name="Imagen 10">
            <a:extLst>
              <a:ext uri="{FF2B5EF4-FFF2-40B4-BE49-F238E27FC236}">
                <a16:creationId xmlns:a16="http://schemas.microsoft.com/office/drawing/2014/main" id="{299F9786-C7CC-45A0-82C4-FC0D0EBC27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editAs="oneCell">
    <xdr:from>
      <xdr:col>16</xdr:col>
      <xdr:colOff>0</xdr:colOff>
      <xdr:row>63</xdr:row>
      <xdr:rowOff>430161</xdr:rowOff>
    </xdr:from>
    <xdr:to>
      <xdr:col>20</xdr:col>
      <xdr:colOff>708273</xdr:colOff>
      <xdr:row>63</xdr:row>
      <xdr:rowOff>1293694</xdr:rowOff>
    </xdr:to>
    <xdr:pic>
      <xdr:nvPicPr>
        <xdr:cNvPr id="12" name="Imagen 10" descr="Botón regresar">
          <a:hlinkClick xmlns:r="http://schemas.openxmlformats.org/officeDocument/2006/relationships" r:id="rId4"/>
          <a:extLst>
            <a:ext uri="{FF2B5EF4-FFF2-40B4-BE49-F238E27FC236}">
              <a16:creationId xmlns:a16="http://schemas.microsoft.com/office/drawing/2014/main" id="{DD61C536-8D81-4133-9B5D-31AA8A03F34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2401613" y="50697580"/>
          <a:ext cx="3763296" cy="863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1843548</xdr:colOff>
      <xdr:row>1</xdr:row>
      <xdr:rowOff>30726</xdr:rowOff>
    </xdr:from>
    <xdr:to>
      <xdr:col>5</xdr:col>
      <xdr:colOff>0</xdr:colOff>
      <xdr:row>1</xdr:row>
      <xdr:rowOff>2519516</xdr:rowOff>
    </xdr:to>
    <xdr:cxnSp macro="">
      <xdr:nvCxnSpPr>
        <xdr:cNvPr id="101" name="Conector recto 3">
          <a:extLst>
            <a:ext uri="{FF2B5EF4-FFF2-40B4-BE49-F238E27FC236}">
              <a16:creationId xmlns:a16="http://schemas.microsoft.com/office/drawing/2014/main" id="{40659F4B-22D7-3B71-C244-989A244599FC}"/>
            </a:ext>
            <a:ext uri="{C183D7F6-B498-43B3-948B-1728B52AA6E4}">
              <adec:decorative xmlns:adec="http://schemas.microsoft.com/office/drawing/2017/decorative" val="1"/>
            </a:ext>
          </a:extLst>
        </xdr:cNvPr>
        <xdr:cNvCxnSpPr/>
      </xdr:nvCxnSpPr>
      <xdr:spPr>
        <a:xfrm flipV="1">
          <a:off x="1843548" y="2089355"/>
          <a:ext cx="3472017" cy="248879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1628467</xdr:colOff>
      <xdr:row>1</xdr:row>
      <xdr:rowOff>599151</xdr:rowOff>
    </xdr:from>
    <xdr:to>
      <xdr:col>4</xdr:col>
      <xdr:colOff>2043266</xdr:colOff>
      <xdr:row>1</xdr:row>
      <xdr:rowOff>1551652</xdr:rowOff>
    </xdr:to>
    <xdr:sp macro="" textlink="">
      <xdr:nvSpPr>
        <xdr:cNvPr id="2" name="CuadroTexto 4">
          <a:extLst>
            <a:ext uri="{FF2B5EF4-FFF2-40B4-BE49-F238E27FC236}">
              <a16:creationId xmlns:a16="http://schemas.microsoft.com/office/drawing/2014/main" id="{DCC1C547-59BC-B59D-73E4-3A25D88C1A08}"/>
            </a:ext>
          </a:extLst>
        </xdr:cNvPr>
        <xdr:cNvSpPr txBox="1"/>
      </xdr:nvSpPr>
      <xdr:spPr>
        <a:xfrm>
          <a:off x="1628467" y="2289070"/>
          <a:ext cx="2273710" cy="952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kern="1200">
              <a:latin typeface="Arial" panose="020B0604020202020204" pitchFamily="34" charset="0"/>
              <a:cs typeface="Arial" panose="020B0604020202020204" pitchFamily="34" charset="0"/>
            </a:rPr>
            <a:t>ASPECTOS</a:t>
          </a:r>
          <a:r>
            <a:rPr lang="es-CO" sz="1200" b="1" kern="1200" baseline="0">
              <a:latin typeface="Arial" panose="020B0604020202020204" pitchFamily="34" charset="0"/>
              <a:cs typeface="Arial" panose="020B0604020202020204" pitchFamily="34" charset="0"/>
            </a:rPr>
            <a:t> </a:t>
          </a:r>
        </a:p>
        <a:p>
          <a:pPr algn="ctr"/>
          <a:r>
            <a:rPr lang="es-CO" sz="1200" b="1" kern="1200" baseline="0">
              <a:latin typeface="Arial" panose="020B0604020202020204" pitchFamily="34" charset="0"/>
              <a:cs typeface="Arial" panose="020B0604020202020204" pitchFamily="34" charset="0"/>
            </a:rPr>
            <a:t>CRÍTICOS</a:t>
          </a:r>
          <a:endParaRPr lang="es-CO" sz="1200" b="1" kern="1200">
            <a:latin typeface="Arial" panose="020B0604020202020204" pitchFamily="34" charset="0"/>
            <a:cs typeface="Arial" panose="020B0604020202020204" pitchFamily="34" charset="0"/>
          </a:endParaRPr>
        </a:p>
      </xdr:txBody>
    </xdr:sp>
    <xdr:clientData/>
  </xdr:twoCellAnchor>
  <xdr:twoCellAnchor>
    <xdr:from>
      <xdr:col>4</xdr:col>
      <xdr:colOff>1106129</xdr:colOff>
      <xdr:row>1</xdr:row>
      <xdr:rowOff>1642600</xdr:rowOff>
    </xdr:from>
    <xdr:to>
      <xdr:col>5</xdr:col>
      <xdr:colOff>121673</xdr:colOff>
      <xdr:row>1</xdr:row>
      <xdr:rowOff>2504153</xdr:rowOff>
    </xdr:to>
    <xdr:sp macro="" textlink="">
      <xdr:nvSpPr>
        <xdr:cNvPr id="106" name="CuadroTexto 12">
          <a:extLst>
            <a:ext uri="{FF2B5EF4-FFF2-40B4-BE49-F238E27FC236}">
              <a16:creationId xmlns:a16="http://schemas.microsoft.com/office/drawing/2014/main" id="{AD20481E-14C5-4581-92C1-A5B6A2534406}"/>
            </a:ext>
          </a:extLst>
        </xdr:cNvPr>
        <xdr:cNvSpPr txBox="1"/>
      </xdr:nvSpPr>
      <xdr:spPr>
        <a:xfrm>
          <a:off x="2965040" y="3332519"/>
          <a:ext cx="2472198" cy="861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kern="1200">
              <a:latin typeface="Arial" panose="020B0604020202020204" pitchFamily="34" charset="0"/>
              <a:cs typeface="Arial" panose="020B0604020202020204" pitchFamily="34" charset="0"/>
            </a:rPr>
            <a:t>EJES </a:t>
          </a:r>
        </a:p>
        <a:p>
          <a:pPr algn="ctr"/>
          <a:r>
            <a:rPr lang="es-CO" sz="1200" b="1" kern="1200">
              <a:latin typeface="Arial" panose="020B0604020202020204" pitchFamily="34" charset="0"/>
              <a:cs typeface="Arial" panose="020B0604020202020204" pitchFamily="34" charset="0"/>
            </a:rPr>
            <a:t>ARTICULADORES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593724</xdr:colOff>
      <xdr:row>23</xdr:row>
      <xdr:rowOff>301624</xdr:rowOff>
    </xdr:from>
    <xdr:to>
      <xdr:col>6</xdr:col>
      <xdr:colOff>190499</xdr:colOff>
      <xdr:row>23</xdr:row>
      <xdr:rowOff>1333499</xdr:rowOff>
    </xdr:to>
    <xdr:sp macro="" textlink="">
      <xdr:nvSpPr>
        <xdr:cNvPr id="8" name="Rectángulo redondeado 7">
          <a:hlinkClick xmlns:r="http://schemas.openxmlformats.org/officeDocument/2006/relationships" r:id="rId1"/>
          <a:extLst>
            <a:ext uri="{FF2B5EF4-FFF2-40B4-BE49-F238E27FC236}">
              <a16:creationId xmlns:a16="http://schemas.microsoft.com/office/drawing/2014/main" id="{89F60E58-00F8-46BC-9F87-3C2FEAFB5652}"/>
            </a:ext>
          </a:extLst>
        </xdr:cNvPr>
        <xdr:cNvSpPr/>
      </xdr:nvSpPr>
      <xdr:spPr>
        <a:xfrm>
          <a:off x="6594474" y="23225124"/>
          <a:ext cx="4454525" cy="103187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3</xdr:col>
      <xdr:colOff>1158875</xdr:colOff>
      <xdr:row>0</xdr:row>
      <xdr:rowOff>127000</xdr:rowOff>
    </xdr:from>
    <xdr:to>
      <xdr:col>5</xdr:col>
      <xdr:colOff>1016000</xdr:colOff>
      <xdr:row>0</xdr:row>
      <xdr:rowOff>1571625</xdr:rowOff>
    </xdr:to>
    <xdr:pic>
      <xdr:nvPicPr>
        <xdr:cNvPr id="6" name="Picture 6">
          <a:extLst>
            <a:ext uri="{FF2B5EF4-FFF2-40B4-BE49-F238E27FC236}">
              <a16:creationId xmlns:a16="http://schemas.microsoft.com/office/drawing/2014/main" id="{61B514E7-5369-4093-9EF2-0E109A923458}"/>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159625" y="127000"/>
          <a:ext cx="3175000" cy="1444625"/>
        </a:xfrm>
        <a:prstGeom prst="rect">
          <a:avLst/>
        </a:prstGeom>
      </xdr:spPr>
    </xdr:pic>
    <xdr:clientData/>
  </xdr:twoCellAnchor>
  <xdr:twoCellAnchor>
    <xdr:from>
      <xdr:col>2</xdr:col>
      <xdr:colOff>1587499</xdr:colOff>
      <xdr:row>25</xdr:row>
      <xdr:rowOff>63499</xdr:rowOff>
    </xdr:from>
    <xdr:to>
      <xdr:col>7</xdr:col>
      <xdr:colOff>603249</xdr:colOff>
      <xdr:row>25</xdr:row>
      <xdr:rowOff>1412874</xdr:rowOff>
    </xdr:to>
    <xdr:grpSp>
      <xdr:nvGrpSpPr>
        <xdr:cNvPr id="7" name="Grupo 6">
          <a:extLst>
            <a:ext uri="{FF2B5EF4-FFF2-40B4-BE49-F238E27FC236}">
              <a16:creationId xmlns:a16="http://schemas.microsoft.com/office/drawing/2014/main" id="{BFAF0F03-5EB1-465F-B31F-1FAE809DCD1A}"/>
            </a:ext>
            <a:ext uri="{C183D7F6-B498-43B3-948B-1728B52AA6E4}">
              <adec:decorative xmlns:adec="http://schemas.microsoft.com/office/drawing/2017/decorative" val="1"/>
            </a:ext>
          </a:extLst>
        </xdr:cNvPr>
        <xdr:cNvGrpSpPr/>
      </xdr:nvGrpSpPr>
      <xdr:grpSpPr>
        <a:xfrm>
          <a:off x="2738782" y="17581216"/>
          <a:ext cx="10412619" cy="1349375"/>
          <a:chOff x="0" y="0"/>
          <a:chExt cx="5652135" cy="619125"/>
        </a:xfrm>
      </xdr:grpSpPr>
      <xdr:sp macro="" textlink="">
        <xdr:nvSpPr>
          <xdr:cNvPr id="9" name="Text Box 42">
            <a:extLst>
              <a:ext uri="{FF2B5EF4-FFF2-40B4-BE49-F238E27FC236}">
                <a16:creationId xmlns:a16="http://schemas.microsoft.com/office/drawing/2014/main" id="{5444EC1B-732D-492E-94C7-EC5EC4A6EC2C}"/>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10" name="AutoShape 140">
            <a:extLst>
              <a:ext uri="{FF2B5EF4-FFF2-40B4-BE49-F238E27FC236}">
                <a16:creationId xmlns:a16="http://schemas.microsoft.com/office/drawing/2014/main" id="{E124D96A-5610-470D-B131-066C78E85921}"/>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1" name="Imagen 10">
            <a:extLst>
              <a:ext uri="{FF2B5EF4-FFF2-40B4-BE49-F238E27FC236}">
                <a16:creationId xmlns:a16="http://schemas.microsoft.com/office/drawing/2014/main" id="{12D0057F-250C-4632-85D2-A136657B56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2" name="Imagen 11">
            <a:extLst>
              <a:ext uri="{FF2B5EF4-FFF2-40B4-BE49-F238E27FC236}">
                <a16:creationId xmlns:a16="http://schemas.microsoft.com/office/drawing/2014/main" id="{F36F8751-2811-4089-BA44-8BFE64D6530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1</xdr:col>
      <xdr:colOff>1106129</xdr:colOff>
      <xdr:row>5</xdr:row>
      <xdr:rowOff>1642600</xdr:rowOff>
    </xdr:from>
    <xdr:to>
      <xdr:col>2</xdr:col>
      <xdr:colOff>121673</xdr:colOff>
      <xdr:row>5</xdr:row>
      <xdr:rowOff>2504153</xdr:rowOff>
    </xdr:to>
    <xdr:sp macro="" textlink="">
      <xdr:nvSpPr>
        <xdr:cNvPr id="2" name="CuadroTexto 12">
          <a:extLst>
            <a:ext uri="{FF2B5EF4-FFF2-40B4-BE49-F238E27FC236}">
              <a16:creationId xmlns:a16="http://schemas.microsoft.com/office/drawing/2014/main" id="{FBA96719-3103-4339-BA16-1F8FAD00CD21}"/>
            </a:ext>
          </a:extLst>
        </xdr:cNvPr>
        <xdr:cNvSpPr txBox="1"/>
      </xdr:nvSpPr>
      <xdr:spPr>
        <a:xfrm>
          <a:off x="2963504" y="3328525"/>
          <a:ext cx="2473119" cy="861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kern="1200">
              <a:latin typeface="Arial" panose="020B0604020202020204" pitchFamily="34" charset="0"/>
              <a:cs typeface="Arial" panose="020B0604020202020204" pitchFamily="34" charset="0"/>
            </a:rPr>
            <a:t>EJES </a:t>
          </a:r>
        </a:p>
        <a:p>
          <a:pPr algn="ctr"/>
          <a:r>
            <a:rPr lang="es-CO" sz="1200" b="1" kern="1200">
              <a:latin typeface="Arial" panose="020B0604020202020204" pitchFamily="34" charset="0"/>
              <a:cs typeface="Arial" panose="020B0604020202020204" pitchFamily="34" charset="0"/>
            </a:rPr>
            <a:t>ARTICULADORES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3803650</xdr:colOff>
      <xdr:row>14</xdr:row>
      <xdr:rowOff>82550</xdr:rowOff>
    </xdr:from>
    <xdr:to>
      <xdr:col>2</xdr:col>
      <xdr:colOff>3984625</xdr:colOff>
      <xdr:row>14</xdr:row>
      <xdr:rowOff>920750</xdr:rowOff>
    </xdr:to>
    <xdr:sp macro="" textlink="">
      <xdr:nvSpPr>
        <xdr:cNvPr id="3" name="Rectángulo redondeado 2">
          <a:hlinkClick xmlns:r="http://schemas.openxmlformats.org/officeDocument/2006/relationships" r:id="rId1"/>
          <a:extLst>
            <a:ext uri="{FF2B5EF4-FFF2-40B4-BE49-F238E27FC236}">
              <a16:creationId xmlns:a16="http://schemas.microsoft.com/office/drawing/2014/main" id="{F2E24416-84CD-49AD-A293-858BCA988AD3}"/>
            </a:ext>
          </a:extLst>
        </xdr:cNvPr>
        <xdr:cNvSpPr/>
      </xdr:nvSpPr>
      <xdr:spPr>
        <a:xfrm>
          <a:off x="4787900" y="28022550"/>
          <a:ext cx="4006850" cy="83820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CO" sz="4400" b="1"/>
            <a:t>REGRESAR</a:t>
          </a:r>
          <a:r>
            <a:rPr lang="es-CO" sz="1600"/>
            <a:t> </a:t>
          </a:r>
        </a:p>
      </xdr:txBody>
    </xdr:sp>
    <xdr:clientData/>
  </xdr:twoCellAnchor>
  <xdr:twoCellAnchor editAs="oneCell">
    <xdr:from>
      <xdr:col>2</xdr:col>
      <xdr:colOff>285750</xdr:colOff>
      <xdr:row>0</xdr:row>
      <xdr:rowOff>174625</xdr:rowOff>
    </xdr:from>
    <xdr:to>
      <xdr:col>2</xdr:col>
      <xdr:colOff>3254375</xdr:colOff>
      <xdr:row>0</xdr:row>
      <xdr:rowOff>1492250</xdr:rowOff>
    </xdr:to>
    <xdr:pic>
      <xdr:nvPicPr>
        <xdr:cNvPr id="6" name="Picture 6">
          <a:extLst>
            <a:ext uri="{FF2B5EF4-FFF2-40B4-BE49-F238E27FC236}">
              <a16:creationId xmlns:a16="http://schemas.microsoft.com/office/drawing/2014/main" id="{5901238D-4DE4-426F-9B96-1CE47994CB58}"/>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095875" y="174625"/>
          <a:ext cx="2968625" cy="1317625"/>
        </a:xfrm>
        <a:prstGeom prst="rect">
          <a:avLst/>
        </a:prstGeom>
      </xdr:spPr>
    </xdr:pic>
    <xdr:clientData/>
  </xdr:twoCellAnchor>
  <xdr:twoCellAnchor>
    <xdr:from>
      <xdr:col>1</xdr:col>
      <xdr:colOff>476250</xdr:colOff>
      <xdr:row>16</xdr:row>
      <xdr:rowOff>95251</xdr:rowOff>
    </xdr:from>
    <xdr:to>
      <xdr:col>3</xdr:col>
      <xdr:colOff>2285999</xdr:colOff>
      <xdr:row>16</xdr:row>
      <xdr:rowOff>1349375</xdr:rowOff>
    </xdr:to>
    <xdr:grpSp>
      <xdr:nvGrpSpPr>
        <xdr:cNvPr id="7" name="Grupo 6">
          <a:extLst>
            <a:ext uri="{FF2B5EF4-FFF2-40B4-BE49-F238E27FC236}">
              <a16:creationId xmlns:a16="http://schemas.microsoft.com/office/drawing/2014/main" id="{85E6B1F9-5D63-4B8B-9D7D-EA12DEAD08D0}"/>
            </a:ext>
            <a:ext uri="{C183D7F6-B498-43B3-948B-1728B52AA6E4}">
              <adec:decorative xmlns:adec="http://schemas.microsoft.com/office/drawing/2017/decorative" val="1"/>
            </a:ext>
          </a:extLst>
        </xdr:cNvPr>
        <xdr:cNvGrpSpPr/>
      </xdr:nvGrpSpPr>
      <xdr:grpSpPr>
        <a:xfrm>
          <a:off x="1465385" y="20952559"/>
          <a:ext cx="10284556" cy="1254124"/>
          <a:chOff x="0" y="0"/>
          <a:chExt cx="5652135" cy="619125"/>
        </a:xfrm>
      </xdr:grpSpPr>
      <xdr:sp macro="" textlink="">
        <xdr:nvSpPr>
          <xdr:cNvPr id="8" name="Text Box 42">
            <a:extLst>
              <a:ext uri="{FF2B5EF4-FFF2-40B4-BE49-F238E27FC236}">
                <a16:creationId xmlns:a16="http://schemas.microsoft.com/office/drawing/2014/main" id="{98865D33-6535-4AE7-B039-EAF10430E193}"/>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9" name="AutoShape 140">
            <a:extLst>
              <a:ext uri="{FF2B5EF4-FFF2-40B4-BE49-F238E27FC236}">
                <a16:creationId xmlns:a16="http://schemas.microsoft.com/office/drawing/2014/main" id="{1F7A5713-802B-4F88-BD7E-4AFF666A7612}"/>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0" name="Imagen 9">
            <a:extLst>
              <a:ext uri="{FF2B5EF4-FFF2-40B4-BE49-F238E27FC236}">
                <a16:creationId xmlns:a16="http://schemas.microsoft.com/office/drawing/2014/main" id="{6EF78C8B-9D52-44CE-BDCF-0F9C7641903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1" name="Imagen 10">
            <a:extLst>
              <a:ext uri="{FF2B5EF4-FFF2-40B4-BE49-F238E27FC236}">
                <a16:creationId xmlns:a16="http://schemas.microsoft.com/office/drawing/2014/main" id="{AC7039D5-5307-407E-BD29-0C747902CB8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0</xdr:col>
      <xdr:colOff>1106129</xdr:colOff>
      <xdr:row>4</xdr:row>
      <xdr:rowOff>1642600</xdr:rowOff>
    </xdr:from>
    <xdr:to>
      <xdr:col>1</xdr:col>
      <xdr:colOff>121673</xdr:colOff>
      <xdr:row>4</xdr:row>
      <xdr:rowOff>2504153</xdr:rowOff>
    </xdr:to>
    <xdr:sp macro="" textlink="">
      <xdr:nvSpPr>
        <xdr:cNvPr id="2" name="CuadroTexto 12">
          <a:extLst>
            <a:ext uri="{FF2B5EF4-FFF2-40B4-BE49-F238E27FC236}">
              <a16:creationId xmlns:a16="http://schemas.microsoft.com/office/drawing/2014/main" id="{09A0D4D8-A701-46AF-BE86-46EE17A7ACC4}"/>
            </a:ext>
          </a:extLst>
        </xdr:cNvPr>
        <xdr:cNvSpPr txBox="1"/>
      </xdr:nvSpPr>
      <xdr:spPr>
        <a:xfrm>
          <a:off x="1153754" y="5766925"/>
          <a:ext cx="120444"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kern="1200">
              <a:latin typeface="Arial" panose="020B0604020202020204" pitchFamily="34" charset="0"/>
              <a:cs typeface="Arial" panose="020B0604020202020204" pitchFamily="34" charset="0"/>
            </a:rPr>
            <a:t>EJES </a:t>
          </a:r>
        </a:p>
        <a:p>
          <a:pPr algn="ctr"/>
          <a:r>
            <a:rPr lang="es-CO" sz="1200" b="1" kern="1200">
              <a:latin typeface="Arial" panose="020B0604020202020204" pitchFamily="34" charset="0"/>
              <a:cs typeface="Arial" panose="020B0604020202020204" pitchFamily="34" charset="0"/>
            </a:rPr>
            <a:t>ARTICULADORES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1670261</xdr:colOff>
      <xdr:row>69</xdr:row>
      <xdr:rowOff>237971</xdr:rowOff>
    </xdr:from>
    <xdr:to>
      <xdr:col>16</xdr:col>
      <xdr:colOff>311695</xdr:colOff>
      <xdr:row>69</xdr:row>
      <xdr:rowOff>918285</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C929CC2E-EFF3-4A19-BC2C-61AE4FA2A348}"/>
            </a:ext>
          </a:extLst>
        </xdr:cNvPr>
        <xdr:cNvSpPr/>
      </xdr:nvSpPr>
      <xdr:spPr>
        <a:xfrm>
          <a:off x="5844452" y="56743633"/>
          <a:ext cx="10757794" cy="680314"/>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4</xdr:col>
      <xdr:colOff>3075198</xdr:colOff>
      <xdr:row>0</xdr:row>
      <xdr:rowOff>168089</xdr:rowOff>
    </xdr:from>
    <xdr:to>
      <xdr:col>5</xdr:col>
      <xdr:colOff>3031464</xdr:colOff>
      <xdr:row>0</xdr:row>
      <xdr:rowOff>1394316</xdr:rowOff>
    </xdr:to>
    <xdr:pic>
      <xdr:nvPicPr>
        <xdr:cNvPr id="6" name="Picture 6">
          <a:extLst>
            <a:ext uri="{FF2B5EF4-FFF2-40B4-BE49-F238E27FC236}">
              <a16:creationId xmlns:a16="http://schemas.microsoft.com/office/drawing/2014/main" id="{4F07890D-0A4B-4A6C-A251-887DF196615E}"/>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336485" y="168089"/>
          <a:ext cx="3036094" cy="1226227"/>
        </a:xfrm>
        <a:prstGeom prst="rect">
          <a:avLst/>
        </a:prstGeom>
      </xdr:spPr>
    </xdr:pic>
    <xdr:clientData/>
  </xdr:twoCellAnchor>
  <xdr:twoCellAnchor>
    <xdr:from>
      <xdr:col>2</xdr:col>
      <xdr:colOff>791415</xdr:colOff>
      <xdr:row>71</xdr:row>
      <xdr:rowOff>246880</xdr:rowOff>
    </xdr:from>
    <xdr:to>
      <xdr:col>13</xdr:col>
      <xdr:colOff>257619</xdr:colOff>
      <xdr:row>71</xdr:row>
      <xdr:rowOff>1649366</xdr:rowOff>
    </xdr:to>
    <xdr:grpSp>
      <xdr:nvGrpSpPr>
        <xdr:cNvPr id="7" name="Grupo 6">
          <a:extLst>
            <a:ext uri="{FF2B5EF4-FFF2-40B4-BE49-F238E27FC236}">
              <a16:creationId xmlns:a16="http://schemas.microsoft.com/office/drawing/2014/main" id="{26664A2A-7C3F-4F76-AC0F-1127B6438B08}"/>
            </a:ext>
            <a:ext uri="{C183D7F6-B498-43B3-948B-1728B52AA6E4}">
              <adec:decorative xmlns:adec="http://schemas.microsoft.com/office/drawing/2017/decorative" val="1"/>
            </a:ext>
          </a:extLst>
        </xdr:cNvPr>
        <xdr:cNvGrpSpPr/>
      </xdr:nvGrpSpPr>
      <xdr:grpSpPr>
        <a:xfrm>
          <a:off x="4965291" y="45549492"/>
          <a:ext cx="11827300" cy="1402486"/>
          <a:chOff x="0" y="0"/>
          <a:chExt cx="5652135" cy="619125"/>
        </a:xfrm>
      </xdr:grpSpPr>
      <xdr:sp macro="" textlink="">
        <xdr:nvSpPr>
          <xdr:cNvPr id="8" name="Text Box 42">
            <a:extLst>
              <a:ext uri="{FF2B5EF4-FFF2-40B4-BE49-F238E27FC236}">
                <a16:creationId xmlns:a16="http://schemas.microsoft.com/office/drawing/2014/main" id="{A729ED21-487D-4643-A3D9-51F8FB251328}"/>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Ni.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9" name="AutoShape 140">
            <a:extLst>
              <a:ext uri="{FF2B5EF4-FFF2-40B4-BE49-F238E27FC236}">
                <a16:creationId xmlns:a16="http://schemas.microsoft.com/office/drawing/2014/main" id="{D9E38DBB-6335-4DEC-885C-B40F8CE27E9E}"/>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0" name="Imagen 9">
            <a:extLst>
              <a:ext uri="{FF2B5EF4-FFF2-40B4-BE49-F238E27FC236}">
                <a16:creationId xmlns:a16="http://schemas.microsoft.com/office/drawing/2014/main" id="{63C86BAA-EC36-4A66-AE53-F6D5D493A8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1" name="Imagen 10">
            <a:extLst>
              <a:ext uri="{FF2B5EF4-FFF2-40B4-BE49-F238E27FC236}">
                <a16:creationId xmlns:a16="http://schemas.microsoft.com/office/drawing/2014/main" id="{9C268B0E-9A0B-4C5F-AE46-865E2BE923E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1046704</xdr:colOff>
      <xdr:row>28</xdr:row>
      <xdr:rowOff>251209</xdr:rowOff>
    </xdr:from>
    <xdr:to>
      <xdr:col>8</xdr:col>
      <xdr:colOff>1503066</xdr:colOff>
      <xdr:row>29</xdr:row>
      <xdr:rowOff>185195</xdr:rowOff>
    </xdr:to>
    <xdr:sp macro="" textlink="">
      <xdr:nvSpPr>
        <xdr:cNvPr id="3" name="Rectángulo redondeado 2">
          <a:hlinkClick xmlns:r="http://schemas.openxmlformats.org/officeDocument/2006/relationships" r:id="rId1"/>
          <a:extLst>
            <a:ext uri="{FF2B5EF4-FFF2-40B4-BE49-F238E27FC236}">
              <a16:creationId xmlns:a16="http://schemas.microsoft.com/office/drawing/2014/main" id="{7DEA322C-B71E-4389-AF4A-93B303ABD60B}"/>
            </a:ext>
          </a:extLst>
        </xdr:cNvPr>
        <xdr:cNvSpPr/>
      </xdr:nvSpPr>
      <xdr:spPr>
        <a:xfrm>
          <a:off x="10205358" y="19364011"/>
          <a:ext cx="3135922" cy="69808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3</xdr:col>
      <xdr:colOff>1674726</xdr:colOff>
      <xdr:row>0</xdr:row>
      <xdr:rowOff>115138</xdr:rowOff>
    </xdr:from>
    <xdr:to>
      <xdr:col>6</xdr:col>
      <xdr:colOff>379352</xdr:colOff>
      <xdr:row>0</xdr:row>
      <xdr:rowOff>1126630</xdr:rowOff>
    </xdr:to>
    <xdr:pic>
      <xdr:nvPicPr>
        <xdr:cNvPr id="6" name="Picture 6">
          <a:extLst>
            <a:ext uri="{FF2B5EF4-FFF2-40B4-BE49-F238E27FC236}">
              <a16:creationId xmlns:a16="http://schemas.microsoft.com/office/drawing/2014/main" id="{9C30C51D-EF54-4620-AF61-E1BB68BA8A9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039479" y="115138"/>
          <a:ext cx="2533021" cy="1015302"/>
        </a:xfrm>
        <a:prstGeom prst="rect">
          <a:avLst/>
        </a:prstGeom>
      </xdr:spPr>
    </xdr:pic>
    <xdr:clientData/>
  </xdr:twoCellAnchor>
  <xdr:twoCellAnchor>
    <xdr:from>
      <xdr:col>2</xdr:col>
      <xdr:colOff>188408</xdr:colOff>
      <xdr:row>33</xdr:row>
      <xdr:rowOff>94204</xdr:rowOff>
    </xdr:from>
    <xdr:to>
      <xdr:col>8</xdr:col>
      <xdr:colOff>816430</xdr:colOff>
      <xdr:row>33</xdr:row>
      <xdr:rowOff>1266512</xdr:rowOff>
    </xdr:to>
    <xdr:grpSp>
      <xdr:nvGrpSpPr>
        <xdr:cNvPr id="7" name="Grupo 6">
          <a:extLst>
            <a:ext uri="{FF2B5EF4-FFF2-40B4-BE49-F238E27FC236}">
              <a16:creationId xmlns:a16="http://schemas.microsoft.com/office/drawing/2014/main" id="{8869A95C-F6EC-4A79-8E35-16A329BAAF0F}"/>
            </a:ext>
            <a:ext uri="{C183D7F6-B498-43B3-948B-1728B52AA6E4}">
              <adec:decorative xmlns:adec="http://schemas.microsoft.com/office/drawing/2017/decorative" val="1"/>
            </a:ext>
          </a:extLst>
        </xdr:cNvPr>
        <xdr:cNvGrpSpPr/>
      </xdr:nvGrpSpPr>
      <xdr:grpSpPr>
        <a:xfrm>
          <a:off x="1195337" y="23484883"/>
          <a:ext cx="9404629" cy="1172308"/>
          <a:chOff x="0" y="0"/>
          <a:chExt cx="5652135" cy="619125"/>
        </a:xfrm>
      </xdr:grpSpPr>
      <xdr:sp macro="" textlink="">
        <xdr:nvSpPr>
          <xdr:cNvPr id="8" name="Text Box 42">
            <a:extLst>
              <a:ext uri="{FF2B5EF4-FFF2-40B4-BE49-F238E27FC236}">
                <a16:creationId xmlns:a16="http://schemas.microsoft.com/office/drawing/2014/main" id="{43D9B04C-F78A-4FA0-A549-F285864D449D}"/>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9" name="AutoShape 140">
            <a:extLst>
              <a:ext uri="{FF2B5EF4-FFF2-40B4-BE49-F238E27FC236}">
                <a16:creationId xmlns:a16="http://schemas.microsoft.com/office/drawing/2014/main" id="{7CBAFF7E-90AD-43BF-9F03-7407901A00F7}"/>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0" name="Imagen 9">
            <a:extLst>
              <a:ext uri="{FF2B5EF4-FFF2-40B4-BE49-F238E27FC236}">
                <a16:creationId xmlns:a16="http://schemas.microsoft.com/office/drawing/2014/main" id="{6DFF78BE-DE7A-4B57-A150-572A407208B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1" name="Imagen 10">
            <a:extLst>
              <a:ext uri="{FF2B5EF4-FFF2-40B4-BE49-F238E27FC236}">
                <a16:creationId xmlns:a16="http://schemas.microsoft.com/office/drawing/2014/main" id="{6563468A-2889-4B16-B1A5-69D52B1F14B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1228725</xdr:colOff>
      <xdr:row>24</xdr:row>
      <xdr:rowOff>76200</xdr:rowOff>
    </xdr:from>
    <xdr:to>
      <xdr:col>8</xdr:col>
      <xdr:colOff>1283348</xdr:colOff>
      <xdr:row>28</xdr:row>
      <xdr:rowOff>177671</xdr:rowOff>
    </xdr:to>
    <xdr:grpSp>
      <xdr:nvGrpSpPr>
        <xdr:cNvPr id="4" name="Grupo 3">
          <a:extLst>
            <a:ext uri="{FF2B5EF4-FFF2-40B4-BE49-F238E27FC236}">
              <a16:creationId xmlns:a16="http://schemas.microsoft.com/office/drawing/2014/main" id="{A2428907-E861-4AA0-A8E1-74341B76CC63}"/>
            </a:ext>
            <a:ext uri="{C183D7F6-B498-43B3-948B-1728B52AA6E4}">
              <adec:decorative xmlns:adec="http://schemas.microsoft.com/office/drawing/2017/decorative" val="1"/>
            </a:ext>
          </a:extLst>
        </xdr:cNvPr>
        <xdr:cNvGrpSpPr/>
      </xdr:nvGrpSpPr>
      <xdr:grpSpPr>
        <a:xfrm>
          <a:off x="8345261" y="20595771"/>
          <a:ext cx="2721623" cy="1652686"/>
          <a:chOff x="12392219" y="12217270"/>
          <a:chExt cx="2731148" cy="1263521"/>
        </a:xfrm>
      </xdr:grpSpPr>
      <xdr:grpSp>
        <xdr:nvGrpSpPr>
          <xdr:cNvPr id="5" name="Grupo 4">
            <a:extLst>
              <a:ext uri="{FF2B5EF4-FFF2-40B4-BE49-F238E27FC236}">
                <a16:creationId xmlns:a16="http://schemas.microsoft.com/office/drawing/2014/main" id="{2D62F357-0BE6-E974-1DFE-B427BAF9B1BC}"/>
              </a:ext>
            </a:extLst>
          </xdr:cNvPr>
          <xdr:cNvGrpSpPr/>
        </xdr:nvGrpSpPr>
        <xdr:grpSpPr>
          <a:xfrm>
            <a:off x="12600172" y="12257625"/>
            <a:ext cx="2291478" cy="830607"/>
            <a:chOff x="10812445" y="17982363"/>
            <a:chExt cx="2223930" cy="758755"/>
          </a:xfrm>
        </xdr:grpSpPr>
        <xdr:sp macro="" textlink="">
          <xdr:nvSpPr>
            <xdr:cNvPr id="21" name="CuadroTexto 20">
              <a:extLst>
                <a:ext uri="{FF2B5EF4-FFF2-40B4-BE49-F238E27FC236}">
                  <a16:creationId xmlns:a16="http://schemas.microsoft.com/office/drawing/2014/main" id="{789DDAB3-F312-7F10-142D-3A066D5CDDAA}"/>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22" name="CuadroTexto 21">
              <a:extLst>
                <a:ext uri="{FF2B5EF4-FFF2-40B4-BE49-F238E27FC236}">
                  <a16:creationId xmlns:a16="http://schemas.microsoft.com/office/drawing/2014/main" id="{F4518B21-31F1-E7C9-3EF8-3A005D270ACE}"/>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23" name="CuadroTexto 22">
              <a:extLst>
                <a:ext uri="{FF2B5EF4-FFF2-40B4-BE49-F238E27FC236}">
                  <a16:creationId xmlns:a16="http://schemas.microsoft.com/office/drawing/2014/main" id="{3845437F-FBE9-5ADB-4718-45DB932783E9}"/>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24" name="Rectángulo 23">
              <a:extLst>
                <a:ext uri="{FF2B5EF4-FFF2-40B4-BE49-F238E27FC236}">
                  <a16:creationId xmlns:a16="http://schemas.microsoft.com/office/drawing/2014/main" id="{F7A90C69-B470-E3F1-82ED-0E56510BE01A}"/>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25" name="Rectángulo 24">
              <a:extLst>
                <a:ext uri="{FF2B5EF4-FFF2-40B4-BE49-F238E27FC236}">
                  <a16:creationId xmlns:a16="http://schemas.microsoft.com/office/drawing/2014/main" id="{482B29AF-A518-4907-F5AE-932EB8EDFCED}"/>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18" name="Rectángulo 17">
            <a:extLst>
              <a:ext uri="{FF2B5EF4-FFF2-40B4-BE49-F238E27FC236}">
                <a16:creationId xmlns:a16="http://schemas.microsoft.com/office/drawing/2014/main" id="{32E47C6B-EB4F-38E2-BF95-16A8EB7F9683}"/>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19" name="CuadroTexto 18">
            <a:extLst>
              <a:ext uri="{FF2B5EF4-FFF2-40B4-BE49-F238E27FC236}">
                <a16:creationId xmlns:a16="http://schemas.microsoft.com/office/drawing/2014/main" id="{CDFA8639-D462-B5FF-4D45-437128448704}"/>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20" name="Rectángulo 19">
            <a:extLst>
              <a:ext uri="{FF2B5EF4-FFF2-40B4-BE49-F238E27FC236}">
                <a16:creationId xmlns:a16="http://schemas.microsoft.com/office/drawing/2014/main" id="{43D9541B-40DE-311E-2837-F92A5F425236}"/>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1162050</xdr:colOff>
      <xdr:row>40</xdr:row>
      <xdr:rowOff>95250</xdr:rowOff>
    </xdr:from>
    <xdr:to>
      <xdr:col>8</xdr:col>
      <xdr:colOff>1409700</xdr:colOff>
      <xdr:row>41</xdr:row>
      <xdr:rowOff>9525</xdr:rowOff>
    </xdr:to>
    <xdr:sp macro="" textlink="">
      <xdr:nvSpPr>
        <xdr:cNvPr id="3" name="Rectángulo redondeado 2">
          <a:hlinkClick xmlns:r="http://schemas.openxmlformats.org/officeDocument/2006/relationships" r:id="rId1"/>
          <a:extLst>
            <a:ext uri="{FF2B5EF4-FFF2-40B4-BE49-F238E27FC236}">
              <a16:creationId xmlns:a16="http://schemas.microsoft.com/office/drawing/2014/main" id="{BCC77F54-0550-4C52-915E-A11CB2812E5C}"/>
            </a:ext>
          </a:extLst>
        </xdr:cNvPr>
        <xdr:cNvSpPr/>
      </xdr:nvSpPr>
      <xdr:spPr>
        <a:xfrm>
          <a:off x="10734675" y="16973550"/>
          <a:ext cx="3533775" cy="63817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CO" sz="3200" b="1"/>
            <a:t>REGRESAR</a:t>
          </a:r>
          <a:r>
            <a:rPr lang="es-CO" sz="1100"/>
            <a:t> </a:t>
          </a:r>
        </a:p>
      </xdr:txBody>
    </xdr:sp>
    <xdr:clientData/>
  </xdr:twoCellAnchor>
  <xdr:twoCellAnchor editAs="oneCell">
    <xdr:from>
      <xdr:col>3</xdr:col>
      <xdr:colOff>1600200</xdr:colOff>
      <xdr:row>1</xdr:row>
      <xdr:rowOff>66675</xdr:rowOff>
    </xdr:from>
    <xdr:to>
      <xdr:col>6</xdr:col>
      <xdr:colOff>60708</xdr:colOff>
      <xdr:row>7</xdr:row>
      <xdr:rowOff>95982</xdr:rowOff>
    </xdr:to>
    <xdr:pic>
      <xdr:nvPicPr>
        <xdr:cNvPr id="19" name="Picture 6">
          <a:extLst>
            <a:ext uri="{FF2B5EF4-FFF2-40B4-BE49-F238E27FC236}">
              <a16:creationId xmlns:a16="http://schemas.microsoft.com/office/drawing/2014/main" id="{2FE739E7-A20A-42D1-91D5-C28967C45FD2}"/>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429375" y="257175"/>
          <a:ext cx="2700494" cy="1172307"/>
        </a:xfrm>
        <a:prstGeom prst="rect">
          <a:avLst/>
        </a:prstGeom>
      </xdr:spPr>
    </xdr:pic>
    <xdr:clientData/>
  </xdr:twoCellAnchor>
  <xdr:twoCellAnchor>
    <xdr:from>
      <xdr:col>2</xdr:col>
      <xdr:colOff>581025</xdr:colOff>
      <xdr:row>46</xdr:row>
      <xdr:rowOff>28575</xdr:rowOff>
    </xdr:from>
    <xdr:to>
      <xdr:col>7</xdr:col>
      <xdr:colOff>932613</xdr:colOff>
      <xdr:row>52</xdr:row>
      <xdr:rowOff>55962</xdr:rowOff>
    </xdr:to>
    <xdr:grpSp>
      <xdr:nvGrpSpPr>
        <xdr:cNvPr id="27" name="Grupo 26">
          <a:extLst>
            <a:ext uri="{FF2B5EF4-FFF2-40B4-BE49-F238E27FC236}">
              <a16:creationId xmlns:a16="http://schemas.microsoft.com/office/drawing/2014/main" id="{0F6439ED-6F15-44D0-BBDC-79DB79046455}"/>
            </a:ext>
            <a:ext uri="{C183D7F6-B498-43B3-948B-1728B52AA6E4}">
              <adec:decorative xmlns:adec="http://schemas.microsoft.com/office/drawing/2017/decorative" val="1"/>
            </a:ext>
          </a:extLst>
        </xdr:cNvPr>
        <xdr:cNvGrpSpPr/>
      </xdr:nvGrpSpPr>
      <xdr:grpSpPr>
        <a:xfrm>
          <a:off x="1873704" y="30767111"/>
          <a:ext cx="9849373" cy="1170387"/>
          <a:chOff x="0" y="0"/>
          <a:chExt cx="5652135" cy="619125"/>
        </a:xfrm>
      </xdr:grpSpPr>
      <xdr:sp macro="" textlink="">
        <xdr:nvSpPr>
          <xdr:cNvPr id="28" name="Text Box 42">
            <a:extLst>
              <a:ext uri="{FF2B5EF4-FFF2-40B4-BE49-F238E27FC236}">
                <a16:creationId xmlns:a16="http://schemas.microsoft.com/office/drawing/2014/main" id="{6F92AD78-E903-44EE-A8CE-31F6B2220F64}"/>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29" name="AutoShape 140">
            <a:extLst>
              <a:ext uri="{FF2B5EF4-FFF2-40B4-BE49-F238E27FC236}">
                <a16:creationId xmlns:a16="http://schemas.microsoft.com/office/drawing/2014/main" id="{7DEF09A9-2403-4198-A6D0-7C8B0332761F}"/>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30" name="Imagen 29">
            <a:extLst>
              <a:ext uri="{FF2B5EF4-FFF2-40B4-BE49-F238E27FC236}">
                <a16:creationId xmlns:a16="http://schemas.microsoft.com/office/drawing/2014/main" id="{A236BE83-8382-4FF0-BD59-9ECE95D339B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31" name="Imagen 30">
            <a:extLst>
              <a:ext uri="{FF2B5EF4-FFF2-40B4-BE49-F238E27FC236}">
                <a16:creationId xmlns:a16="http://schemas.microsoft.com/office/drawing/2014/main" id="{EB945CC7-11B7-4C60-AB13-124A021C496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1565413</xdr:colOff>
      <xdr:row>38</xdr:row>
      <xdr:rowOff>115956</xdr:rowOff>
    </xdr:from>
    <xdr:to>
      <xdr:col>8</xdr:col>
      <xdr:colOff>1008366</xdr:colOff>
      <xdr:row>39</xdr:row>
      <xdr:rowOff>658890</xdr:rowOff>
    </xdr:to>
    <xdr:grpSp>
      <xdr:nvGrpSpPr>
        <xdr:cNvPr id="13" name="Grupo 12">
          <a:extLst>
            <a:ext uri="{FF2B5EF4-FFF2-40B4-BE49-F238E27FC236}">
              <a16:creationId xmlns:a16="http://schemas.microsoft.com/office/drawing/2014/main" id="{59D61C51-073C-4FCE-9285-E71DEAAF2DAB}"/>
            </a:ext>
            <a:ext uri="{C183D7F6-B498-43B3-948B-1728B52AA6E4}">
              <adec:decorative xmlns:adec="http://schemas.microsoft.com/office/drawing/2017/decorative" val="1"/>
            </a:ext>
          </a:extLst>
        </xdr:cNvPr>
        <xdr:cNvGrpSpPr/>
      </xdr:nvGrpSpPr>
      <xdr:grpSpPr>
        <a:xfrm>
          <a:off x="10137913" y="27738456"/>
          <a:ext cx="2722274" cy="1264113"/>
          <a:chOff x="12392219" y="12217270"/>
          <a:chExt cx="2731148" cy="1263521"/>
        </a:xfrm>
      </xdr:grpSpPr>
      <xdr:grpSp>
        <xdr:nvGrpSpPr>
          <xdr:cNvPr id="14" name="Grupo 13">
            <a:extLst>
              <a:ext uri="{FF2B5EF4-FFF2-40B4-BE49-F238E27FC236}">
                <a16:creationId xmlns:a16="http://schemas.microsoft.com/office/drawing/2014/main" id="{066DAE87-2AEA-DC5B-F63E-33AF85C8D759}"/>
              </a:ext>
            </a:extLst>
          </xdr:cNvPr>
          <xdr:cNvGrpSpPr/>
        </xdr:nvGrpSpPr>
        <xdr:grpSpPr>
          <a:xfrm>
            <a:off x="12600172" y="12257625"/>
            <a:ext cx="2291478" cy="830607"/>
            <a:chOff x="10812445" y="17982363"/>
            <a:chExt cx="2223930" cy="758755"/>
          </a:xfrm>
        </xdr:grpSpPr>
        <xdr:sp macro="" textlink="">
          <xdr:nvSpPr>
            <xdr:cNvPr id="18" name="CuadroTexto 17">
              <a:extLst>
                <a:ext uri="{FF2B5EF4-FFF2-40B4-BE49-F238E27FC236}">
                  <a16:creationId xmlns:a16="http://schemas.microsoft.com/office/drawing/2014/main" id="{667B4C8D-FFF4-34E4-4C0B-D32CA25566CB}"/>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32" name="CuadroTexto 31">
              <a:extLst>
                <a:ext uri="{FF2B5EF4-FFF2-40B4-BE49-F238E27FC236}">
                  <a16:creationId xmlns:a16="http://schemas.microsoft.com/office/drawing/2014/main" id="{52E8CB71-EA1B-7FE0-CD7A-03E035372A97}"/>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33" name="CuadroTexto 32">
              <a:extLst>
                <a:ext uri="{FF2B5EF4-FFF2-40B4-BE49-F238E27FC236}">
                  <a16:creationId xmlns:a16="http://schemas.microsoft.com/office/drawing/2014/main" id="{2570E005-79CB-4F85-2769-CE6106C116E1}"/>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34" name="Rectángulo 33">
              <a:extLst>
                <a:ext uri="{FF2B5EF4-FFF2-40B4-BE49-F238E27FC236}">
                  <a16:creationId xmlns:a16="http://schemas.microsoft.com/office/drawing/2014/main" id="{EEC07524-E4DD-AB89-A457-CEBF41ED1419}"/>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35" name="Rectángulo 34">
              <a:extLst>
                <a:ext uri="{FF2B5EF4-FFF2-40B4-BE49-F238E27FC236}">
                  <a16:creationId xmlns:a16="http://schemas.microsoft.com/office/drawing/2014/main" id="{2553AFA1-E347-834B-966F-3DE158478E1A}"/>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15" name="Rectángulo 14">
            <a:extLst>
              <a:ext uri="{FF2B5EF4-FFF2-40B4-BE49-F238E27FC236}">
                <a16:creationId xmlns:a16="http://schemas.microsoft.com/office/drawing/2014/main" id="{783E0E5A-4719-90DE-3E51-068A926D3A55}"/>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16" name="CuadroTexto 15">
            <a:extLst>
              <a:ext uri="{FF2B5EF4-FFF2-40B4-BE49-F238E27FC236}">
                <a16:creationId xmlns:a16="http://schemas.microsoft.com/office/drawing/2014/main" id="{3286B467-FC30-C291-025C-F8026B6BE207}"/>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17" name="Rectángulo 16">
            <a:extLst>
              <a:ext uri="{FF2B5EF4-FFF2-40B4-BE49-F238E27FC236}">
                <a16:creationId xmlns:a16="http://schemas.microsoft.com/office/drawing/2014/main" id="{A96DB4AD-CC90-9FA4-1690-8FD698497EDA}"/>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1328737</xdr:colOff>
      <xdr:row>34</xdr:row>
      <xdr:rowOff>285750</xdr:rowOff>
    </xdr:from>
    <xdr:to>
      <xdr:col>8</xdr:col>
      <xdr:colOff>1433512</xdr:colOff>
      <xdr:row>36</xdr:row>
      <xdr:rowOff>38100</xdr:rowOff>
    </xdr:to>
    <xdr:sp macro="" textlink="">
      <xdr:nvSpPr>
        <xdr:cNvPr id="4" name="Rectángulo redondeado 3">
          <a:hlinkClick xmlns:r="http://schemas.openxmlformats.org/officeDocument/2006/relationships" r:id="rId1"/>
          <a:extLst>
            <a:ext uri="{FF2B5EF4-FFF2-40B4-BE49-F238E27FC236}">
              <a16:creationId xmlns:a16="http://schemas.microsoft.com/office/drawing/2014/main" id="{D0E29ED4-83A2-4596-99D9-4FB7515C21B4}"/>
            </a:ext>
          </a:extLst>
        </xdr:cNvPr>
        <xdr:cNvSpPr/>
      </xdr:nvSpPr>
      <xdr:spPr>
        <a:xfrm>
          <a:off x="9177337" y="14630400"/>
          <a:ext cx="3114675" cy="55245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3</xdr:col>
      <xdr:colOff>1447800</xdr:colOff>
      <xdr:row>1</xdr:row>
      <xdr:rowOff>66675</xdr:rowOff>
    </xdr:from>
    <xdr:to>
      <xdr:col>5</xdr:col>
      <xdr:colOff>1026579</xdr:colOff>
      <xdr:row>7</xdr:row>
      <xdr:rowOff>95982</xdr:rowOff>
    </xdr:to>
    <xdr:pic>
      <xdr:nvPicPr>
        <xdr:cNvPr id="14" name="Picture 6">
          <a:extLst>
            <a:ext uri="{FF2B5EF4-FFF2-40B4-BE49-F238E27FC236}">
              <a16:creationId xmlns:a16="http://schemas.microsoft.com/office/drawing/2014/main" id="{6BFE1141-8F24-4E8D-9A2C-BEA7DD538637}"/>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429250" y="257175"/>
          <a:ext cx="2700494" cy="1172307"/>
        </a:xfrm>
        <a:prstGeom prst="rect">
          <a:avLst/>
        </a:prstGeom>
      </xdr:spPr>
    </xdr:pic>
    <xdr:clientData/>
  </xdr:twoCellAnchor>
  <xdr:twoCellAnchor>
    <xdr:from>
      <xdr:col>1</xdr:col>
      <xdr:colOff>542925</xdr:colOff>
      <xdr:row>38</xdr:row>
      <xdr:rowOff>180975</xdr:rowOff>
    </xdr:from>
    <xdr:to>
      <xdr:col>8</xdr:col>
      <xdr:colOff>961188</xdr:colOff>
      <xdr:row>45</xdr:row>
      <xdr:rowOff>17862</xdr:rowOff>
    </xdr:to>
    <xdr:grpSp>
      <xdr:nvGrpSpPr>
        <xdr:cNvPr id="15" name="Grupo 14">
          <a:extLst>
            <a:ext uri="{FF2B5EF4-FFF2-40B4-BE49-F238E27FC236}">
              <a16:creationId xmlns:a16="http://schemas.microsoft.com/office/drawing/2014/main" id="{A423800D-82F8-4C78-80D6-FD758CEFB617}"/>
            </a:ext>
            <a:ext uri="{C183D7F6-B498-43B3-948B-1728B52AA6E4}">
              <adec:decorative xmlns:adec="http://schemas.microsoft.com/office/drawing/2017/decorative" val="1"/>
            </a:ext>
          </a:extLst>
        </xdr:cNvPr>
        <xdr:cNvGrpSpPr/>
      </xdr:nvGrpSpPr>
      <xdr:grpSpPr>
        <a:xfrm>
          <a:off x="937532" y="21476154"/>
          <a:ext cx="11018227" cy="1170387"/>
          <a:chOff x="0" y="0"/>
          <a:chExt cx="5652135" cy="619125"/>
        </a:xfrm>
      </xdr:grpSpPr>
      <xdr:sp macro="" textlink="">
        <xdr:nvSpPr>
          <xdr:cNvPr id="16" name="Text Box 42">
            <a:extLst>
              <a:ext uri="{FF2B5EF4-FFF2-40B4-BE49-F238E27FC236}">
                <a16:creationId xmlns:a16="http://schemas.microsoft.com/office/drawing/2014/main" id="{4687C011-EC41-4914-8EC3-7C37307EA9B6}"/>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Ni.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17" name="AutoShape 140">
            <a:extLst>
              <a:ext uri="{FF2B5EF4-FFF2-40B4-BE49-F238E27FC236}">
                <a16:creationId xmlns:a16="http://schemas.microsoft.com/office/drawing/2014/main" id="{822CC876-DEEC-4C85-B3A4-3501CC72F9DF}"/>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8" name="Imagen 17">
            <a:extLst>
              <a:ext uri="{FF2B5EF4-FFF2-40B4-BE49-F238E27FC236}">
                <a16:creationId xmlns:a16="http://schemas.microsoft.com/office/drawing/2014/main" id="{05F7B819-EF30-4E93-BB84-BCA1640FB5E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9" name="Imagen 18">
            <a:extLst>
              <a:ext uri="{FF2B5EF4-FFF2-40B4-BE49-F238E27FC236}">
                <a16:creationId xmlns:a16="http://schemas.microsoft.com/office/drawing/2014/main" id="{FB5D9A5F-CD16-45C0-A769-A2AE3C3976D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1515717</xdr:colOff>
      <xdr:row>30</xdr:row>
      <xdr:rowOff>33131</xdr:rowOff>
    </xdr:from>
    <xdr:to>
      <xdr:col>8</xdr:col>
      <xdr:colOff>1231996</xdr:colOff>
      <xdr:row>34</xdr:row>
      <xdr:rowOff>137087</xdr:rowOff>
    </xdr:to>
    <xdr:grpSp>
      <xdr:nvGrpSpPr>
        <xdr:cNvPr id="26" name="Grupo 25">
          <a:extLst>
            <a:ext uri="{FF2B5EF4-FFF2-40B4-BE49-F238E27FC236}">
              <a16:creationId xmlns:a16="http://schemas.microsoft.com/office/drawing/2014/main" id="{8BA8E28D-B160-458C-AB4E-AFEE2A37D5B1}"/>
            </a:ext>
            <a:ext uri="{C183D7F6-B498-43B3-948B-1728B52AA6E4}">
              <adec:decorative xmlns:adec="http://schemas.microsoft.com/office/drawing/2017/decorative" val="1"/>
            </a:ext>
          </a:extLst>
        </xdr:cNvPr>
        <xdr:cNvGrpSpPr/>
      </xdr:nvGrpSpPr>
      <xdr:grpSpPr>
        <a:xfrm>
          <a:off x="9489503" y="18634095"/>
          <a:ext cx="2737064" cy="1274171"/>
          <a:chOff x="12392219" y="12217270"/>
          <a:chExt cx="2731148" cy="1263521"/>
        </a:xfrm>
      </xdr:grpSpPr>
      <xdr:grpSp>
        <xdr:nvGrpSpPr>
          <xdr:cNvPr id="27" name="Grupo 26">
            <a:extLst>
              <a:ext uri="{FF2B5EF4-FFF2-40B4-BE49-F238E27FC236}">
                <a16:creationId xmlns:a16="http://schemas.microsoft.com/office/drawing/2014/main" id="{50F8E4C4-BDB2-2096-CA6F-3E596C154660}"/>
              </a:ext>
            </a:extLst>
          </xdr:cNvPr>
          <xdr:cNvGrpSpPr/>
        </xdr:nvGrpSpPr>
        <xdr:grpSpPr>
          <a:xfrm>
            <a:off x="12600172" y="12257625"/>
            <a:ext cx="2291478" cy="830607"/>
            <a:chOff x="10812445" y="17982363"/>
            <a:chExt cx="2223930" cy="758755"/>
          </a:xfrm>
        </xdr:grpSpPr>
        <xdr:sp macro="" textlink="">
          <xdr:nvSpPr>
            <xdr:cNvPr id="31" name="CuadroTexto 30">
              <a:extLst>
                <a:ext uri="{FF2B5EF4-FFF2-40B4-BE49-F238E27FC236}">
                  <a16:creationId xmlns:a16="http://schemas.microsoft.com/office/drawing/2014/main" id="{A100F1B8-69EF-0565-B2AA-3BD24F6FC386}"/>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32" name="CuadroTexto 31">
              <a:extLst>
                <a:ext uri="{FF2B5EF4-FFF2-40B4-BE49-F238E27FC236}">
                  <a16:creationId xmlns:a16="http://schemas.microsoft.com/office/drawing/2014/main" id="{188DF147-B9EA-A45B-9CC7-1FAE96873440}"/>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33" name="CuadroTexto 32">
              <a:extLst>
                <a:ext uri="{FF2B5EF4-FFF2-40B4-BE49-F238E27FC236}">
                  <a16:creationId xmlns:a16="http://schemas.microsoft.com/office/drawing/2014/main" id="{678E9EBD-D1AE-D418-BCC2-09CB38F24AD9}"/>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34" name="Rectángulo 33">
              <a:extLst>
                <a:ext uri="{FF2B5EF4-FFF2-40B4-BE49-F238E27FC236}">
                  <a16:creationId xmlns:a16="http://schemas.microsoft.com/office/drawing/2014/main" id="{DB1F16BE-D8A2-C76E-6790-9FF05991C906}"/>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35" name="Rectángulo 34">
              <a:extLst>
                <a:ext uri="{FF2B5EF4-FFF2-40B4-BE49-F238E27FC236}">
                  <a16:creationId xmlns:a16="http://schemas.microsoft.com/office/drawing/2014/main" id="{246DB93B-F44D-DCED-7C67-B7629B4F5D56}"/>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28" name="Rectángulo 27">
            <a:extLst>
              <a:ext uri="{FF2B5EF4-FFF2-40B4-BE49-F238E27FC236}">
                <a16:creationId xmlns:a16="http://schemas.microsoft.com/office/drawing/2014/main" id="{F59BA16C-B1B9-6378-0E68-445A441C6823}"/>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29" name="CuadroTexto 28">
            <a:extLst>
              <a:ext uri="{FF2B5EF4-FFF2-40B4-BE49-F238E27FC236}">
                <a16:creationId xmlns:a16="http://schemas.microsoft.com/office/drawing/2014/main" id="{33B551C0-841B-F188-7039-DCBED8ED35E1}"/>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30" name="Rectángulo 29">
            <a:extLst>
              <a:ext uri="{FF2B5EF4-FFF2-40B4-BE49-F238E27FC236}">
                <a16:creationId xmlns:a16="http://schemas.microsoft.com/office/drawing/2014/main" id="{E221F373-C2E6-358E-145C-090674A0FBFD}"/>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pageSetUpPr fitToPage="1"/>
  </sheetPr>
  <dimension ref="E1:S43"/>
  <sheetViews>
    <sheetView view="pageBreakPreview" zoomScale="73" zoomScaleNormal="70" zoomScaleSheetLayoutView="73" workbookViewId="0"/>
  </sheetViews>
  <sheetFormatPr baseColWidth="10" defaultColWidth="11.42578125" defaultRowHeight="15"/>
  <sheetData>
    <row r="1" spans="5:19" s="4" customFormat="1" ht="89.25" customHeight="1">
      <c r="E1" s="308" t="s">
        <v>0</v>
      </c>
      <c r="F1" s="308"/>
      <c r="G1" s="308"/>
      <c r="H1" s="308"/>
      <c r="I1" s="308"/>
      <c r="J1" s="308"/>
      <c r="K1" s="308"/>
      <c r="L1" s="308"/>
      <c r="M1" s="308"/>
      <c r="N1" s="308"/>
      <c r="O1" s="308"/>
      <c r="P1" s="308"/>
      <c r="Q1" s="308"/>
      <c r="R1" s="308"/>
      <c r="S1" s="308"/>
    </row>
    <row r="43" spans="7:7">
      <c r="G43" t="s">
        <v>1</v>
      </c>
    </row>
  </sheetData>
  <sheetProtection selectLockedCells="1" selectUnlockedCells="1"/>
  <mergeCells count="1">
    <mergeCell ref="E1:S1"/>
  </mergeCells>
  <printOptions horizontalCentered="1" verticalCentered="1"/>
  <pageMargins left="0.70866141732283472" right="0.70866141732283472" top="0.74803149606299213" bottom="0.74803149606299213" header="0.31496062992125984" footer="0.31496062992125984"/>
  <pageSetup scale="53" fitToHeight="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pageSetUpPr fitToPage="1"/>
  </sheetPr>
  <dimension ref="A1:M48"/>
  <sheetViews>
    <sheetView showGridLines="0" topLeftCell="A24" zoomScale="70" zoomScaleNormal="70" zoomScaleSheetLayoutView="100" workbookViewId="0">
      <selection activeCell="D35" sqref="D35"/>
    </sheetView>
  </sheetViews>
  <sheetFormatPr baseColWidth="10" defaultColWidth="11.42578125" defaultRowHeight="15"/>
  <cols>
    <col min="1" max="1" width="6" style="73" customWidth="1"/>
    <col min="2" max="2" width="14.42578125" style="75" customWidth="1"/>
    <col min="3" max="3" width="35.7109375" style="75" customWidth="1"/>
    <col min="4" max="4" width="29" style="132" customWidth="1"/>
    <col min="5" max="5" width="17.85546875" style="132" customWidth="1"/>
    <col min="6" max="6" width="16.42578125" style="132" customWidth="1"/>
    <col min="7" max="7" width="25.42578125" style="133" customWidth="1"/>
    <col min="8" max="8" width="19.7109375" style="132" customWidth="1"/>
    <col min="9" max="9" width="24.42578125" style="132" customWidth="1"/>
    <col min="10" max="10" width="40.5703125" style="73" customWidth="1"/>
    <col min="11" max="13" width="40.5703125" style="75" customWidth="1"/>
    <col min="14" max="16384" width="11.42578125" style="75"/>
  </cols>
  <sheetData>
    <row r="1" spans="2:9" s="73" customFormat="1">
      <c r="E1" s="126"/>
      <c r="F1" s="126"/>
      <c r="G1" s="127"/>
      <c r="H1" s="126"/>
      <c r="I1" s="126"/>
    </row>
    <row r="2" spans="2:9" s="73" customFormat="1">
      <c r="E2" s="126"/>
      <c r="F2" s="126"/>
      <c r="G2" s="127"/>
      <c r="H2" s="126"/>
      <c r="I2" s="126"/>
    </row>
    <row r="3" spans="2:9" s="73" customFormat="1">
      <c r="D3" s="126"/>
      <c r="E3" s="126"/>
      <c r="F3" s="126"/>
      <c r="G3" s="127"/>
      <c r="H3" s="126"/>
      <c r="I3" s="126"/>
    </row>
    <row r="4" spans="2:9" s="73" customFormat="1">
      <c r="D4" s="126"/>
      <c r="E4" s="126"/>
      <c r="F4" s="126"/>
      <c r="G4" s="127"/>
      <c r="H4" s="126"/>
      <c r="I4" s="126"/>
    </row>
    <row r="5" spans="2:9" s="73" customFormat="1">
      <c r="D5" s="126"/>
      <c r="E5" s="126"/>
      <c r="F5" s="126"/>
      <c r="G5" s="127"/>
      <c r="H5" s="126"/>
      <c r="I5" s="126"/>
    </row>
    <row r="6" spans="2:9" s="73" customFormat="1">
      <c r="D6" s="126"/>
      <c r="E6" s="126"/>
      <c r="F6" s="126"/>
      <c r="G6" s="127"/>
      <c r="H6" s="126"/>
      <c r="I6" s="126"/>
    </row>
    <row r="7" spans="2:9" s="73" customFormat="1">
      <c r="D7" s="126"/>
      <c r="E7" s="126"/>
      <c r="F7" s="126"/>
      <c r="G7" s="127"/>
      <c r="H7" s="126"/>
      <c r="I7" s="126"/>
    </row>
    <row r="8" spans="2:9" s="73" customFormat="1">
      <c r="D8" s="126"/>
      <c r="E8" s="126"/>
      <c r="F8" s="126"/>
      <c r="G8" s="127"/>
      <c r="H8" s="126"/>
      <c r="I8" s="126"/>
    </row>
    <row r="9" spans="2:9" s="73" customFormat="1">
      <c r="D9" s="126"/>
      <c r="E9" s="126"/>
      <c r="F9" s="126"/>
      <c r="G9" s="127"/>
      <c r="H9" s="126"/>
      <c r="I9" s="126"/>
    </row>
    <row r="10" spans="2:9" ht="24.6" customHeight="1">
      <c r="B10" s="382" t="s">
        <v>236</v>
      </c>
      <c r="C10" s="382"/>
      <c r="D10" s="382"/>
      <c r="E10" s="382"/>
      <c r="F10" s="382"/>
      <c r="G10" s="382"/>
      <c r="H10" s="382"/>
      <c r="I10" s="382"/>
    </row>
    <row r="11" spans="2:9" s="73" customFormat="1">
      <c r="D11" s="126"/>
      <c r="E11" s="126"/>
      <c r="F11" s="126"/>
      <c r="G11" s="127"/>
      <c r="H11" s="126"/>
      <c r="I11" s="126"/>
    </row>
    <row r="12" spans="2:9" ht="39" customHeight="1">
      <c r="B12" s="106" t="s">
        <v>122</v>
      </c>
      <c r="C12" s="375" t="s">
        <v>237</v>
      </c>
      <c r="D12" s="376"/>
      <c r="E12" s="376"/>
      <c r="F12" s="376"/>
      <c r="G12" s="376"/>
      <c r="H12" s="376"/>
      <c r="I12" s="377"/>
    </row>
    <row r="13" spans="2:9" s="73" customFormat="1">
      <c r="D13" s="126"/>
      <c r="E13" s="126"/>
      <c r="F13" s="126"/>
      <c r="G13" s="127"/>
      <c r="H13" s="126"/>
      <c r="I13" s="126"/>
    </row>
    <row r="14" spans="2:9" s="73" customFormat="1">
      <c r="D14" s="126"/>
      <c r="E14" s="126"/>
      <c r="F14" s="126"/>
      <c r="G14" s="127"/>
      <c r="H14" s="126"/>
      <c r="I14" s="126"/>
    </row>
    <row r="15" spans="2:9" ht="31.5" customHeight="1">
      <c r="B15" s="378" t="s">
        <v>238</v>
      </c>
      <c r="C15" s="378"/>
      <c r="D15" s="378"/>
      <c r="E15" s="378"/>
      <c r="F15" s="378"/>
      <c r="G15" s="378"/>
      <c r="H15" s="378"/>
      <c r="I15" s="378"/>
    </row>
    <row r="16" spans="2:9" s="73" customFormat="1">
      <c r="D16" s="126"/>
      <c r="E16" s="126"/>
      <c r="F16" s="126"/>
      <c r="G16" s="127"/>
      <c r="H16" s="126"/>
      <c r="I16" s="126"/>
    </row>
    <row r="17" spans="2:13" ht="15.75">
      <c r="B17" s="374" t="s">
        <v>125</v>
      </c>
      <c r="C17" s="374" t="s">
        <v>112</v>
      </c>
      <c r="D17" s="374" t="s">
        <v>126</v>
      </c>
      <c r="E17" s="374" t="s">
        <v>127</v>
      </c>
      <c r="F17" s="374" t="s">
        <v>128</v>
      </c>
      <c r="G17" s="374" t="s">
        <v>129</v>
      </c>
      <c r="H17" s="374" t="s">
        <v>130</v>
      </c>
      <c r="I17" s="374"/>
      <c r="J17" s="368" t="s">
        <v>413</v>
      </c>
      <c r="K17" s="368"/>
      <c r="L17" s="368"/>
      <c r="M17" s="368"/>
    </row>
    <row r="18" spans="2:13" ht="15.75">
      <c r="B18" s="374"/>
      <c r="C18" s="374"/>
      <c r="D18" s="374"/>
      <c r="E18" s="374"/>
      <c r="F18" s="374"/>
      <c r="G18" s="374"/>
      <c r="H18" s="107" t="s">
        <v>131</v>
      </c>
      <c r="I18" s="107" t="s">
        <v>132</v>
      </c>
      <c r="J18" s="108" t="s">
        <v>409</v>
      </c>
      <c r="K18" s="108" t="s">
        <v>410</v>
      </c>
      <c r="L18" s="108" t="s">
        <v>411</v>
      </c>
      <c r="M18" s="108" t="s">
        <v>412</v>
      </c>
    </row>
    <row r="19" spans="2:13" ht="15.75" customHeight="1">
      <c r="B19" s="128" t="s">
        <v>239</v>
      </c>
      <c r="C19" s="156" t="s">
        <v>240</v>
      </c>
      <c r="D19" s="153"/>
      <c r="E19" s="153"/>
      <c r="F19" s="153"/>
      <c r="G19" s="153"/>
      <c r="H19" s="153"/>
      <c r="I19" s="280"/>
      <c r="J19" s="153"/>
      <c r="K19" s="153"/>
      <c r="L19" s="153"/>
      <c r="M19" s="154"/>
    </row>
    <row r="20" spans="2:13" ht="60">
      <c r="B20" s="49">
        <v>1</v>
      </c>
      <c r="C20" s="129" t="s">
        <v>241</v>
      </c>
      <c r="D20" s="111" t="s">
        <v>242</v>
      </c>
      <c r="E20" s="112">
        <v>45717</v>
      </c>
      <c r="F20" s="112">
        <v>45838</v>
      </c>
      <c r="G20" s="92" t="s">
        <v>243</v>
      </c>
      <c r="H20" s="62" t="s">
        <v>138</v>
      </c>
      <c r="I20" s="120" t="s">
        <v>244</v>
      </c>
      <c r="J20" s="110" t="s">
        <v>426</v>
      </c>
      <c r="K20" s="110" t="s">
        <v>463</v>
      </c>
      <c r="L20" s="110" t="s">
        <v>507</v>
      </c>
      <c r="M20" s="110"/>
    </row>
    <row r="21" spans="2:13" ht="150">
      <c r="B21" s="49">
        <v>2</v>
      </c>
      <c r="C21" s="129" t="s">
        <v>245</v>
      </c>
      <c r="D21" s="111" t="s">
        <v>242</v>
      </c>
      <c r="E21" s="112">
        <v>45839</v>
      </c>
      <c r="F21" s="112">
        <v>45930</v>
      </c>
      <c r="G21" s="92" t="s">
        <v>246</v>
      </c>
      <c r="H21" s="62" t="s">
        <v>138</v>
      </c>
      <c r="I21" s="120" t="s">
        <v>247</v>
      </c>
      <c r="J21" s="110" t="s">
        <v>419</v>
      </c>
      <c r="K21" s="110" t="s">
        <v>419</v>
      </c>
      <c r="L21" s="110" t="s">
        <v>508</v>
      </c>
      <c r="M21" s="110"/>
    </row>
    <row r="22" spans="2:13" ht="75">
      <c r="B22" s="49">
        <v>3</v>
      </c>
      <c r="C22" s="130" t="s">
        <v>248</v>
      </c>
      <c r="D22" s="111" t="s">
        <v>184</v>
      </c>
      <c r="E22" s="112">
        <v>45931</v>
      </c>
      <c r="F22" s="112">
        <v>46387</v>
      </c>
      <c r="G22" s="92" t="s">
        <v>246</v>
      </c>
      <c r="H22" s="62" t="s">
        <v>138</v>
      </c>
      <c r="I22" s="120" t="s">
        <v>247</v>
      </c>
      <c r="J22" s="110" t="s">
        <v>419</v>
      </c>
      <c r="K22" s="110" t="s">
        <v>419</v>
      </c>
      <c r="L22" s="110" t="s">
        <v>419</v>
      </c>
      <c r="M22" s="110"/>
    </row>
    <row r="23" spans="2:13" ht="105">
      <c r="B23" s="301">
        <v>4</v>
      </c>
      <c r="C23" s="130" t="s">
        <v>249</v>
      </c>
      <c r="D23" s="111" t="s">
        <v>184</v>
      </c>
      <c r="E23" s="112">
        <v>45658</v>
      </c>
      <c r="F23" s="112">
        <v>47118</v>
      </c>
      <c r="G23" s="92" t="s">
        <v>250</v>
      </c>
      <c r="H23" s="62" t="s">
        <v>251</v>
      </c>
      <c r="I23" s="120" t="s">
        <v>252</v>
      </c>
      <c r="J23" s="110" t="s">
        <v>427</v>
      </c>
      <c r="K23" s="110" t="s">
        <v>464</v>
      </c>
      <c r="L23" s="110" t="s">
        <v>509</v>
      </c>
      <c r="M23" s="110"/>
    </row>
    <row r="24" spans="2:13" ht="90">
      <c r="B24" s="301">
        <v>5</v>
      </c>
      <c r="C24" s="131" t="s">
        <v>253</v>
      </c>
      <c r="D24" s="111" t="s">
        <v>136</v>
      </c>
      <c r="E24" s="112">
        <v>45658</v>
      </c>
      <c r="F24" s="112">
        <v>47118</v>
      </c>
      <c r="G24" s="92" t="s">
        <v>254</v>
      </c>
      <c r="H24" s="62" t="s">
        <v>138</v>
      </c>
      <c r="I24" s="120" t="s">
        <v>153</v>
      </c>
      <c r="J24" s="110" t="s">
        <v>428</v>
      </c>
      <c r="K24" s="110" t="s">
        <v>465</v>
      </c>
      <c r="L24" s="110" t="s">
        <v>510</v>
      </c>
      <c r="M24" s="110"/>
    </row>
    <row r="25" spans="2:13" ht="18" customHeight="1">
      <c r="B25" s="128" t="s">
        <v>255</v>
      </c>
      <c r="C25" s="156" t="s">
        <v>256</v>
      </c>
      <c r="D25" s="153"/>
      <c r="E25" s="153"/>
      <c r="F25" s="153"/>
      <c r="G25" s="153"/>
      <c r="H25" s="153"/>
      <c r="I25" s="280"/>
      <c r="J25" s="153"/>
      <c r="K25" s="153"/>
      <c r="L25" s="153"/>
      <c r="M25" s="154"/>
    </row>
    <row r="26" spans="2:13" ht="135">
      <c r="B26" s="49">
        <v>1</v>
      </c>
      <c r="C26" s="125" t="s">
        <v>257</v>
      </c>
      <c r="D26" s="111" t="s">
        <v>258</v>
      </c>
      <c r="E26" s="115">
        <v>45748</v>
      </c>
      <c r="F26" s="115">
        <v>46022</v>
      </c>
      <c r="G26" s="92" t="s">
        <v>259</v>
      </c>
      <c r="H26" s="120" t="s">
        <v>260</v>
      </c>
      <c r="I26" s="120" t="s">
        <v>261</v>
      </c>
      <c r="J26" s="110" t="s">
        <v>419</v>
      </c>
      <c r="K26" s="110" t="s">
        <v>466</v>
      </c>
      <c r="L26" s="110" t="s">
        <v>515</v>
      </c>
      <c r="M26" s="110"/>
    </row>
    <row r="27" spans="2:13" ht="255">
      <c r="B27" s="49">
        <v>2</v>
      </c>
      <c r="C27" s="125" t="s">
        <v>262</v>
      </c>
      <c r="D27" s="111" t="s">
        <v>258</v>
      </c>
      <c r="E27" s="115">
        <v>45748</v>
      </c>
      <c r="F27" s="115">
        <v>46022</v>
      </c>
      <c r="G27" s="92" t="s">
        <v>263</v>
      </c>
      <c r="H27" s="120" t="s">
        <v>264</v>
      </c>
      <c r="I27" s="120" t="s">
        <v>261</v>
      </c>
      <c r="J27" s="110" t="s">
        <v>419</v>
      </c>
      <c r="K27" s="110" t="s">
        <v>467</v>
      </c>
      <c r="L27" s="110" t="s">
        <v>516</v>
      </c>
      <c r="M27" s="110"/>
    </row>
    <row r="28" spans="2:13" ht="210">
      <c r="B28" s="301">
        <v>3</v>
      </c>
      <c r="C28" s="125" t="s">
        <v>265</v>
      </c>
      <c r="D28" s="111" t="s">
        <v>258</v>
      </c>
      <c r="E28" s="115">
        <v>45748</v>
      </c>
      <c r="F28" s="115">
        <v>47118</v>
      </c>
      <c r="G28" s="92" t="s">
        <v>266</v>
      </c>
      <c r="H28" s="120" t="s">
        <v>264</v>
      </c>
      <c r="I28" s="120" t="s">
        <v>261</v>
      </c>
      <c r="J28" s="110" t="s">
        <v>419</v>
      </c>
      <c r="K28" s="110" t="s">
        <v>468</v>
      </c>
      <c r="L28" s="110" t="s">
        <v>514</v>
      </c>
      <c r="M28" s="110"/>
    </row>
    <row r="29" spans="2:13" s="73" customFormat="1">
      <c r="D29" s="126"/>
      <c r="E29" s="126"/>
      <c r="F29" s="126"/>
      <c r="G29" s="127"/>
      <c r="H29" s="126"/>
      <c r="I29" s="126"/>
    </row>
    <row r="30" spans="2:13">
      <c r="J30" s="133"/>
      <c r="K30" s="133"/>
      <c r="L30" s="133"/>
      <c r="M30" s="133"/>
    </row>
    <row r="31" spans="2:13">
      <c r="J31" s="133"/>
      <c r="K31" s="133"/>
      <c r="L31" s="133"/>
      <c r="M31" s="133"/>
    </row>
    <row r="32" spans="2:13" ht="15.75">
      <c r="C32" s="369" t="s">
        <v>170</v>
      </c>
      <c r="D32" s="370"/>
      <c r="E32" s="371"/>
      <c r="J32" s="133"/>
      <c r="K32" s="133"/>
      <c r="L32" s="133"/>
      <c r="M32" s="133"/>
    </row>
    <row r="33" spans="3:10" ht="15.75">
      <c r="C33" s="108" t="s">
        <v>171</v>
      </c>
      <c r="D33" s="107" t="s">
        <v>172</v>
      </c>
      <c r="E33" s="107" t="s">
        <v>173</v>
      </c>
      <c r="J33" s="133"/>
    </row>
    <row r="34" spans="3:10" ht="45">
      <c r="C34" s="92" t="s">
        <v>240</v>
      </c>
      <c r="D34" s="92" t="s">
        <v>267</v>
      </c>
      <c r="E34" s="117">
        <v>1</v>
      </c>
      <c r="J34" s="133"/>
    </row>
    <row r="35" spans="3:10" ht="75">
      <c r="C35" s="92" t="s">
        <v>268</v>
      </c>
      <c r="D35" s="92" t="s">
        <v>269</v>
      </c>
      <c r="E35" s="117">
        <v>1</v>
      </c>
      <c r="J35" s="133"/>
    </row>
    <row r="36" spans="3:10">
      <c r="C36" s="74"/>
      <c r="J36" s="133"/>
    </row>
    <row r="37" spans="3:10">
      <c r="J37" s="133"/>
    </row>
    <row r="38" spans="3:10" s="73" customFormat="1">
      <c r="D38" s="126"/>
      <c r="E38" s="126"/>
      <c r="F38" s="126"/>
      <c r="G38" s="127"/>
      <c r="H38" s="126"/>
      <c r="I38" s="126"/>
    </row>
    <row r="39" spans="3:10">
      <c r="J39" s="132"/>
    </row>
    <row r="40" spans="3:10">
      <c r="C40" s="96"/>
      <c r="D40" s="122" t="s">
        <v>232</v>
      </c>
      <c r="E40" s="96"/>
      <c r="J40" s="132"/>
    </row>
    <row r="41" spans="3:10">
      <c r="C41" s="96"/>
      <c r="D41" s="122" t="s">
        <v>233</v>
      </c>
      <c r="E41" s="96" t="s">
        <v>234</v>
      </c>
      <c r="J41" s="132"/>
    </row>
    <row r="42" spans="3:10">
      <c r="C42" s="96"/>
      <c r="D42" s="96"/>
      <c r="E42" s="96" t="s">
        <v>235</v>
      </c>
      <c r="J42" s="132"/>
    </row>
    <row r="43" spans="3:10">
      <c r="C43" s="123"/>
      <c r="D43" s="96"/>
      <c r="E43" s="124"/>
      <c r="J43" s="132"/>
    </row>
    <row r="44" spans="3:10">
      <c r="C44" s="96"/>
      <c r="D44" s="96"/>
      <c r="E44" s="124"/>
      <c r="J44" s="132"/>
    </row>
    <row r="45" spans="3:10">
      <c r="C45" s="96"/>
      <c r="D45" s="96"/>
      <c r="E45" s="124"/>
      <c r="J45" s="132"/>
    </row>
    <row r="46" spans="3:10">
      <c r="J46" s="132"/>
    </row>
    <row r="47" spans="3:10" s="73" customFormat="1">
      <c r="D47" s="126"/>
      <c r="E47" s="126"/>
      <c r="F47" s="126"/>
      <c r="G47" s="127"/>
      <c r="H47" s="126"/>
      <c r="I47" s="126"/>
    </row>
    <row r="48" spans="3:10" s="73" customFormat="1">
      <c r="D48" s="126"/>
      <c r="E48" s="126"/>
      <c r="F48" s="126"/>
      <c r="G48" s="127"/>
      <c r="H48" s="126"/>
      <c r="I48" s="126"/>
    </row>
  </sheetData>
  <sheetProtection selectLockedCells="1" selectUnlockedCells="1"/>
  <mergeCells count="12">
    <mergeCell ref="J17:M17"/>
    <mergeCell ref="C32:E32"/>
    <mergeCell ref="H17:I17"/>
    <mergeCell ref="B10:I10"/>
    <mergeCell ref="B15:I15"/>
    <mergeCell ref="B17:B18"/>
    <mergeCell ref="C17:C18"/>
    <mergeCell ref="D17:D18"/>
    <mergeCell ref="E17:E18"/>
    <mergeCell ref="F17:F18"/>
    <mergeCell ref="C12:I12"/>
    <mergeCell ref="G17:G18"/>
  </mergeCells>
  <printOptions horizontalCentered="1" verticalCentered="1"/>
  <pageMargins left="0.70866141732283472" right="0.70866141732283472" top="0.74803149606299213" bottom="0.74803149606299213" header="0.31496062992125984" footer="0.31496062992125984"/>
  <pageSetup scale="3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pageSetUpPr fitToPage="1"/>
  </sheetPr>
  <dimension ref="A1:HC52"/>
  <sheetViews>
    <sheetView showGridLines="0" topLeftCell="A23" zoomScale="70" zoomScaleNormal="70" zoomScaleSheetLayoutView="106" zoomScalePageLayoutView="70" workbookViewId="0">
      <selection activeCell="L31" sqref="L31"/>
    </sheetView>
  </sheetViews>
  <sheetFormatPr baseColWidth="10" defaultColWidth="11.42578125" defaultRowHeight="15"/>
  <cols>
    <col min="1" max="1" width="4.7109375" style="73" customWidth="1"/>
    <col min="2" max="2" width="17.7109375" style="75" customWidth="1"/>
    <col min="3" max="3" width="40.85546875" style="75" customWidth="1"/>
    <col min="4" max="4" width="25.7109375" style="75" customWidth="1"/>
    <col min="5" max="5" width="20.28515625" style="75" customWidth="1"/>
    <col min="6" max="6" width="17.28515625" style="75" customWidth="1"/>
    <col min="7" max="7" width="26.5703125" style="75" customWidth="1"/>
    <col min="8" max="8" width="16" style="75" customWidth="1"/>
    <col min="9" max="9" width="28.28515625" style="132" customWidth="1"/>
    <col min="10" max="10" width="46.140625" style="73" customWidth="1"/>
    <col min="11" max="11" width="40.42578125" style="73" customWidth="1"/>
    <col min="12" max="12" width="41.28515625" style="73" customWidth="1"/>
    <col min="13" max="13" width="38.5703125" style="73" customWidth="1"/>
    <col min="14" max="211" width="11.42578125" style="73"/>
    <col min="212" max="16384" width="11.42578125" style="75"/>
  </cols>
  <sheetData>
    <row r="1" spans="2:10" s="73" customFormat="1">
      <c r="I1" s="126"/>
    </row>
    <row r="2" spans="2:10" s="73" customFormat="1">
      <c r="I2" s="126"/>
    </row>
    <row r="3" spans="2:10" s="73" customFormat="1">
      <c r="I3" s="126"/>
    </row>
    <row r="4" spans="2:10" s="73" customFormat="1">
      <c r="I4" s="126"/>
    </row>
    <row r="5" spans="2:10" s="73" customFormat="1">
      <c r="I5" s="126"/>
    </row>
    <row r="6" spans="2:10" s="73" customFormat="1">
      <c r="I6" s="126"/>
    </row>
    <row r="7" spans="2:10" s="73" customFormat="1">
      <c r="I7" s="126"/>
    </row>
    <row r="8" spans="2:10" s="73" customFormat="1">
      <c r="I8" s="126"/>
    </row>
    <row r="9" spans="2:10" s="73" customFormat="1">
      <c r="I9" s="126"/>
    </row>
    <row r="10" spans="2:10" s="73" customFormat="1">
      <c r="I10" s="126"/>
    </row>
    <row r="11" spans="2:10" ht="15.75">
      <c r="B11" s="302" t="s">
        <v>270</v>
      </c>
      <c r="C11" s="288"/>
      <c r="D11" s="288"/>
      <c r="E11" s="288"/>
      <c r="F11" s="288"/>
      <c r="G11" s="288"/>
      <c r="H11" s="288"/>
      <c r="I11" s="288"/>
      <c r="J11" s="303"/>
    </row>
    <row r="12" spans="2:10" s="73" customFormat="1">
      <c r="I12" s="126"/>
    </row>
    <row r="13" spans="2:10" ht="44.25" customHeight="1">
      <c r="B13" s="106" t="s">
        <v>271</v>
      </c>
      <c r="C13" s="375" t="s">
        <v>445</v>
      </c>
      <c r="D13" s="376"/>
      <c r="E13" s="376"/>
      <c r="F13" s="376"/>
      <c r="G13" s="376"/>
      <c r="H13" s="376"/>
      <c r="I13" s="376"/>
      <c r="J13" s="377"/>
    </row>
    <row r="14" spans="2:10" s="73" customFormat="1">
      <c r="I14" s="126"/>
    </row>
    <row r="15" spans="2:10" s="73" customFormat="1">
      <c r="I15" s="126"/>
    </row>
    <row r="16" spans="2:10" ht="15.75">
      <c r="B16" s="292" t="s">
        <v>238</v>
      </c>
      <c r="C16" s="293"/>
      <c r="D16" s="293"/>
      <c r="E16" s="293"/>
      <c r="F16" s="293"/>
      <c r="G16" s="293"/>
      <c r="H16" s="293"/>
      <c r="I16" s="293"/>
      <c r="J16" s="294"/>
    </row>
    <row r="17" spans="2:13" s="73" customFormat="1">
      <c r="I17" s="126"/>
    </row>
    <row r="18" spans="2:13" ht="15.75">
      <c r="B18" s="374" t="s">
        <v>125</v>
      </c>
      <c r="C18" s="374" t="s">
        <v>112</v>
      </c>
      <c r="D18" s="374" t="s">
        <v>126</v>
      </c>
      <c r="E18" s="374" t="s">
        <v>127</v>
      </c>
      <c r="F18" s="374" t="s">
        <v>128</v>
      </c>
      <c r="G18" s="374" t="s">
        <v>129</v>
      </c>
      <c r="H18" s="368" t="s">
        <v>130</v>
      </c>
      <c r="I18" s="368"/>
      <c r="J18" s="368" t="s">
        <v>413</v>
      </c>
      <c r="K18" s="368"/>
      <c r="L18" s="368"/>
      <c r="M18" s="368"/>
    </row>
    <row r="19" spans="2:13" ht="15.75">
      <c r="B19" s="374"/>
      <c r="C19" s="374"/>
      <c r="D19" s="374"/>
      <c r="E19" s="374"/>
      <c r="F19" s="374"/>
      <c r="G19" s="374"/>
      <c r="H19" s="108" t="s">
        <v>131</v>
      </c>
      <c r="I19" s="107" t="s">
        <v>132</v>
      </c>
      <c r="J19" s="108" t="s">
        <v>409</v>
      </c>
      <c r="K19" s="108" t="s">
        <v>410</v>
      </c>
      <c r="L19" s="108" t="s">
        <v>411</v>
      </c>
      <c r="M19" s="108" t="s">
        <v>412</v>
      </c>
    </row>
    <row r="20" spans="2:13" ht="15.75">
      <c r="B20" s="107" t="s">
        <v>272</v>
      </c>
      <c r="C20" s="156" t="s">
        <v>273</v>
      </c>
      <c r="D20" s="153"/>
      <c r="E20" s="153"/>
      <c r="F20" s="153"/>
      <c r="G20" s="153"/>
      <c r="H20" s="153"/>
      <c r="I20" s="280"/>
      <c r="J20" s="153"/>
      <c r="K20" s="153"/>
      <c r="L20" s="153"/>
      <c r="M20" s="154"/>
    </row>
    <row r="21" spans="2:13" ht="390">
      <c r="B21" s="142">
        <v>1</v>
      </c>
      <c r="C21" s="102" t="s">
        <v>274</v>
      </c>
      <c r="D21" s="62" t="s">
        <v>159</v>
      </c>
      <c r="E21" s="115">
        <v>45658</v>
      </c>
      <c r="F21" s="115">
        <v>45746</v>
      </c>
      <c r="G21" s="135" t="s">
        <v>275</v>
      </c>
      <c r="H21" s="120" t="s">
        <v>276</v>
      </c>
      <c r="I21" s="120" t="s">
        <v>277</v>
      </c>
      <c r="J21" s="110" t="s">
        <v>429</v>
      </c>
      <c r="K21" s="110" t="s">
        <v>449</v>
      </c>
      <c r="L21" s="110" t="s">
        <v>449</v>
      </c>
      <c r="M21" s="110"/>
    </row>
    <row r="22" spans="2:13" ht="90">
      <c r="B22" s="142">
        <v>2</v>
      </c>
      <c r="C22" s="102" t="s">
        <v>278</v>
      </c>
      <c r="D22" s="62" t="s">
        <v>279</v>
      </c>
      <c r="E22" s="115">
        <v>45658</v>
      </c>
      <c r="F22" s="115">
        <v>45838</v>
      </c>
      <c r="G22" s="135" t="s">
        <v>280</v>
      </c>
      <c r="H22" s="120" t="s">
        <v>138</v>
      </c>
      <c r="I22" s="120" t="s">
        <v>281</v>
      </c>
      <c r="J22" s="110" t="s">
        <v>430</v>
      </c>
      <c r="K22" s="110" t="s">
        <v>469</v>
      </c>
      <c r="L22" s="110" t="s">
        <v>494</v>
      </c>
      <c r="M22" s="110"/>
    </row>
    <row r="23" spans="2:13" ht="90">
      <c r="B23" s="142">
        <v>3</v>
      </c>
      <c r="C23" s="102" t="s">
        <v>282</v>
      </c>
      <c r="D23" s="62" t="s">
        <v>279</v>
      </c>
      <c r="E23" s="115">
        <v>45839</v>
      </c>
      <c r="F23" s="115">
        <v>45869</v>
      </c>
      <c r="G23" s="135" t="s">
        <v>283</v>
      </c>
      <c r="H23" s="120" t="s">
        <v>138</v>
      </c>
      <c r="I23" s="120" t="s">
        <v>284</v>
      </c>
      <c r="J23" s="110" t="s">
        <v>419</v>
      </c>
      <c r="K23" s="110" t="s">
        <v>419</v>
      </c>
      <c r="L23" s="110" t="s">
        <v>517</v>
      </c>
      <c r="M23" s="110"/>
    </row>
    <row r="24" spans="2:13" ht="75">
      <c r="B24" s="142">
        <v>4</v>
      </c>
      <c r="C24" s="102" t="s">
        <v>285</v>
      </c>
      <c r="D24" s="62" t="s">
        <v>279</v>
      </c>
      <c r="E24" s="115">
        <v>45870</v>
      </c>
      <c r="F24" s="115">
        <v>46112</v>
      </c>
      <c r="G24" s="135" t="s">
        <v>286</v>
      </c>
      <c r="H24" s="120" t="s">
        <v>138</v>
      </c>
      <c r="I24" s="120" t="s">
        <v>284</v>
      </c>
      <c r="J24" s="110" t="s">
        <v>419</v>
      </c>
      <c r="K24" s="110" t="s">
        <v>419</v>
      </c>
      <c r="L24" s="110" t="s">
        <v>518</v>
      </c>
      <c r="M24" s="110"/>
    </row>
    <row r="25" spans="2:13" ht="15.75">
      <c r="B25" s="107" t="s">
        <v>287</v>
      </c>
      <c r="C25" s="156" t="s">
        <v>288</v>
      </c>
      <c r="D25" s="153"/>
      <c r="E25" s="153"/>
      <c r="F25" s="153"/>
      <c r="G25" s="153"/>
      <c r="H25" s="153"/>
      <c r="I25" s="280"/>
      <c r="J25" s="153"/>
      <c r="K25" s="153"/>
      <c r="L25" s="153"/>
      <c r="M25" s="154"/>
    </row>
    <row r="26" spans="2:13" ht="83.25" customHeight="1">
      <c r="B26" s="49">
        <v>1</v>
      </c>
      <c r="C26" s="82" t="s">
        <v>289</v>
      </c>
      <c r="D26" s="62" t="s">
        <v>279</v>
      </c>
      <c r="E26" s="115">
        <v>45658</v>
      </c>
      <c r="F26" s="115">
        <v>45747</v>
      </c>
      <c r="G26" s="134" t="s">
        <v>290</v>
      </c>
      <c r="H26" s="120" t="s">
        <v>138</v>
      </c>
      <c r="I26" s="120" t="s">
        <v>281</v>
      </c>
      <c r="J26" s="110" t="s">
        <v>431</v>
      </c>
      <c r="K26" s="110" t="s">
        <v>470</v>
      </c>
      <c r="L26" s="110" t="s">
        <v>519</v>
      </c>
      <c r="M26" s="110"/>
    </row>
    <row r="27" spans="2:13" ht="105">
      <c r="B27" s="49">
        <v>2</v>
      </c>
      <c r="C27" s="82" t="s">
        <v>432</v>
      </c>
      <c r="D27" s="62" t="s">
        <v>279</v>
      </c>
      <c r="E27" s="115">
        <v>45658</v>
      </c>
      <c r="F27" s="115">
        <v>45838</v>
      </c>
      <c r="G27" s="135" t="s">
        <v>280</v>
      </c>
      <c r="H27" s="120" t="s">
        <v>138</v>
      </c>
      <c r="I27" s="120" t="s">
        <v>281</v>
      </c>
      <c r="J27" s="110" t="s">
        <v>430</v>
      </c>
      <c r="K27" s="110" t="s">
        <v>471</v>
      </c>
      <c r="L27" s="110" t="s">
        <v>494</v>
      </c>
      <c r="M27" s="110"/>
    </row>
    <row r="28" spans="2:13" ht="90">
      <c r="B28" s="49">
        <v>3</v>
      </c>
      <c r="C28" s="82" t="s">
        <v>291</v>
      </c>
      <c r="D28" s="62" t="s">
        <v>184</v>
      </c>
      <c r="E28" s="115">
        <v>45658</v>
      </c>
      <c r="F28" s="115">
        <v>45838</v>
      </c>
      <c r="G28" s="135" t="s">
        <v>292</v>
      </c>
      <c r="H28" s="120" t="s">
        <v>138</v>
      </c>
      <c r="I28" s="120" t="s">
        <v>293</v>
      </c>
      <c r="J28" s="110" t="s">
        <v>433</v>
      </c>
      <c r="K28" s="110" t="s">
        <v>472</v>
      </c>
      <c r="L28" s="110" t="s">
        <v>494</v>
      </c>
      <c r="M28" s="110"/>
    </row>
    <row r="29" spans="2:13" ht="165">
      <c r="B29" s="49">
        <v>4</v>
      </c>
      <c r="C29" s="82" t="s">
        <v>294</v>
      </c>
      <c r="D29" s="62" t="s">
        <v>184</v>
      </c>
      <c r="E29" s="115">
        <v>45839</v>
      </c>
      <c r="F29" s="115">
        <v>46934</v>
      </c>
      <c r="G29" s="82" t="s">
        <v>295</v>
      </c>
      <c r="H29" s="120" t="s">
        <v>138</v>
      </c>
      <c r="I29" s="120" t="s">
        <v>293</v>
      </c>
      <c r="J29" s="110" t="s">
        <v>419</v>
      </c>
      <c r="K29" s="110" t="s">
        <v>419</v>
      </c>
      <c r="L29" s="110" t="s">
        <v>520</v>
      </c>
      <c r="M29" s="110"/>
    </row>
    <row r="30" spans="2:13" ht="15.75">
      <c r="B30" s="107" t="s">
        <v>296</v>
      </c>
      <c r="C30" s="156" t="s">
        <v>297</v>
      </c>
      <c r="D30" s="153"/>
      <c r="E30" s="153"/>
      <c r="F30" s="153"/>
      <c r="G30" s="153"/>
      <c r="H30" s="153"/>
      <c r="I30" s="280"/>
      <c r="J30" s="153"/>
      <c r="K30" s="153"/>
      <c r="L30" s="153"/>
      <c r="M30" s="154"/>
    </row>
    <row r="31" spans="2:13" ht="105">
      <c r="B31" s="301">
        <v>1</v>
      </c>
      <c r="C31" s="82" t="s">
        <v>298</v>
      </c>
      <c r="D31" s="62" t="s">
        <v>159</v>
      </c>
      <c r="E31" s="115">
        <v>45901</v>
      </c>
      <c r="F31" s="115">
        <v>47118</v>
      </c>
      <c r="G31" s="113" t="s">
        <v>299</v>
      </c>
      <c r="H31" s="120" t="s">
        <v>138</v>
      </c>
      <c r="I31" s="120" t="s">
        <v>300</v>
      </c>
      <c r="J31" s="110" t="s">
        <v>419</v>
      </c>
      <c r="K31" s="110" t="s">
        <v>419</v>
      </c>
      <c r="L31" s="110" t="s">
        <v>521</v>
      </c>
      <c r="M31" s="110"/>
    </row>
    <row r="32" spans="2:13" s="73" customFormat="1">
      <c r="I32" s="126"/>
    </row>
    <row r="33" spans="2:10">
      <c r="J33" s="132"/>
    </row>
    <row r="34" spans="2:10" ht="15.75">
      <c r="C34" s="368" t="s">
        <v>170</v>
      </c>
      <c r="D34" s="368"/>
      <c r="E34" s="368"/>
      <c r="J34" s="132"/>
    </row>
    <row r="35" spans="2:10" ht="15.75">
      <c r="C35" s="108" t="s">
        <v>171</v>
      </c>
      <c r="D35" s="108" t="s">
        <v>172</v>
      </c>
      <c r="E35" s="108" t="s">
        <v>173</v>
      </c>
      <c r="J35" s="132"/>
    </row>
    <row r="36" spans="2:10" ht="69.75" customHeight="1">
      <c r="B36" s="307"/>
      <c r="C36" s="102" t="s">
        <v>301</v>
      </c>
      <c r="D36" s="102" t="s">
        <v>302</v>
      </c>
      <c r="E36" s="136">
        <v>1</v>
      </c>
      <c r="F36" s="132"/>
      <c r="J36" s="132"/>
    </row>
    <row r="37" spans="2:10" ht="69.75" customHeight="1">
      <c r="B37" s="96"/>
      <c r="C37" s="102" t="s">
        <v>303</v>
      </c>
      <c r="D37" s="102" t="s">
        <v>304</v>
      </c>
      <c r="E37" s="136">
        <v>1</v>
      </c>
      <c r="F37" s="132"/>
      <c r="J37" s="132"/>
    </row>
    <row r="38" spans="2:10" ht="65.25" customHeight="1">
      <c r="B38" s="307"/>
      <c r="C38" s="121" t="s">
        <v>305</v>
      </c>
      <c r="D38" s="113" t="s">
        <v>306</v>
      </c>
      <c r="E38" s="62" t="s">
        <v>307</v>
      </c>
      <c r="F38" s="132"/>
      <c r="J38" s="132"/>
    </row>
    <row r="39" spans="2:10" ht="62.25" customHeight="1">
      <c r="C39" s="102" t="s">
        <v>308</v>
      </c>
      <c r="D39" s="102" t="s">
        <v>309</v>
      </c>
      <c r="E39" s="136">
        <v>1</v>
      </c>
      <c r="F39" s="132"/>
      <c r="J39" s="132"/>
    </row>
    <row r="40" spans="2:10">
      <c r="J40" s="132"/>
    </row>
    <row r="41" spans="2:10">
      <c r="J41" s="132"/>
    </row>
    <row r="42" spans="2:10" s="73" customFormat="1">
      <c r="I42" s="126"/>
    </row>
    <row r="43" spans="2:10">
      <c r="J43" s="132"/>
    </row>
    <row r="44" spans="2:10">
      <c r="C44" s="96"/>
      <c r="D44" s="122" t="s">
        <v>232</v>
      </c>
      <c r="E44" s="96"/>
      <c r="J44" s="132"/>
    </row>
    <row r="45" spans="2:10">
      <c r="C45" s="96"/>
      <c r="D45" s="122" t="s">
        <v>233</v>
      </c>
      <c r="E45" s="96" t="s">
        <v>234</v>
      </c>
      <c r="J45" s="132"/>
    </row>
    <row r="46" spans="2:10">
      <c r="C46" s="96"/>
      <c r="D46" s="96"/>
      <c r="E46" s="96" t="s">
        <v>235</v>
      </c>
      <c r="J46" s="132"/>
    </row>
    <row r="47" spans="2:10">
      <c r="C47" s="123"/>
      <c r="D47" s="96"/>
      <c r="E47" s="124"/>
      <c r="J47" s="132"/>
    </row>
    <row r="48" spans="2:10">
      <c r="C48" s="96"/>
      <c r="D48" s="96"/>
      <c r="E48" s="124"/>
      <c r="J48" s="132"/>
    </row>
    <row r="49" spans="3:10">
      <c r="C49" s="96"/>
      <c r="D49" s="96"/>
      <c r="E49" s="124"/>
      <c r="J49" s="132"/>
    </row>
    <row r="50" spans="3:10">
      <c r="J50" s="132"/>
    </row>
    <row r="51" spans="3:10" s="73" customFormat="1">
      <c r="I51" s="126"/>
    </row>
    <row r="52" spans="3:10" s="73" customFormat="1">
      <c r="I52" s="126"/>
    </row>
  </sheetData>
  <sheetProtection selectLockedCells="1" selectUnlockedCells="1"/>
  <mergeCells count="10">
    <mergeCell ref="C13:J13"/>
    <mergeCell ref="J18:M18"/>
    <mergeCell ref="C34:E34"/>
    <mergeCell ref="B18:B19"/>
    <mergeCell ref="C18:C19"/>
    <mergeCell ref="D18:D19"/>
    <mergeCell ref="E18:E19"/>
    <mergeCell ref="F18:F19"/>
    <mergeCell ref="G18:G19"/>
    <mergeCell ref="H18:I18"/>
  </mergeCells>
  <printOptions horizontalCentered="1" verticalCentered="1"/>
  <pageMargins left="0.70866141732283472" right="0.70866141732283472" top="0.74803149606299213" bottom="0.74803149606299213" header="0.31496062992125984" footer="0.31496062992125984"/>
  <pageSetup scale="2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pageSetUpPr fitToPage="1"/>
  </sheetPr>
  <dimension ref="A1:ER46"/>
  <sheetViews>
    <sheetView showGridLines="0" topLeftCell="A22" zoomScale="70" zoomScaleNormal="70" zoomScaleSheetLayoutView="106" workbookViewId="0">
      <selection activeCell="L25" sqref="L25"/>
    </sheetView>
  </sheetViews>
  <sheetFormatPr baseColWidth="10" defaultColWidth="11.42578125" defaultRowHeight="15"/>
  <cols>
    <col min="1" max="1" width="5.42578125" style="73" customWidth="1"/>
    <col min="2" max="2" width="11.85546875" style="75" customWidth="1"/>
    <col min="3" max="3" width="43.5703125" style="75" customWidth="1"/>
    <col min="4" max="4" width="22.42578125" style="75" customWidth="1"/>
    <col min="5" max="5" width="19.140625" style="75" customWidth="1"/>
    <col min="6" max="6" width="18.28515625" style="75" customWidth="1"/>
    <col min="7" max="7" width="24.140625" style="75" customWidth="1"/>
    <col min="8" max="8" width="16" style="75" customWidth="1"/>
    <col min="9" max="9" width="23" style="132" customWidth="1"/>
    <col min="10" max="13" width="47.28515625" style="73" customWidth="1"/>
    <col min="14" max="148" width="11.42578125" style="73"/>
    <col min="149" max="16384" width="11.42578125" style="75"/>
  </cols>
  <sheetData>
    <row r="1" spans="2:10" s="73" customFormat="1">
      <c r="I1" s="126"/>
    </row>
    <row r="2" spans="2:10" s="73" customFormat="1">
      <c r="I2" s="126"/>
    </row>
    <row r="3" spans="2:10" s="73" customFormat="1">
      <c r="I3" s="126"/>
    </row>
    <row r="4" spans="2:10" s="73" customFormat="1">
      <c r="I4" s="126"/>
    </row>
    <row r="5" spans="2:10" s="73" customFormat="1">
      <c r="I5" s="126"/>
    </row>
    <row r="6" spans="2:10" s="73" customFormat="1">
      <c r="I6" s="126"/>
    </row>
    <row r="7" spans="2:10" s="73" customFormat="1">
      <c r="I7" s="126"/>
    </row>
    <row r="8" spans="2:10" s="73" customFormat="1" hidden="1">
      <c r="I8" s="126"/>
    </row>
    <row r="9" spans="2:10" s="73" customFormat="1">
      <c r="I9" s="126"/>
    </row>
    <row r="10" spans="2:10" ht="15.75">
      <c r="B10" s="292" t="s">
        <v>310</v>
      </c>
      <c r="C10" s="293"/>
      <c r="D10" s="293"/>
      <c r="E10" s="293"/>
      <c r="F10" s="293"/>
      <c r="G10" s="293"/>
      <c r="H10" s="293"/>
      <c r="I10" s="293"/>
      <c r="J10" s="294"/>
    </row>
    <row r="11" spans="2:10" s="73" customFormat="1">
      <c r="I11" s="126"/>
    </row>
    <row r="12" spans="2:10" ht="41.45" customHeight="1">
      <c r="B12" s="106" t="s">
        <v>271</v>
      </c>
      <c r="C12" s="284" t="s">
        <v>311</v>
      </c>
      <c r="D12" s="285"/>
      <c r="E12" s="285"/>
      <c r="F12" s="285"/>
      <c r="G12" s="285"/>
      <c r="H12" s="285"/>
      <c r="I12" s="286"/>
      <c r="J12" s="286"/>
    </row>
    <row r="13" spans="2:10" s="73" customFormat="1">
      <c r="I13" s="126"/>
    </row>
    <row r="14" spans="2:10" s="73" customFormat="1">
      <c r="I14" s="126"/>
    </row>
    <row r="15" spans="2:10" ht="39.75" customHeight="1">
      <c r="B15" s="284" t="s">
        <v>312</v>
      </c>
      <c r="C15" s="284"/>
      <c r="D15" s="285"/>
      <c r="E15" s="285"/>
      <c r="F15" s="285"/>
      <c r="G15" s="285"/>
      <c r="H15" s="285"/>
      <c r="I15" s="285"/>
      <c r="J15" s="294"/>
    </row>
    <row r="16" spans="2:10" s="73" customFormat="1">
      <c r="I16" s="126"/>
    </row>
    <row r="17" spans="2:13" ht="15.75">
      <c r="B17" s="374" t="s">
        <v>125</v>
      </c>
      <c r="C17" s="374" t="s">
        <v>112</v>
      </c>
      <c r="D17" s="374" t="s">
        <v>126</v>
      </c>
      <c r="E17" s="374" t="s">
        <v>127</v>
      </c>
      <c r="F17" s="374" t="s">
        <v>128</v>
      </c>
      <c r="G17" s="374" t="s">
        <v>129</v>
      </c>
      <c r="H17" s="368" t="s">
        <v>130</v>
      </c>
      <c r="I17" s="368"/>
      <c r="J17" s="368" t="s">
        <v>413</v>
      </c>
      <c r="K17" s="368"/>
      <c r="L17" s="368"/>
      <c r="M17" s="368"/>
    </row>
    <row r="18" spans="2:13" ht="15.75">
      <c r="B18" s="374"/>
      <c r="C18" s="374"/>
      <c r="D18" s="374"/>
      <c r="E18" s="374"/>
      <c r="F18" s="374"/>
      <c r="G18" s="374"/>
      <c r="H18" s="108" t="s">
        <v>131</v>
      </c>
      <c r="I18" s="107" t="s">
        <v>132</v>
      </c>
      <c r="J18" s="108" t="s">
        <v>409</v>
      </c>
      <c r="K18" s="108" t="s">
        <v>410</v>
      </c>
      <c r="L18" s="108" t="s">
        <v>411</v>
      </c>
      <c r="M18" s="108" t="s">
        <v>412</v>
      </c>
    </row>
    <row r="19" spans="2:13" ht="15.75">
      <c r="B19" s="109" t="s">
        <v>313</v>
      </c>
      <c r="C19" s="156" t="s">
        <v>314</v>
      </c>
      <c r="D19" s="153"/>
      <c r="E19" s="153"/>
      <c r="F19" s="153"/>
      <c r="G19" s="153"/>
      <c r="H19" s="153"/>
      <c r="I19" s="280"/>
      <c r="J19" s="153"/>
      <c r="K19" s="153"/>
      <c r="L19" s="153"/>
      <c r="M19" s="154"/>
    </row>
    <row r="20" spans="2:13" ht="165">
      <c r="B20" s="47">
        <v>1</v>
      </c>
      <c r="C20" s="82" t="s">
        <v>315</v>
      </c>
      <c r="D20" s="62" t="s">
        <v>316</v>
      </c>
      <c r="E20" s="115">
        <v>45658</v>
      </c>
      <c r="F20" s="115">
        <v>45838</v>
      </c>
      <c r="G20" s="135" t="s">
        <v>280</v>
      </c>
      <c r="H20" s="120" t="s">
        <v>138</v>
      </c>
      <c r="I20" s="120" t="s">
        <v>317</v>
      </c>
      <c r="J20" s="110" t="s">
        <v>434</v>
      </c>
      <c r="K20" s="110" t="s">
        <v>474</v>
      </c>
      <c r="L20" s="110" t="s">
        <v>492</v>
      </c>
      <c r="M20" s="110"/>
    </row>
    <row r="21" spans="2:13" ht="135">
      <c r="B21" s="300">
        <v>2</v>
      </c>
      <c r="C21" s="137" t="s">
        <v>318</v>
      </c>
      <c r="D21" s="111" t="s">
        <v>159</v>
      </c>
      <c r="E21" s="138">
        <v>45839</v>
      </c>
      <c r="F21" s="138">
        <v>45839</v>
      </c>
      <c r="G21" s="102" t="s">
        <v>319</v>
      </c>
      <c r="H21" s="120" t="s">
        <v>138</v>
      </c>
      <c r="I21" s="120" t="s">
        <v>320</v>
      </c>
      <c r="J21" s="110" t="s">
        <v>419</v>
      </c>
      <c r="K21" s="110" t="s">
        <v>419</v>
      </c>
      <c r="L21" s="110" t="s">
        <v>523</v>
      </c>
      <c r="M21" s="110"/>
    </row>
    <row r="22" spans="2:13" ht="54" customHeight="1">
      <c r="B22" s="300">
        <v>3</v>
      </c>
      <c r="C22" s="137" t="s">
        <v>321</v>
      </c>
      <c r="D22" s="111" t="s">
        <v>159</v>
      </c>
      <c r="E22" s="138">
        <v>45870</v>
      </c>
      <c r="F22" s="138">
        <v>47118</v>
      </c>
      <c r="G22" s="102" t="s">
        <v>322</v>
      </c>
      <c r="H22" s="120" t="s">
        <v>138</v>
      </c>
      <c r="I22" s="120" t="s">
        <v>320</v>
      </c>
      <c r="J22" s="110" t="s">
        <v>419</v>
      </c>
      <c r="K22" s="110" t="s">
        <v>419</v>
      </c>
      <c r="L22" s="110" t="s">
        <v>522</v>
      </c>
      <c r="M22" s="110"/>
    </row>
    <row r="23" spans="2:13" ht="15.75">
      <c r="B23" s="109" t="s">
        <v>323</v>
      </c>
      <c r="C23" s="156" t="s">
        <v>324</v>
      </c>
      <c r="D23" s="153"/>
      <c r="E23" s="153"/>
      <c r="F23" s="153"/>
      <c r="G23" s="153"/>
      <c r="H23" s="153"/>
      <c r="I23" s="280"/>
      <c r="J23" s="153"/>
      <c r="K23" s="153"/>
      <c r="L23" s="153"/>
      <c r="M23" s="154"/>
    </row>
    <row r="24" spans="2:13" ht="75">
      <c r="B24" s="47">
        <v>1</v>
      </c>
      <c r="C24" s="82" t="s">
        <v>325</v>
      </c>
      <c r="D24" s="62" t="s">
        <v>316</v>
      </c>
      <c r="E24" s="115">
        <v>45658</v>
      </c>
      <c r="F24" s="115">
        <v>45838</v>
      </c>
      <c r="G24" s="135" t="s">
        <v>280</v>
      </c>
      <c r="H24" s="120" t="s">
        <v>138</v>
      </c>
      <c r="I24" s="120" t="s">
        <v>317</v>
      </c>
      <c r="J24" s="110" t="s">
        <v>430</v>
      </c>
      <c r="K24" s="110" t="s">
        <v>473</v>
      </c>
      <c r="L24" s="110" t="s">
        <v>492</v>
      </c>
      <c r="M24" s="110"/>
    </row>
    <row r="25" spans="2:13" ht="90">
      <c r="B25" s="300">
        <v>2</v>
      </c>
      <c r="C25" s="137" t="s">
        <v>326</v>
      </c>
      <c r="D25" s="111" t="s">
        <v>159</v>
      </c>
      <c r="E25" s="112">
        <v>45870</v>
      </c>
      <c r="F25" s="112">
        <v>45899</v>
      </c>
      <c r="G25" s="92" t="s">
        <v>327</v>
      </c>
      <c r="H25" s="62" t="s">
        <v>138</v>
      </c>
      <c r="I25" s="120" t="s">
        <v>328</v>
      </c>
      <c r="J25" s="110" t="s">
        <v>419</v>
      </c>
      <c r="K25" s="110" t="s">
        <v>419</v>
      </c>
      <c r="L25" s="110" t="s">
        <v>534</v>
      </c>
      <c r="M25" s="110"/>
    </row>
    <row r="26" spans="2:13" ht="105">
      <c r="B26" s="300">
        <v>3</v>
      </c>
      <c r="C26" s="92" t="s">
        <v>329</v>
      </c>
      <c r="D26" s="62" t="s">
        <v>159</v>
      </c>
      <c r="E26" s="115">
        <v>45901</v>
      </c>
      <c r="F26" s="115">
        <v>47088</v>
      </c>
      <c r="G26" s="92" t="s">
        <v>330</v>
      </c>
      <c r="H26" s="120" t="s">
        <v>331</v>
      </c>
      <c r="I26" s="120" t="s">
        <v>328</v>
      </c>
      <c r="J26" s="110" t="s">
        <v>419</v>
      </c>
      <c r="K26" s="110" t="s">
        <v>419</v>
      </c>
      <c r="L26" s="110" t="s">
        <v>524</v>
      </c>
      <c r="M26" s="110"/>
    </row>
    <row r="27" spans="2:13" s="73" customFormat="1">
      <c r="I27" s="126"/>
    </row>
    <row r="28" spans="2:13">
      <c r="J28" s="132"/>
      <c r="K28" s="132"/>
      <c r="L28" s="132"/>
      <c r="M28" s="132"/>
    </row>
    <row r="29" spans="2:13" ht="15.75">
      <c r="C29" s="368" t="s">
        <v>170</v>
      </c>
      <c r="D29" s="368"/>
      <c r="E29" s="368"/>
      <c r="J29" s="132"/>
      <c r="K29" s="132"/>
      <c r="L29" s="132"/>
      <c r="M29" s="132"/>
    </row>
    <row r="30" spans="2:13" ht="15.75">
      <c r="C30" s="107" t="s">
        <v>171</v>
      </c>
      <c r="D30" s="108" t="s">
        <v>172</v>
      </c>
      <c r="E30" s="108" t="s">
        <v>173</v>
      </c>
      <c r="J30" s="132"/>
      <c r="K30" s="132"/>
      <c r="L30" s="132"/>
      <c r="M30" s="132"/>
    </row>
    <row r="31" spans="2:13" ht="75">
      <c r="C31" s="121" t="s">
        <v>332</v>
      </c>
      <c r="D31" s="102" t="s">
        <v>333</v>
      </c>
      <c r="E31" s="118">
        <v>1</v>
      </c>
      <c r="F31" s="132"/>
      <c r="J31" s="132"/>
      <c r="K31" s="132"/>
      <c r="L31" s="132"/>
      <c r="M31" s="132"/>
    </row>
    <row r="32" spans="2:13" ht="96" customHeight="1">
      <c r="C32" s="92" t="s">
        <v>334</v>
      </c>
      <c r="D32" s="102" t="s">
        <v>335</v>
      </c>
      <c r="E32" s="118">
        <v>1</v>
      </c>
      <c r="F32" s="132"/>
      <c r="J32" s="132"/>
      <c r="K32" s="132"/>
      <c r="L32" s="132"/>
      <c r="M32" s="132"/>
    </row>
    <row r="33" spans="2:10" ht="135">
      <c r="C33" s="92" t="s">
        <v>336</v>
      </c>
      <c r="D33" s="102" t="s">
        <v>337</v>
      </c>
      <c r="E33" s="118">
        <v>1</v>
      </c>
      <c r="F33" s="132"/>
      <c r="J33" s="132"/>
    </row>
    <row r="34" spans="2:10" ht="84" customHeight="1">
      <c r="C34" s="92" t="s">
        <v>338</v>
      </c>
      <c r="D34" s="102" t="s">
        <v>339</v>
      </c>
      <c r="E34" s="118">
        <v>1</v>
      </c>
      <c r="F34" s="132"/>
      <c r="J34" s="132"/>
    </row>
    <row r="35" spans="2:10" s="73" customFormat="1">
      <c r="B35" s="75"/>
      <c r="C35" s="75"/>
      <c r="D35" s="75"/>
      <c r="E35" s="75"/>
      <c r="F35" s="75"/>
      <c r="G35" s="75"/>
      <c r="H35" s="75"/>
      <c r="I35" s="132"/>
      <c r="J35" s="132"/>
    </row>
    <row r="36" spans="2:10">
      <c r="J36" s="132"/>
    </row>
    <row r="37" spans="2:10">
      <c r="B37" s="73"/>
      <c r="C37" s="73"/>
      <c r="D37" s="73"/>
      <c r="E37" s="73"/>
      <c r="F37" s="73"/>
      <c r="G37" s="73"/>
      <c r="H37" s="73"/>
      <c r="I37" s="126"/>
    </row>
    <row r="38" spans="2:10">
      <c r="C38" s="96"/>
      <c r="D38" s="122" t="s">
        <v>232</v>
      </c>
      <c r="E38" s="96"/>
      <c r="J38" s="132"/>
    </row>
    <row r="39" spans="2:10">
      <c r="C39" s="96"/>
      <c r="D39" s="122" t="s">
        <v>233</v>
      </c>
      <c r="E39" s="96" t="s">
        <v>234</v>
      </c>
      <c r="J39" s="132"/>
    </row>
    <row r="40" spans="2:10">
      <c r="C40" s="96"/>
      <c r="D40" s="96"/>
      <c r="E40" s="96" t="s">
        <v>235</v>
      </c>
      <c r="J40" s="132"/>
    </row>
    <row r="41" spans="2:10">
      <c r="C41" s="123"/>
      <c r="D41" s="96"/>
      <c r="E41" s="124"/>
      <c r="J41" s="132"/>
    </row>
    <row r="42" spans="2:10">
      <c r="C42" s="96"/>
      <c r="D42" s="96"/>
      <c r="E42" s="124"/>
      <c r="J42" s="132"/>
    </row>
    <row r="43" spans="2:10">
      <c r="C43" s="96"/>
      <c r="D43" s="96"/>
      <c r="E43" s="124"/>
      <c r="J43" s="132"/>
    </row>
    <row r="44" spans="2:10">
      <c r="J44" s="132"/>
    </row>
    <row r="45" spans="2:10" s="73" customFormat="1">
      <c r="I45" s="126"/>
    </row>
    <row r="46" spans="2:10" s="73" customFormat="1">
      <c r="I46" s="126"/>
    </row>
  </sheetData>
  <sheetProtection selectLockedCells="1" selectUnlockedCells="1"/>
  <mergeCells count="9">
    <mergeCell ref="J17:M17"/>
    <mergeCell ref="C29:E29"/>
    <mergeCell ref="B17:B18"/>
    <mergeCell ref="C17:C18"/>
    <mergeCell ref="D17:D18"/>
    <mergeCell ref="E17:E18"/>
    <mergeCell ref="F17:F18"/>
    <mergeCell ref="G17:G18"/>
    <mergeCell ref="H17:I17"/>
  </mergeCells>
  <printOptions horizontalCentered="1" verticalCentered="1"/>
  <pageMargins left="0.70866141732283472" right="0.70866141732283472" top="0.74803149606299213" bottom="0.74803149606299213" header="0.31496062992125984" footer="0.31496062992125984"/>
  <pageSetup scale="3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pageSetUpPr fitToPage="1"/>
  </sheetPr>
  <dimension ref="A1:FE3219"/>
  <sheetViews>
    <sheetView showGridLines="0" topLeftCell="A11" zoomScale="70" zoomScaleNormal="70" zoomScaleSheetLayoutView="100" workbookViewId="0">
      <selection activeCell="L29" sqref="L29"/>
    </sheetView>
  </sheetViews>
  <sheetFormatPr baseColWidth="10" defaultColWidth="11.42578125" defaultRowHeight="15"/>
  <cols>
    <col min="1" max="1" width="5.7109375" style="73" customWidth="1"/>
    <col min="2" max="2" width="13" style="75" customWidth="1"/>
    <col min="3" max="3" width="33.140625" style="75" customWidth="1"/>
    <col min="4" max="4" width="28.85546875" style="75" customWidth="1"/>
    <col min="5" max="5" width="20.28515625" style="75" customWidth="1"/>
    <col min="6" max="6" width="17.5703125" style="75" customWidth="1"/>
    <col min="7" max="7" width="32.5703125" style="133" customWidth="1"/>
    <col min="8" max="8" width="16" style="75" customWidth="1"/>
    <col min="9" max="9" width="19.85546875" style="132" customWidth="1"/>
    <col min="10" max="13" width="43" style="73" customWidth="1"/>
    <col min="14" max="161" width="11.42578125" style="73"/>
    <col min="162" max="16384" width="11.42578125" style="75"/>
  </cols>
  <sheetData>
    <row r="1" spans="2:13" s="73" customFormat="1">
      <c r="G1" s="127"/>
      <c r="I1" s="126"/>
    </row>
    <row r="2" spans="2:13" s="73" customFormat="1">
      <c r="G2" s="127"/>
      <c r="I2" s="126"/>
    </row>
    <row r="3" spans="2:13" s="73" customFormat="1">
      <c r="G3" s="127"/>
      <c r="I3" s="126"/>
    </row>
    <row r="4" spans="2:13" s="73" customFormat="1">
      <c r="G4" s="127"/>
      <c r="I4" s="126"/>
    </row>
    <row r="5" spans="2:13" s="73" customFormat="1">
      <c r="G5" s="127"/>
      <c r="I5" s="126"/>
    </row>
    <row r="6" spans="2:13" s="73" customFormat="1">
      <c r="G6" s="127"/>
      <c r="I6" s="126"/>
    </row>
    <row r="7" spans="2:13" s="73" customFormat="1">
      <c r="G7" s="127"/>
      <c r="I7" s="126"/>
    </row>
    <row r="8" spans="2:13" s="73" customFormat="1">
      <c r="G8" s="127"/>
      <c r="I8" s="126"/>
    </row>
    <row r="9" spans="2:13" s="73" customFormat="1">
      <c r="G9" s="127"/>
      <c r="I9" s="126"/>
    </row>
    <row r="10" spans="2:13" ht="15.75">
      <c r="B10" s="292" t="s">
        <v>340</v>
      </c>
      <c r="C10" s="293"/>
      <c r="D10" s="293"/>
      <c r="E10" s="293"/>
      <c r="F10" s="293"/>
      <c r="G10" s="293"/>
      <c r="H10" s="293"/>
      <c r="I10" s="293"/>
      <c r="J10" s="294"/>
    </row>
    <row r="11" spans="2:13" s="73" customFormat="1">
      <c r="G11" s="127"/>
      <c r="I11" s="126"/>
    </row>
    <row r="12" spans="2:13" ht="36.6" customHeight="1">
      <c r="B12" s="106" t="s">
        <v>271</v>
      </c>
      <c r="C12" s="284" t="s">
        <v>341</v>
      </c>
      <c r="D12" s="285"/>
      <c r="E12" s="285"/>
      <c r="F12" s="285"/>
      <c r="G12" s="285"/>
      <c r="H12" s="285"/>
      <c r="I12" s="286"/>
      <c r="J12" s="286"/>
    </row>
    <row r="13" spans="2:13" s="73" customFormat="1">
      <c r="G13" s="127"/>
      <c r="I13" s="126"/>
    </row>
    <row r="14" spans="2:13" ht="15.75">
      <c r="B14" s="302" t="s">
        <v>342</v>
      </c>
      <c r="C14" s="288"/>
      <c r="D14" s="288"/>
      <c r="E14" s="288"/>
      <c r="F14" s="288"/>
      <c r="G14" s="288"/>
      <c r="H14" s="288"/>
      <c r="I14" s="288"/>
      <c r="J14" s="303"/>
    </row>
    <row r="15" spans="2:13" s="73" customFormat="1">
      <c r="G15" s="127"/>
      <c r="I15" s="126"/>
    </row>
    <row r="16" spans="2:13" ht="15.75">
      <c r="B16" s="374" t="s">
        <v>125</v>
      </c>
      <c r="C16" s="374" t="s">
        <v>112</v>
      </c>
      <c r="D16" s="374" t="s">
        <v>126</v>
      </c>
      <c r="E16" s="374" t="s">
        <v>127</v>
      </c>
      <c r="F16" s="374" t="s">
        <v>128</v>
      </c>
      <c r="G16" s="374" t="s">
        <v>129</v>
      </c>
      <c r="H16" s="368" t="s">
        <v>130</v>
      </c>
      <c r="I16" s="368"/>
      <c r="J16" s="368" t="s">
        <v>413</v>
      </c>
      <c r="K16" s="368"/>
      <c r="L16" s="368"/>
      <c r="M16" s="368"/>
    </row>
    <row r="17" spans="2:13" ht="15.75">
      <c r="B17" s="374"/>
      <c r="C17" s="374"/>
      <c r="D17" s="374"/>
      <c r="E17" s="374"/>
      <c r="F17" s="374"/>
      <c r="G17" s="374"/>
      <c r="H17" s="108" t="s">
        <v>131</v>
      </c>
      <c r="I17" s="107" t="s">
        <v>132</v>
      </c>
      <c r="J17" s="108" t="s">
        <v>409</v>
      </c>
      <c r="K17" s="108" t="s">
        <v>410</v>
      </c>
      <c r="L17" s="108" t="s">
        <v>411</v>
      </c>
      <c r="M17" s="108" t="s">
        <v>412</v>
      </c>
    </row>
    <row r="18" spans="2:13" ht="15.75">
      <c r="B18" s="109" t="s">
        <v>343</v>
      </c>
      <c r="C18" s="156" t="s">
        <v>344</v>
      </c>
      <c r="D18" s="153"/>
      <c r="E18" s="153"/>
      <c r="F18" s="153"/>
      <c r="G18" s="291"/>
      <c r="H18" s="153"/>
      <c r="I18" s="280"/>
      <c r="J18" s="153"/>
      <c r="K18" s="153"/>
      <c r="L18" s="153"/>
      <c r="M18" s="154"/>
    </row>
    <row r="19" spans="2:13" ht="60">
      <c r="B19" s="47">
        <v>1</v>
      </c>
      <c r="C19" s="82" t="s">
        <v>345</v>
      </c>
      <c r="D19" s="62" t="s">
        <v>316</v>
      </c>
      <c r="E19" s="115">
        <v>45658</v>
      </c>
      <c r="F19" s="115">
        <v>45838</v>
      </c>
      <c r="G19" s="290" t="s">
        <v>280</v>
      </c>
      <c r="H19" s="120" t="s">
        <v>138</v>
      </c>
      <c r="I19" s="120" t="s">
        <v>317</v>
      </c>
      <c r="J19" s="110" t="s">
        <v>430</v>
      </c>
      <c r="K19" s="110" t="s">
        <v>474</v>
      </c>
      <c r="L19" s="110" t="s">
        <v>492</v>
      </c>
      <c r="M19" s="110"/>
    </row>
    <row r="20" spans="2:13" ht="90">
      <c r="B20" s="47">
        <v>2</v>
      </c>
      <c r="C20" s="110" t="s">
        <v>415</v>
      </c>
      <c r="D20" s="111" t="s">
        <v>159</v>
      </c>
      <c r="E20" s="112">
        <v>45748</v>
      </c>
      <c r="F20" s="112">
        <v>45777</v>
      </c>
      <c r="G20" s="92" t="s">
        <v>346</v>
      </c>
      <c r="H20" s="62" t="s">
        <v>138</v>
      </c>
      <c r="I20" s="120" t="s">
        <v>347</v>
      </c>
      <c r="J20" s="110" t="s">
        <v>419</v>
      </c>
      <c r="K20" s="110" t="s">
        <v>476</v>
      </c>
      <c r="L20" s="110" t="s">
        <v>525</v>
      </c>
      <c r="M20" s="110"/>
    </row>
    <row r="21" spans="2:13" ht="71.25" customHeight="1">
      <c r="B21" s="47">
        <v>3</v>
      </c>
      <c r="C21" s="110" t="s">
        <v>414</v>
      </c>
      <c r="D21" s="111" t="s">
        <v>159</v>
      </c>
      <c r="E21" s="112">
        <v>45870</v>
      </c>
      <c r="F21" s="112">
        <v>47118</v>
      </c>
      <c r="G21" s="92" t="s">
        <v>348</v>
      </c>
      <c r="H21" s="62" t="s">
        <v>138</v>
      </c>
      <c r="I21" s="120" t="s">
        <v>349</v>
      </c>
      <c r="J21" s="110" t="s">
        <v>419</v>
      </c>
      <c r="K21" s="110" t="s">
        <v>419</v>
      </c>
      <c r="L21" s="110" t="s">
        <v>526</v>
      </c>
      <c r="M21" s="110"/>
    </row>
    <row r="22" spans="2:13" ht="15.75">
      <c r="B22" s="109" t="s">
        <v>350</v>
      </c>
      <c r="C22" s="156" t="s">
        <v>351</v>
      </c>
      <c r="D22" s="153"/>
      <c r="E22" s="153"/>
      <c r="F22" s="153"/>
      <c r="G22" s="291"/>
      <c r="H22" s="153"/>
      <c r="I22" s="280"/>
      <c r="J22" s="153"/>
      <c r="K22" s="153"/>
      <c r="L22" s="153"/>
      <c r="M22" s="154"/>
    </row>
    <row r="23" spans="2:13" ht="60">
      <c r="B23" s="47">
        <v>1</v>
      </c>
      <c r="C23" s="82" t="s">
        <v>345</v>
      </c>
      <c r="D23" s="62" t="s">
        <v>316</v>
      </c>
      <c r="E23" s="115">
        <v>45658</v>
      </c>
      <c r="F23" s="115">
        <v>45838</v>
      </c>
      <c r="G23" s="290" t="s">
        <v>280</v>
      </c>
      <c r="H23" s="120" t="s">
        <v>138</v>
      </c>
      <c r="I23" s="120" t="s">
        <v>317</v>
      </c>
      <c r="J23" s="110" t="s">
        <v>430</v>
      </c>
      <c r="K23" s="110" t="s">
        <v>474</v>
      </c>
      <c r="L23" s="110" t="s">
        <v>492</v>
      </c>
      <c r="M23" s="110"/>
    </row>
    <row r="24" spans="2:13" ht="90">
      <c r="B24" s="47">
        <v>2</v>
      </c>
      <c r="C24" s="125" t="s">
        <v>352</v>
      </c>
      <c r="D24" s="111" t="s">
        <v>159</v>
      </c>
      <c r="E24" s="112">
        <v>45748</v>
      </c>
      <c r="F24" s="112">
        <v>45777</v>
      </c>
      <c r="G24" s="92" t="s">
        <v>353</v>
      </c>
      <c r="H24" s="62" t="s">
        <v>138</v>
      </c>
      <c r="I24" s="120" t="s">
        <v>354</v>
      </c>
      <c r="J24" s="110" t="s">
        <v>419</v>
      </c>
      <c r="K24" s="110" t="s">
        <v>475</v>
      </c>
      <c r="L24" s="110" t="s">
        <v>527</v>
      </c>
      <c r="M24" s="110"/>
    </row>
    <row r="25" spans="2:13" ht="63" customHeight="1">
      <c r="B25" s="47">
        <v>3</v>
      </c>
      <c r="C25" s="125" t="s">
        <v>355</v>
      </c>
      <c r="D25" s="111" t="s">
        <v>159</v>
      </c>
      <c r="E25" s="112">
        <v>45870</v>
      </c>
      <c r="F25" s="112">
        <v>47118</v>
      </c>
      <c r="G25" s="92" t="s">
        <v>356</v>
      </c>
      <c r="H25" s="62" t="s">
        <v>138</v>
      </c>
      <c r="I25" s="120" t="s">
        <v>357</v>
      </c>
      <c r="J25" s="110" t="s">
        <v>419</v>
      </c>
      <c r="K25" s="110" t="s">
        <v>419</v>
      </c>
      <c r="L25" s="110" t="s">
        <v>535</v>
      </c>
      <c r="M25" s="110"/>
    </row>
    <row r="26" spans="2:13" s="73" customFormat="1">
      <c r="G26" s="127"/>
      <c r="I26" s="126"/>
    </row>
    <row r="27" spans="2:13">
      <c r="J27" s="133"/>
      <c r="K27" s="133"/>
      <c r="L27" s="133"/>
      <c r="M27" s="133"/>
    </row>
    <row r="28" spans="2:13" ht="15.75">
      <c r="C28" s="368" t="s">
        <v>170</v>
      </c>
      <c r="D28" s="368"/>
      <c r="E28" s="368"/>
      <c r="J28" s="133"/>
      <c r="K28" s="133"/>
      <c r="L28" s="133"/>
      <c r="M28" s="133"/>
    </row>
    <row r="29" spans="2:13" ht="15.75">
      <c r="C29" s="116" t="s">
        <v>171</v>
      </c>
      <c r="D29" s="108" t="s">
        <v>172</v>
      </c>
      <c r="E29" s="108" t="s">
        <v>173</v>
      </c>
      <c r="J29" s="133"/>
      <c r="K29" s="133"/>
      <c r="L29" s="133"/>
      <c r="M29" s="133"/>
    </row>
    <row r="30" spans="2:13" ht="63" customHeight="1">
      <c r="C30" s="121" t="s">
        <v>358</v>
      </c>
      <c r="D30" s="102" t="s">
        <v>359</v>
      </c>
      <c r="E30" s="117">
        <v>1</v>
      </c>
      <c r="F30" s="307"/>
      <c r="J30" s="133"/>
      <c r="K30" s="133"/>
      <c r="L30" s="133"/>
      <c r="M30" s="133"/>
    </row>
    <row r="31" spans="2:13" ht="39" customHeight="1">
      <c r="C31" s="147" t="s">
        <v>360</v>
      </c>
      <c r="D31" s="113" t="s">
        <v>361</v>
      </c>
      <c r="E31" s="117">
        <v>1</v>
      </c>
      <c r="J31" s="133"/>
      <c r="K31" s="133"/>
      <c r="L31" s="133"/>
      <c r="M31" s="133"/>
    </row>
    <row r="32" spans="2:13" ht="36.75" customHeight="1">
      <c r="C32" s="122"/>
      <c r="E32" s="139"/>
      <c r="J32" s="133"/>
      <c r="K32" s="133"/>
      <c r="L32" s="133"/>
      <c r="M32" s="133"/>
    </row>
    <row r="33" spans="3:13" s="73" customFormat="1">
      <c r="G33" s="127"/>
      <c r="I33" s="126"/>
    </row>
    <row r="34" spans="3:13">
      <c r="J34" s="133"/>
      <c r="K34" s="133"/>
      <c r="L34" s="133"/>
      <c r="M34" s="133"/>
    </row>
    <row r="35" spans="3:13">
      <c r="C35" s="96"/>
      <c r="D35" s="122" t="s">
        <v>232</v>
      </c>
      <c r="E35" s="96"/>
      <c r="J35" s="133"/>
      <c r="K35" s="133"/>
      <c r="L35" s="133"/>
      <c r="M35" s="133"/>
    </row>
    <row r="36" spans="3:13">
      <c r="C36" s="96"/>
      <c r="D36" s="122" t="s">
        <v>233</v>
      </c>
      <c r="E36" s="96" t="s">
        <v>234</v>
      </c>
      <c r="J36" s="133"/>
      <c r="K36" s="133"/>
      <c r="L36" s="133"/>
      <c r="M36" s="133"/>
    </row>
    <row r="37" spans="3:13">
      <c r="C37" s="96"/>
      <c r="D37" s="96"/>
      <c r="E37" s="96" t="s">
        <v>235</v>
      </c>
      <c r="J37" s="133"/>
      <c r="K37" s="133"/>
      <c r="L37" s="133"/>
      <c r="M37" s="133"/>
    </row>
    <row r="38" spans="3:13">
      <c r="C38" s="123"/>
      <c r="D38" s="96"/>
      <c r="E38" s="124"/>
      <c r="J38" s="133"/>
      <c r="K38" s="133"/>
      <c r="L38" s="133"/>
      <c r="M38" s="133"/>
    </row>
    <row r="39" spans="3:13">
      <c r="C39" s="96"/>
      <c r="D39" s="96"/>
      <c r="E39" s="124"/>
      <c r="J39" s="133"/>
      <c r="K39" s="133"/>
      <c r="L39" s="133"/>
      <c r="M39" s="133"/>
    </row>
    <row r="40" spans="3:13">
      <c r="C40" s="96"/>
      <c r="D40" s="96"/>
      <c r="E40" s="124"/>
      <c r="J40" s="133"/>
      <c r="K40" s="133"/>
      <c r="L40" s="133"/>
      <c r="M40" s="133"/>
    </row>
    <row r="41" spans="3:13">
      <c r="J41" s="133"/>
      <c r="K41" s="133"/>
      <c r="L41" s="133"/>
      <c r="M41" s="133"/>
    </row>
    <row r="42" spans="3:13" s="73" customFormat="1">
      <c r="G42" s="127"/>
      <c r="I42" s="126"/>
    </row>
    <row r="43" spans="3:13" s="73" customFormat="1">
      <c r="G43" s="127"/>
      <c r="I43" s="126"/>
    </row>
    <row r="44" spans="3:13">
      <c r="J44" s="132"/>
      <c r="K44" s="132"/>
      <c r="L44" s="132"/>
      <c r="M44" s="132"/>
    </row>
    <row r="45" spans="3:13">
      <c r="J45" s="132"/>
      <c r="K45" s="132"/>
      <c r="L45" s="132"/>
      <c r="M45" s="132"/>
    </row>
    <row r="46" spans="3:13">
      <c r="J46" s="132"/>
      <c r="K46" s="132"/>
      <c r="L46" s="132"/>
      <c r="M46" s="132"/>
    </row>
    <row r="47" spans="3:13">
      <c r="J47" s="132"/>
      <c r="K47" s="132"/>
      <c r="L47" s="132"/>
      <c r="M47" s="132"/>
    </row>
    <row r="48" spans="3:13">
      <c r="J48" s="132"/>
      <c r="K48" s="132"/>
      <c r="L48" s="132"/>
      <c r="M48" s="132"/>
    </row>
    <row r="49" spans="10:13">
      <c r="J49" s="132"/>
      <c r="K49" s="132"/>
      <c r="L49" s="132"/>
      <c r="M49" s="132"/>
    </row>
    <row r="50" spans="10:13">
      <c r="J50" s="132"/>
      <c r="K50" s="132"/>
      <c r="L50" s="132"/>
      <c r="M50" s="132"/>
    </row>
    <row r="51" spans="10:13">
      <c r="J51" s="132"/>
      <c r="K51" s="132"/>
      <c r="L51" s="132"/>
      <c r="M51" s="132"/>
    </row>
    <row r="52" spans="10:13">
      <c r="J52" s="132"/>
      <c r="K52" s="132"/>
      <c r="L52" s="132"/>
      <c r="M52" s="132"/>
    </row>
    <row r="53" spans="10:13">
      <c r="J53" s="132"/>
      <c r="K53" s="132"/>
      <c r="L53" s="132"/>
      <c r="M53" s="132"/>
    </row>
    <row r="54" spans="10:13">
      <c r="J54" s="132"/>
      <c r="K54" s="132"/>
      <c r="L54" s="132"/>
      <c r="M54" s="132"/>
    </row>
    <row r="55" spans="10:13">
      <c r="J55" s="132"/>
      <c r="K55" s="132"/>
      <c r="L55" s="132"/>
      <c r="M55" s="132"/>
    </row>
    <row r="56" spans="10:13">
      <c r="J56" s="132"/>
      <c r="K56" s="132"/>
      <c r="L56" s="132"/>
      <c r="M56" s="132"/>
    </row>
    <row r="57" spans="10:13">
      <c r="J57" s="132"/>
      <c r="K57" s="132"/>
      <c r="L57" s="132"/>
      <c r="M57" s="132"/>
    </row>
    <row r="58" spans="10:13">
      <c r="J58" s="132"/>
      <c r="K58" s="132"/>
      <c r="L58" s="132"/>
      <c r="M58" s="132"/>
    </row>
    <row r="59" spans="10:13">
      <c r="J59" s="132"/>
      <c r="K59" s="132"/>
      <c r="L59" s="132"/>
      <c r="M59" s="132"/>
    </row>
    <row r="60" spans="10:13">
      <c r="J60" s="132"/>
      <c r="K60" s="132"/>
      <c r="L60" s="132"/>
      <c r="M60" s="132"/>
    </row>
    <row r="61" spans="10:13">
      <c r="J61" s="132"/>
      <c r="K61" s="132"/>
      <c r="L61" s="132"/>
      <c r="M61" s="132"/>
    </row>
    <row r="62" spans="10:13">
      <c r="J62" s="132"/>
      <c r="K62" s="132"/>
      <c r="L62" s="132"/>
      <c r="M62" s="132"/>
    </row>
    <row r="63" spans="10:13">
      <c r="J63" s="132"/>
      <c r="K63" s="132"/>
      <c r="L63" s="132"/>
      <c r="M63" s="132"/>
    </row>
    <row r="64" spans="10:13">
      <c r="J64" s="132"/>
      <c r="K64" s="132"/>
      <c r="L64" s="132"/>
      <c r="M64" s="132"/>
    </row>
    <row r="65" spans="10:13">
      <c r="J65" s="132"/>
      <c r="K65" s="132"/>
      <c r="L65" s="132"/>
      <c r="M65" s="132"/>
    </row>
    <row r="66" spans="10:13">
      <c r="J66" s="132"/>
      <c r="K66" s="132"/>
      <c r="L66" s="132"/>
      <c r="M66" s="132"/>
    </row>
    <row r="67" spans="10:13">
      <c r="J67" s="132"/>
      <c r="K67" s="132"/>
      <c r="L67" s="132"/>
      <c r="M67" s="132"/>
    </row>
    <row r="68" spans="10:13">
      <c r="J68" s="132"/>
      <c r="K68" s="132"/>
      <c r="L68" s="132"/>
      <c r="M68" s="132"/>
    </row>
    <row r="69" spans="10:13">
      <c r="J69" s="132"/>
      <c r="K69" s="132"/>
      <c r="L69" s="132"/>
      <c r="M69" s="132"/>
    </row>
    <row r="70" spans="10:13">
      <c r="J70" s="132"/>
      <c r="K70" s="132"/>
      <c r="L70" s="132"/>
      <c r="M70" s="132"/>
    </row>
    <row r="71" spans="10:13">
      <c r="J71" s="132"/>
      <c r="K71" s="132"/>
      <c r="L71" s="132"/>
      <c r="M71" s="132"/>
    </row>
    <row r="72" spans="10:13">
      <c r="J72" s="132"/>
      <c r="K72" s="132"/>
      <c r="L72" s="132"/>
      <c r="M72" s="132"/>
    </row>
    <row r="73" spans="10:13">
      <c r="J73" s="132"/>
      <c r="K73" s="132"/>
      <c r="L73" s="132"/>
      <c r="M73" s="132"/>
    </row>
    <row r="74" spans="10:13">
      <c r="J74" s="132"/>
      <c r="K74" s="132"/>
      <c r="L74" s="132"/>
      <c r="M74" s="132"/>
    </row>
    <row r="75" spans="10:13">
      <c r="J75" s="132"/>
      <c r="K75" s="132"/>
      <c r="L75" s="132"/>
      <c r="M75" s="132"/>
    </row>
    <row r="76" spans="10:13">
      <c r="J76" s="132"/>
      <c r="K76" s="132"/>
      <c r="L76" s="132"/>
      <c r="M76" s="132"/>
    </row>
    <row r="77" spans="10:13">
      <c r="J77" s="132"/>
      <c r="K77" s="132"/>
      <c r="L77" s="132"/>
      <c r="M77" s="132"/>
    </row>
    <row r="78" spans="10:13">
      <c r="J78" s="132"/>
      <c r="K78" s="132"/>
      <c r="L78" s="132"/>
      <c r="M78" s="132"/>
    </row>
    <row r="79" spans="10:13">
      <c r="J79" s="132"/>
      <c r="K79" s="132"/>
      <c r="L79" s="132"/>
      <c r="M79" s="132"/>
    </row>
    <row r="80" spans="10:13">
      <c r="J80" s="132"/>
      <c r="K80" s="132"/>
      <c r="L80" s="132"/>
      <c r="M80" s="132"/>
    </row>
    <row r="81" spans="10:13">
      <c r="J81" s="132"/>
      <c r="K81" s="132"/>
      <c r="L81" s="132"/>
      <c r="M81" s="132"/>
    </row>
    <row r="82" spans="10:13">
      <c r="J82" s="132"/>
      <c r="K82" s="132"/>
      <c r="L82" s="132"/>
      <c r="M82" s="132"/>
    </row>
    <row r="83" spans="10:13">
      <c r="J83" s="132"/>
      <c r="K83" s="132"/>
      <c r="L83" s="132"/>
      <c r="M83" s="132"/>
    </row>
    <row r="84" spans="10:13">
      <c r="J84" s="132"/>
      <c r="K84" s="132"/>
      <c r="L84" s="132"/>
      <c r="M84" s="132"/>
    </row>
    <row r="85" spans="10:13">
      <c r="J85" s="132"/>
      <c r="K85" s="132"/>
      <c r="L85" s="132"/>
      <c r="M85" s="132"/>
    </row>
    <row r="86" spans="10:13">
      <c r="J86" s="132"/>
      <c r="K86" s="132"/>
      <c r="L86" s="132"/>
      <c r="M86" s="132"/>
    </row>
    <row r="87" spans="10:13">
      <c r="J87" s="132"/>
      <c r="K87" s="132"/>
      <c r="L87" s="132"/>
      <c r="M87" s="132"/>
    </row>
    <row r="88" spans="10:13">
      <c r="J88" s="132"/>
      <c r="K88" s="132"/>
      <c r="L88" s="132"/>
      <c r="M88" s="132"/>
    </row>
    <row r="89" spans="10:13">
      <c r="J89" s="132"/>
      <c r="K89" s="132"/>
      <c r="L89" s="132"/>
      <c r="M89" s="132"/>
    </row>
    <row r="90" spans="10:13">
      <c r="J90" s="132"/>
      <c r="K90" s="132"/>
      <c r="L90" s="132"/>
      <c r="M90" s="132"/>
    </row>
    <row r="91" spans="10:13">
      <c r="J91" s="132"/>
      <c r="K91" s="132"/>
      <c r="L91" s="132"/>
      <c r="M91" s="132"/>
    </row>
    <row r="92" spans="10:13">
      <c r="J92" s="132"/>
      <c r="K92" s="132"/>
      <c r="L92" s="132"/>
      <c r="M92" s="132"/>
    </row>
    <row r="93" spans="10:13">
      <c r="J93" s="132"/>
      <c r="K93" s="132"/>
      <c r="L93" s="132"/>
      <c r="M93" s="132"/>
    </row>
    <row r="94" spans="10:13">
      <c r="J94" s="132"/>
      <c r="K94" s="132"/>
      <c r="L94" s="132"/>
      <c r="M94" s="132"/>
    </row>
    <row r="95" spans="10:13">
      <c r="J95" s="132"/>
      <c r="K95" s="132"/>
      <c r="L95" s="132"/>
      <c r="M95" s="132"/>
    </row>
    <row r="96" spans="10:13">
      <c r="J96" s="132"/>
      <c r="K96" s="132"/>
      <c r="L96" s="132"/>
      <c r="M96" s="132"/>
    </row>
    <row r="97" spans="10:13">
      <c r="J97" s="132"/>
      <c r="K97" s="132"/>
      <c r="L97" s="132"/>
      <c r="M97" s="132"/>
    </row>
    <row r="98" spans="10:13">
      <c r="J98" s="132"/>
      <c r="K98" s="132"/>
      <c r="L98" s="132"/>
      <c r="M98" s="132"/>
    </row>
    <row r="99" spans="10:13">
      <c r="J99" s="132"/>
      <c r="K99" s="132"/>
      <c r="L99" s="132"/>
      <c r="M99" s="132"/>
    </row>
    <row r="100" spans="10:13">
      <c r="J100" s="132"/>
      <c r="K100" s="132"/>
      <c r="L100" s="132"/>
      <c r="M100" s="132"/>
    </row>
    <row r="101" spans="10:13">
      <c r="J101" s="132"/>
      <c r="K101" s="132"/>
      <c r="L101" s="132"/>
      <c r="M101" s="132"/>
    </row>
    <row r="102" spans="10:13">
      <c r="J102" s="132"/>
      <c r="K102" s="132"/>
      <c r="L102" s="132"/>
      <c r="M102" s="132"/>
    </row>
    <row r="103" spans="10:13">
      <c r="J103" s="132"/>
      <c r="K103" s="132"/>
      <c r="L103" s="132"/>
      <c r="M103" s="132"/>
    </row>
    <row r="104" spans="10:13">
      <c r="J104" s="132"/>
      <c r="K104" s="132"/>
      <c r="L104" s="132"/>
      <c r="M104" s="132"/>
    </row>
    <row r="105" spans="10:13">
      <c r="J105" s="132"/>
      <c r="K105" s="132"/>
      <c r="L105" s="132"/>
      <c r="M105" s="132"/>
    </row>
    <row r="106" spans="10:13">
      <c r="J106" s="132"/>
      <c r="K106" s="132"/>
      <c r="L106" s="132"/>
      <c r="M106" s="132"/>
    </row>
    <row r="107" spans="10:13">
      <c r="J107" s="132"/>
      <c r="K107" s="132"/>
      <c r="L107" s="132"/>
      <c r="M107" s="132"/>
    </row>
    <row r="108" spans="10:13">
      <c r="J108" s="132"/>
      <c r="K108" s="132"/>
      <c r="L108" s="132"/>
      <c r="M108" s="132"/>
    </row>
    <row r="109" spans="10:13">
      <c r="J109" s="132"/>
      <c r="K109" s="132"/>
      <c r="L109" s="132"/>
      <c r="M109" s="132"/>
    </row>
    <row r="110" spans="10:13">
      <c r="J110" s="132"/>
      <c r="K110" s="132"/>
      <c r="L110" s="132"/>
      <c r="M110" s="132"/>
    </row>
    <row r="111" spans="10:13">
      <c r="J111" s="132"/>
      <c r="K111" s="132"/>
      <c r="L111" s="132"/>
      <c r="M111" s="132"/>
    </row>
    <row r="112" spans="10:13">
      <c r="J112" s="132"/>
      <c r="K112" s="132"/>
      <c r="L112" s="132"/>
      <c r="M112" s="132"/>
    </row>
    <row r="113" spans="10:13">
      <c r="J113" s="132"/>
      <c r="K113" s="132"/>
      <c r="L113" s="132"/>
      <c r="M113" s="132"/>
    </row>
    <row r="114" spans="10:13">
      <c r="J114" s="132"/>
      <c r="K114" s="132"/>
      <c r="L114" s="132"/>
      <c r="M114" s="132"/>
    </row>
    <row r="115" spans="10:13">
      <c r="J115" s="132"/>
      <c r="K115" s="132"/>
      <c r="L115" s="132"/>
      <c r="M115" s="132"/>
    </row>
    <row r="116" spans="10:13">
      <c r="J116" s="132"/>
      <c r="K116" s="132"/>
      <c r="L116" s="132"/>
      <c r="M116" s="132"/>
    </row>
    <row r="117" spans="10:13">
      <c r="J117" s="132"/>
      <c r="K117" s="132"/>
      <c r="L117" s="132"/>
      <c r="M117" s="132"/>
    </row>
    <row r="118" spans="10:13">
      <c r="J118" s="132"/>
      <c r="K118" s="132"/>
      <c r="L118" s="132"/>
      <c r="M118" s="132"/>
    </row>
    <row r="119" spans="10:13">
      <c r="J119" s="132"/>
      <c r="K119" s="132"/>
      <c r="L119" s="132"/>
      <c r="M119" s="132"/>
    </row>
    <row r="120" spans="10:13">
      <c r="J120" s="132"/>
      <c r="K120" s="132"/>
      <c r="L120" s="132"/>
      <c r="M120" s="132"/>
    </row>
    <row r="121" spans="10:13">
      <c r="J121" s="132"/>
      <c r="K121" s="132"/>
      <c r="L121" s="132"/>
      <c r="M121" s="132"/>
    </row>
    <row r="122" spans="10:13">
      <c r="J122" s="132"/>
      <c r="K122" s="132"/>
      <c r="L122" s="132"/>
      <c r="M122" s="132"/>
    </row>
    <row r="123" spans="10:13">
      <c r="J123" s="132"/>
      <c r="K123" s="132"/>
      <c r="L123" s="132"/>
      <c r="M123" s="132"/>
    </row>
    <row r="124" spans="10:13">
      <c r="J124" s="132"/>
      <c r="K124" s="132"/>
      <c r="L124" s="132"/>
      <c r="M124" s="132"/>
    </row>
    <row r="125" spans="10:13">
      <c r="J125" s="132"/>
      <c r="K125" s="132"/>
      <c r="L125" s="132"/>
      <c r="M125" s="132"/>
    </row>
    <row r="126" spans="10:13">
      <c r="J126" s="132"/>
      <c r="K126" s="132"/>
      <c r="L126" s="132"/>
      <c r="M126" s="132"/>
    </row>
    <row r="127" spans="10:13">
      <c r="J127" s="132"/>
      <c r="K127" s="132"/>
      <c r="L127" s="132"/>
      <c r="M127" s="132"/>
    </row>
    <row r="128" spans="10:13">
      <c r="J128" s="132"/>
      <c r="K128" s="132"/>
      <c r="L128" s="132"/>
      <c r="M128" s="132"/>
    </row>
    <row r="129" spans="10:13">
      <c r="J129" s="132"/>
      <c r="K129" s="132"/>
      <c r="L129" s="132"/>
      <c r="M129" s="132"/>
    </row>
    <row r="130" spans="10:13">
      <c r="J130" s="132"/>
      <c r="K130" s="132"/>
      <c r="L130" s="132"/>
      <c r="M130" s="132"/>
    </row>
    <row r="131" spans="10:13">
      <c r="J131" s="132"/>
      <c r="K131" s="132"/>
      <c r="L131" s="132"/>
      <c r="M131" s="132"/>
    </row>
    <row r="132" spans="10:13">
      <c r="J132" s="132"/>
      <c r="K132" s="132"/>
      <c r="L132" s="132"/>
      <c r="M132" s="132"/>
    </row>
    <row r="133" spans="10:13">
      <c r="J133" s="132"/>
      <c r="K133" s="132"/>
      <c r="L133" s="132"/>
      <c r="M133" s="132"/>
    </row>
    <row r="134" spans="10:13">
      <c r="J134" s="132"/>
      <c r="K134" s="132"/>
      <c r="L134" s="132"/>
      <c r="M134" s="132"/>
    </row>
    <row r="135" spans="10:13">
      <c r="J135" s="132"/>
      <c r="K135" s="132"/>
      <c r="L135" s="132"/>
      <c r="M135" s="132"/>
    </row>
    <row r="136" spans="10:13">
      <c r="J136" s="132"/>
      <c r="K136" s="132"/>
      <c r="L136" s="132"/>
      <c r="M136" s="132"/>
    </row>
    <row r="137" spans="10:13">
      <c r="J137" s="132"/>
      <c r="K137" s="132"/>
      <c r="L137" s="132"/>
      <c r="M137" s="132"/>
    </row>
    <row r="138" spans="10:13">
      <c r="J138" s="132"/>
      <c r="K138" s="132"/>
      <c r="L138" s="132"/>
      <c r="M138" s="132"/>
    </row>
    <row r="139" spans="10:13">
      <c r="J139" s="132"/>
      <c r="K139" s="132"/>
      <c r="L139" s="132"/>
      <c r="M139" s="132"/>
    </row>
    <row r="140" spans="10:13">
      <c r="J140" s="132"/>
      <c r="K140" s="132"/>
      <c r="L140" s="132"/>
      <c r="M140" s="132"/>
    </row>
    <row r="141" spans="10:13">
      <c r="J141" s="132"/>
      <c r="K141" s="132"/>
      <c r="L141" s="132"/>
      <c r="M141" s="132"/>
    </row>
    <row r="142" spans="10:13">
      <c r="J142" s="132"/>
      <c r="K142" s="132"/>
      <c r="L142" s="132"/>
      <c r="M142" s="132"/>
    </row>
    <row r="143" spans="10:13">
      <c r="J143" s="132"/>
      <c r="K143" s="132"/>
      <c r="L143" s="132"/>
      <c r="M143" s="132"/>
    </row>
    <row r="144" spans="10:13">
      <c r="J144" s="132"/>
      <c r="K144" s="132"/>
      <c r="L144" s="132"/>
      <c r="M144" s="132"/>
    </row>
    <row r="145" spans="10:13">
      <c r="J145" s="132"/>
      <c r="K145" s="132"/>
      <c r="L145" s="132"/>
      <c r="M145" s="132"/>
    </row>
    <row r="146" spans="10:13">
      <c r="J146" s="132"/>
      <c r="K146" s="132"/>
      <c r="L146" s="132"/>
      <c r="M146" s="132"/>
    </row>
    <row r="147" spans="10:13">
      <c r="J147" s="132"/>
      <c r="K147" s="132"/>
      <c r="L147" s="132"/>
      <c r="M147" s="132"/>
    </row>
    <row r="148" spans="10:13">
      <c r="J148" s="132"/>
      <c r="K148" s="132"/>
      <c r="L148" s="132"/>
      <c r="M148" s="132"/>
    </row>
    <row r="149" spans="10:13">
      <c r="J149" s="132"/>
      <c r="K149" s="132"/>
      <c r="L149" s="132"/>
      <c r="M149" s="132"/>
    </row>
    <row r="150" spans="10:13">
      <c r="J150" s="132"/>
      <c r="K150" s="132"/>
      <c r="L150" s="132"/>
      <c r="M150" s="132"/>
    </row>
    <row r="151" spans="10:13">
      <c r="J151" s="132"/>
      <c r="K151" s="132"/>
      <c r="L151" s="132"/>
      <c r="M151" s="132"/>
    </row>
    <row r="152" spans="10:13">
      <c r="J152" s="132"/>
      <c r="K152" s="132"/>
      <c r="L152" s="132"/>
      <c r="M152" s="132"/>
    </row>
    <row r="153" spans="10:13">
      <c r="J153" s="132"/>
      <c r="K153" s="132"/>
      <c r="L153" s="132"/>
      <c r="M153" s="132"/>
    </row>
    <row r="154" spans="10:13">
      <c r="J154" s="132"/>
      <c r="K154" s="132"/>
      <c r="L154" s="132"/>
      <c r="M154" s="132"/>
    </row>
    <row r="155" spans="10:13">
      <c r="J155" s="132"/>
      <c r="K155" s="132"/>
      <c r="L155" s="132"/>
      <c r="M155" s="132"/>
    </row>
    <row r="156" spans="10:13">
      <c r="J156" s="132"/>
      <c r="K156" s="132"/>
      <c r="L156" s="132"/>
      <c r="M156" s="132"/>
    </row>
    <row r="157" spans="10:13">
      <c r="J157" s="132"/>
      <c r="K157" s="132"/>
      <c r="L157" s="132"/>
      <c r="M157" s="132"/>
    </row>
    <row r="158" spans="10:13">
      <c r="J158" s="132"/>
      <c r="K158" s="132"/>
      <c r="L158" s="132"/>
      <c r="M158" s="132"/>
    </row>
    <row r="159" spans="10:13">
      <c r="J159" s="132"/>
      <c r="K159" s="132"/>
      <c r="L159" s="132"/>
      <c r="M159" s="132"/>
    </row>
    <row r="160" spans="10:13">
      <c r="J160" s="132"/>
      <c r="K160" s="132"/>
      <c r="L160" s="132"/>
      <c r="M160" s="132"/>
    </row>
    <row r="161" spans="10:13">
      <c r="J161" s="132"/>
      <c r="K161" s="132"/>
      <c r="L161" s="132"/>
      <c r="M161" s="132"/>
    </row>
    <row r="162" spans="10:13">
      <c r="J162" s="132"/>
      <c r="K162" s="132"/>
      <c r="L162" s="132"/>
      <c r="M162" s="132"/>
    </row>
    <row r="163" spans="10:13">
      <c r="J163" s="132"/>
      <c r="K163" s="132"/>
      <c r="L163" s="132"/>
      <c r="M163" s="132"/>
    </row>
    <row r="164" spans="10:13">
      <c r="J164" s="132"/>
      <c r="K164" s="132"/>
      <c r="L164" s="132"/>
      <c r="M164" s="132"/>
    </row>
    <row r="165" spans="10:13">
      <c r="J165" s="132"/>
      <c r="K165" s="132"/>
      <c r="L165" s="132"/>
      <c r="M165" s="132"/>
    </row>
    <row r="166" spans="10:13">
      <c r="J166" s="132"/>
      <c r="K166" s="132"/>
      <c r="L166" s="132"/>
      <c r="M166" s="132"/>
    </row>
    <row r="167" spans="10:13">
      <c r="J167" s="132"/>
      <c r="K167" s="132"/>
      <c r="L167" s="132"/>
      <c r="M167" s="132"/>
    </row>
    <row r="168" spans="10:13">
      <c r="J168" s="132"/>
      <c r="K168" s="132"/>
      <c r="L168" s="132"/>
      <c r="M168" s="132"/>
    </row>
    <row r="169" spans="10:13">
      <c r="J169" s="132"/>
      <c r="K169" s="132"/>
      <c r="L169" s="132"/>
      <c r="M169" s="132"/>
    </row>
    <row r="170" spans="10:13">
      <c r="J170" s="132"/>
      <c r="K170" s="132"/>
      <c r="L170" s="132"/>
      <c r="M170" s="132"/>
    </row>
    <row r="171" spans="10:13">
      <c r="J171" s="132"/>
      <c r="K171" s="132"/>
      <c r="L171" s="132"/>
      <c r="M171" s="132"/>
    </row>
    <row r="172" spans="10:13">
      <c r="J172" s="132"/>
      <c r="K172" s="132"/>
      <c r="L172" s="132"/>
      <c r="M172" s="132"/>
    </row>
    <row r="173" spans="10:13">
      <c r="J173" s="132"/>
      <c r="K173" s="132"/>
      <c r="L173" s="132"/>
      <c r="M173" s="132"/>
    </row>
    <row r="174" spans="10:13">
      <c r="J174" s="132"/>
      <c r="K174" s="132"/>
      <c r="L174" s="132"/>
      <c r="M174" s="132"/>
    </row>
    <row r="175" spans="10:13">
      <c r="J175" s="132"/>
      <c r="K175" s="132"/>
      <c r="L175" s="132"/>
      <c r="M175" s="132"/>
    </row>
    <row r="176" spans="10:13">
      <c r="J176" s="132"/>
      <c r="K176" s="132"/>
      <c r="L176" s="132"/>
      <c r="M176" s="132"/>
    </row>
    <row r="177" spans="10:13">
      <c r="J177" s="132"/>
      <c r="K177" s="132"/>
      <c r="L177" s="132"/>
      <c r="M177" s="132"/>
    </row>
    <row r="178" spans="10:13">
      <c r="J178" s="132"/>
      <c r="K178" s="132"/>
      <c r="L178" s="132"/>
      <c r="M178" s="132"/>
    </row>
    <row r="179" spans="10:13">
      <c r="J179" s="132"/>
      <c r="K179" s="132"/>
      <c r="L179" s="132"/>
      <c r="M179" s="132"/>
    </row>
    <row r="180" spans="10:13">
      <c r="J180" s="132"/>
      <c r="K180" s="132"/>
      <c r="L180" s="132"/>
      <c r="M180" s="132"/>
    </row>
    <row r="181" spans="10:13">
      <c r="J181" s="132"/>
      <c r="K181" s="132"/>
      <c r="L181" s="132"/>
      <c r="M181" s="132"/>
    </row>
    <row r="182" spans="10:13">
      <c r="J182" s="132"/>
      <c r="K182" s="132"/>
      <c r="L182" s="132"/>
      <c r="M182" s="132"/>
    </row>
    <row r="183" spans="10:13">
      <c r="J183" s="132"/>
      <c r="K183" s="132"/>
      <c r="L183" s="132"/>
      <c r="M183" s="132"/>
    </row>
    <row r="184" spans="10:13">
      <c r="J184" s="132"/>
      <c r="K184" s="132"/>
      <c r="L184" s="132"/>
      <c r="M184" s="132"/>
    </row>
    <row r="185" spans="10:13">
      <c r="J185" s="132"/>
      <c r="K185" s="132"/>
      <c r="L185" s="132"/>
      <c r="M185" s="132"/>
    </row>
    <row r="186" spans="10:13">
      <c r="J186" s="132"/>
      <c r="K186" s="132"/>
      <c r="L186" s="132"/>
      <c r="M186" s="132"/>
    </row>
    <row r="187" spans="10:13">
      <c r="J187" s="132"/>
      <c r="K187" s="132"/>
      <c r="L187" s="132"/>
      <c r="M187" s="132"/>
    </row>
    <row r="188" spans="10:13">
      <c r="J188" s="132"/>
      <c r="K188" s="132"/>
      <c r="L188" s="132"/>
      <c r="M188" s="132"/>
    </row>
    <row r="189" spans="10:13">
      <c r="J189" s="132"/>
      <c r="K189" s="132"/>
      <c r="L189" s="132"/>
      <c r="M189" s="132"/>
    </row>
    <row r="190" spans="10:13">
      <c r="J190" s="132"/>
      <c r="K190" s="132"/>
      <c r="L190" s="132"/>
      <c r="M190" s="132"/>
    </row>
    <row r="191" spans="10:13">
      <c r="J191" s="132"/>
      <c r="K191" s="132"/>
      <c r="L191" s="132"/>
      <c r="M191" s="132"/>
    </row>
    <row r="192" spans="10:13">
      <c r="J192" s="132"/>
      <c r="K192" s="132"/>
      <c r="L192" s="132"/>
      <c r="M192" s="132"/>
    </row>
    <row r="193" spans="10:13">
      <c r="J193" s="132"/>
      <c r="K193" s="132"/>
      <c r="L193" s="132"/>
      <c r="M193" s="132"/>
    </row>
    <row r="194" spans="10:13">
      <c r="J194" s="132"/>
      <c r="K194" s="132"/>
      <c r="L194" s="132"/>
      <c r="M194" s="132"/>
    </row>
    <row r="195" spans="10:13">
      <c r="J195" s="132"/>
      <c r="K195" s="132"/>
      <c r="L195" s="132"/>
      <c r="M195" s="132"/>
    </row>
    <row r="196" spans="10:13">
      <c r="J196" s="132"/>
      <c r="K196" s="132"/>
      <c r="L196" s="132"/>
      <c r="M196" s="132"/>
    </row>
    <row r="197" spans="10:13">
      <c r="J197" s="132"/>
      <c r="K197" s="132"/>
      <c r="L197" s="132"/>
      <c r="M197" s="132"/>
    </row>
    <row r="198" spans="10:13">
      <c r="J198" s="132"/>
      <c r="K198" s="132"/>
      <c r="L198" s="132"/>
      <c r="M198" s="132"/>
    </row>
    <row r="199" spans="10:13">
      <c r="J199" s="132"/>
      <c r="K199" s="132"/>
      <c r="L199" s="132"/>
      <c r="M199" s="132"/>
    </row>
    <row r="200" spans="10:13">
      <c r="J200" s="132"/>
      <c r="K200" s="132"/>
      <c r="L200" s="132"/>
      <c r="M200" s="132"/>
    </row>
    <row r="201" spans="10:13">
      <c r="J201" s="132"/>
      <c r="K201" s="132"/>
      <c r="L201" s="132"/>
      <c r="M201" s="132"/>
    </row>
    <row r="202" spans="10:13">
      <c r="J202" s="132"/>
      <c r="K202" s="132"/>
      <c r="L202" s="132"/>
      <c r="M202" s="132"/>
    </row>
    <row r="203" spans="10:13">
      <c r="J203" s="132"/>
      <c r="K203" s="132"/>
      <c r="L203" s="132"/>
      <c r="M203" s="132"/>
    </row>
    <row r="204" spans="10:13">
      <c r="J204" s="132"/>
      <c r="K204" s="132"/>
      <c r="L204" s="132"/>
      <c r="M204" s="132"/>
    </row>
    <row r="205" spans="10:13">
      <c r="J205" s="132"/>
      <c r="K205" s="132"/>
      <c r="L205" s="132"/>
      <c r="M205" s="132"/>
    </row>
    <row r="206" spans="10:13">
      <c r="J206" s="132"/>
      <c r="K206" s="132"/>
      <c r="L206" s="132"/>
      <c r="M206" s="132"/>
    </row>
    <row r="207" spans="10:13">
      <c r="J207" s="132"/>
      <c r="K207" s="132"/>
      <c r="L207" s="132"/>
      <c r="M207" s="132"/>
    </row>
    <row r="208" spans="10:13">
      <c r="J208" s="132"/>
      <c r="K208" s="132"/>
      <c r="L208" s="132"/>
      <c r="M208" s="132"/>
    </row>
    <row r="209" spans="10:13">
      <c r="J209" s="132"/>
      <c r="K209" s="132"/>
      <c r="L209" s="132"/>
      <c r="M209" s="132"/>
    </row>
    <row r="210" spans="10:13">
      <c r="J210" s="132"/>
      <c r="K210" s="132"/>
      <c r="L210" s="132"/>
      <c r="M210" s="132"/>
    </row>
    <row r="211" spans="10:13">
      <c r="J211" s="132"/>
      <c r="K211" s="132"/>
      <c r="L211" s="132"/>
      <c r="M211" s="132"/>
    </row>
    <row r="212" spans="10:13">
      <c r="J212" s="132"/>
      <c r="K212" s="132"/>
      <c r="L212" s="132"/>
      <c r="M212" s="132"/>
    </row>
    <row r="213" spans="10:13">
      <c r="J213" s="132"/>
      <c r="K213" s="132"/>
      <c r="L213" s="132"/>
      <c r="M213" s="132"/>
    </row>
    <row r="214" spans="10:13">
      <c r="J214" s="132"/>
      <c r="K214" s="132"/>
      <c r="L214" s="132"/>
      <c r="M214" s="132"/>
    </row>
    <row r="215" spans="10:13">
      <c r="J215" s="132"/>
      <c r="K215" s="132"/>
      <c r="L215" s="132"/>
      <c r="M215" s="132"/>
    </row>
    <row r="216" spans="10:13">
      <c r="J216" s="132"/>
      <c r="K216" s="132"/>
      <c r="L216" s="132"/>
      <c r="M216" s="132"/>
    </row>
    <row r="217" spans="10:13">
      <c r="J217" s="132"/>
      <c r="K217" s="132"/>
      <c r="L217" s="132"/>
      <c r="M217" s="132"/>
    </row>
    <row r="218" spans="10:13">
      <c r="J218" s="132"/>
      <c r="K218" s="132"/>
      <c r="L218" s="132"/>
      <c r="M218" s="132"/>
    </row>
    <row r="219" spans="10:13">
      <c r="J219" s="132"/>
      <c r="K219" s="132"/>
      <c r="L219" s="132"/>
      <c r="M219" s="132"/>
    </row>
    <row r="220" spans="10:13">
      <c r="J220" s="132"/>
      <c r="K220" s="132"/>
      <c r="L220" s="132"/>
      <c r="M220" s="132"/>
    </row>
    <row r="221" spans="10:13">
      <c r="J221" s="132"/>
      <c r="K221" s="132"/>
      <c r="L221" s="132"/>
      <c r="M221" s="132"/>
    </row>
    <row r="222" spans="10:13">
      <c r="J222" s="132"/>
      <c r="K222" s="132"/>
      <c r="L222" s="132"/>
      <c r="M222" s="132"/>
    </row>
    <row r="223" spans="10:13">
      <c r="J223" s="132"/>
      <c r="K223" s="132"/>
      <c r="L223" s="132"/>
      <c r="M223" s="132"/>
    </row>
    <row r="224" spans="10:13">
      <c r="J224" s="132"/>
      <c r="K224" s="132"/>
      <c r="L224" s="132"/>
      <c r="M224" s="132"/>
    </row>
    <row r="225" spans="10:13">
      <c r="J225" s="132"/>
      <c r="K225" s="132"/>
      <c r="L225" s="132"/>
      <c r="M225" s="132"/>
    </row>
    <row r="226" spans="10:13">
      <c r="J226" s="132"/>
      <c r="K226" s="132"/>
      <c r="L226" s="132"/>
      <c r="M226" s="132"/>
    </row>
    <row r="227" spans="10:13">
      <c r="J227" s="132"/>
      <c r="K227" s="132"/>
      <c r="L227" s="132"/>
      <c r="M227" s="132"/>
    </row>
    <row r="228" spans="10:13">
      <c r="J228" s="132"/>
      <c r="K228" s="132"/>
      <c r="L228" s="132"/>
      <c r="M228" s="132"/>
    </row>
    <row r="229" spans="10:13">
      <c r="J229" s="132"/>
      <c r="K229" s="132"/>
      <c r="L229" s="132"/>
      <c r="M229" s="132"/>
    </row>
    <row r="230" spans="10:13">
      <c r="J230" s="132"/>
      <c r="K230" s="132"/>
      <c r="L230" s="132"/>
      <c r="M230" s="132"/>
    </row>
    <row r="231" spans="10:13">
      <c r="J231" s="132"/>
      <c r="K231" s="132"/>
      <c r="L231" s="132"/>
      <c r="M231" s="132"/>
    </row>
    <row r="232" spans="10:13">
      <c r="J232" s="132"/>
      <c r="K232" s="132"/>
      <c r="L232" s="132"/>
      <c r="M232" s="132"/>
    </row>
    <row r="233" spans="10:13">
      <c r="J233" s="132"/>
      <c r="K233" s="132"/>
      <c r="L233" s="132"/>
      <c r="M233" s="132"/>
    </row>
    <row r="234" spans="10:13">
      <c r="J234" s="132"/>
      <c r="K234" s="132"/>
      <c r="L234" s="132"/>
      <c r="M234" s="132"/>
    </row>
    <row r="235" spans="10:13">
      <c r="J235" s="132"/>
      <c r="K235" s="132"/>
      <c r="L235" s="132"/>
      <c r="M235" s="132"/>
    </row>
    <row r="236" spans="10:13">
      <c r="J236" s="132"/>
      <c r="K236" s="132"/>
      <c r="L236" s="132"/>
      <c r="M236" s="132"/>
    </row>
    <row r="237" spans="10:13">
      <c r="J237" s="132"/>
      <c r="K237" s="132"/>
      <c r="L237" s="132"/>
      <c r="M237" s="132"/>
    </row>
    <row r="238" spans="10:13">
      <c r="J238" s="132"/>
      <c r="K238" s="132"/>
      <c r="L238" s="132"/>
      <c r="M238" s="132"/>
    </row>
    <row r="239" spans="10:13">
      <c r="J239" s="132"/>
      <c r="K239" s="132"/>
      <c r="L239" s="132"/>
      <c r="M239" s="132"/>
    </row>
    <row r="240" spans="10:13">
      <c r="J240" s="132"/>
      <c r="K240" s="132"/>
      <c r="L240" s="132"/>
      <c r="M240" s="132"/>
    </row>
    <row r="241" spans="10:13">
      <c r="J241" s="132"/>
      <c r="K241" s="132"/>
      <c r="L241" s="132"/>
      <c r="M241" s="132"/>
    </row>
    <row r="242" spans="10:13">
      <c r="J242" s="132"/>
      <c r="K242" s="132"/>
      <c r="L242" s="132"/>
      <c r="M242" s="132"/>
    </row>
    <row r="243" spans="10:13">
      <c r="J243" s="132"/>
      <c r="K243" s="132"/>
      <c r="L243" s="132"/>
      <c r="M243" s="132"/>
    </row>
    <row r="244" spans="10:13">
      <c r="J244" s="132"/>
      <c r="K244" s="132"/>
      <c r="L244" s="132"/>
      <c r="M244" s="132"/>
    </row>
    <row r="245" spans="10:13">
      <c r="J245" s="132"/>
      <c r="K245" s="132"/>
      <c r="L245" s="132"/>
      <c r="M245" s="132"/>
    </row>
    <row r="246" spans="10:13">
      <c r="J246" s="132"/>
      <c r="K246" s="132"/>
      <c r="L246" s="132"/>
      <c r="M246" s="132"/>
    </row>
    <row r="247" spans="10:13">
      <c r="J247" s="132"/>
      <c r="K247" s="132"/>
      <c r="L247" s="132"/>
      <c r="M247" s="132"/>
    </row>
    <row r="248" spans="10:13">
      <c r="J248" s="132"/>
      <c r="K248" s="132"/>
      <c r="L248" s="132"/>
      <c r="M248" s="132"/>
    </row>
    <row r="249" spans="10:13">
      <c r="J249" s="132"/>
      <c r="K249" s="132"/>
      <c r="L249" s="132"/>
      <c r="M249" s="132"/>
    </row>
    <row r="250" spans="10:13">
      <c r="J250" s="132"/>
      <c r="K250" s="132"/>
      <c r="L250" s="132"/>
      <c r="M250" s="132"/>
    </row>
    <row r="251" spans="10:13">
      <c r="J251" s="132"/>
      <c r="K251" s="132"/>
      <c r="L251" s="132"/>
      <c r="M251" s="132"/>
    </row>
    <row r="252" spans="10:13">
      <c r="J252" s="132"/>
      <c r="K252" s="132"/>
      <c r="L252" s="132"/>
      <c r="M252" s="132"/>
    </row>
    <row r="253" spans="10:13">
      <c r="J253" s="132"/>
      <c r="K253" s="132"/>
      <c r="L253" s="132"/>
      <c r="M253" s="132"/>
    </row>
    <row r="254" spans="10:13">
      <c r="J254" s="132"/>
      <c r="K254" s="132"/>
      <c r="L254" s="132"/>
      <c r="M254" s="132"/>
    </row>
    <row r="255" spans="10:13">
      <c r="J255" s="132"/>
      <c r="K255" s="132"/>
      <c r="L255" s="132"/>
      <c r="M255" s="132"/>
    </row>
    <row r="256" spans="10:13">
      <c r="J256" s="132"/>
      <c r="K256" s="132"/>
      <c r="L256" s="132"/>
      <c r="M256" s="132"/>
    </row>
    <row r="257" spans="10:13">
      <c r="J257" s="132"/>
      <c r="K257" s="132"/>
      <c r="L257" s="132"/>
      <c r="M257" s="132"/>
    </row>
    <row r="258" spans="10:13">
      <c r="J258" s="132"/>
      <c r="K258" s="132"/>
      <c r="L258" s="132"/>
      <c r="M258" s="132"/>
    </row>
    <row r="259" spans="10:13">
      <c r="J259" s="132"/>
      <c r="K259" s="132"/>
      <c r="L259" s="132"/>
      <c r="M259" s="132"/>
    </row>
    <row r="260" spans="10:13">
      <c r="J260" s="132"/>
      <c r="K260" s="132"/>
      <c r="L260" s="132"/>
      <c r="M260" s="132"/>
    </row>
    <row r="261" spans="10:13">
      <c r="J261" s="132"/>
      <c r="K261" s="132"/>
      <c r="L261" s="132"/>
      <c r="M261" s="132"/>
    </row>
    <row r="262" spans="10:13">
      <c r="J262" s="132"/>
      <c r="K262" s="132"/>
      <c r="L262" s="132"/>
      <c r="M262" s="132"/>
    </row>
    <row r="263" spans="10:13">
      <c r="J263" s="132"/>
      <c r="K263" s="132"/>
      <c r="L263" s="132"/>
      <c r="M263" s="132"/>
    </row>
    <row r="264" spans="10:13">
      <c r="J264" s="132"/>
      <c r="K264" s="132"/>
      <c r="L264" s="132"/>
      <c r="M264" s="132"/>
    </row>
    <row r="265" spans="10:13">
      <c r="J265" s="132"/>
      <c r="K265" s="132"/>
      <c r="L265" s="132"/>
      <c r="M265" s="132"/>
    </row>
    <row r="266" spans="10:13">
      <c r="J266" s="132"/>
      <c r="K266" s="132"/>
      <c r="L266" s="132"/>
      <c r="M266" s="132"/>
    </row>
    <row r="267" spans="10:13">
      <c r="J267" s="132"/>
      <c r="K267" s="132"/>
      <c r="L267" s="132"/>
      <c r="M267" s="132"/>
    </row>
    <row r="268" spans="10:13">
      <c r="J268" s="132"/>
      <c r="K268" s="132"/>
      <c r="L268" s="132"/>
      <c r="M268" s="132"/>
    </row>
    <row r="269" spans="10:13">
      <c r="J269" s="132"/>
      <c r="K269" s="132"/>
      <c r="L269" s="132"/>
      <c r="M269" s="132"/>
    </row>
    <row r="270" spans="10:13">
      <c r="J270" s="132"/>
      <c r="K270" s="132"/>
      <c r="L270" s="132"/>
      <c r="M270" s="132"/>
    </row>
    <row r="271" spans="10:13">
      <c r="J271" s="132"/>
      <c r="K271" s="132"/>
      <c r="L271" s="132"/>
      <c r="M271" s="132"/>
    </row>
    <row r="272" spans="10:13">
      <c r="J272" s="132"/>
      <c r="K272" s="132"/>
      <c r="L272" s="132"/>
      <c r="M272" s="132"/>
    </row>
    <row r="273" spans="10:13">
      <c r="J273" s="132"/>
      <c r="K273" s="132"/>
      <c r="L273" s="132"/>
      <c r="M273" s="132"/>
    </row>
    <row r="274" spans="10:13">
      <c r="J274" s="132"/>
      <c r="K274" s="132"/>
      <c r="L274" s="132"/>
      <c r="M274" s="132"/>
    </row>
    <row r="275" spans="10:13">
      <c r="J275" s="132"/>
      <c r="K275" s="132"/>
      <c r="L275" s="132"/>
      <c r="M275" s="132"/>
    </row>
    <row r="276" spans="10:13">
      <c r="J276" s="132"/>
      <c r="K276" s="132"/>
      <c r="L276" s="132"/>
      <c r="M276" s="132"/>
    </row>
    <row r="277" spans="10:13">
      <c r="J277" s="132"/>
      <c r="K277" s="132"/>
      <c r="L277" s="132"/>
      <c r="M277" s="132"/>
    </row>
    <row r="278" spans="10:13">
      <c r="J278" s="132"/>
      <c r="K278" s="132"/>
      <c r="L278" s="132"/>
      <c r="M278" s="132"/>
    </row>
    <row r="279" spans="10:13">
      <c r="J279" s="132"/>
      <c r="K279" s="132"/>
      <c r="L279" s="132"/>
      <c r="M279" s="132"/>
    </row>
    <row r="280" spans="10:13">
      <c r="J280" s="132"/>
      <c r="K280" s="132"/>
      <c r="L280" s="132"/>
      <c r="M280" s="132"/>
    </row>
    <row r="281" spans="10:13">
      <c r="J281" s="132"/>
      <c r="K281" s="132"/>
      <c r="L281" s="132"/>
      <c r="M281" s="132"/>
    </row>
    <row r="282" spans="10:13">
      <c r="J282" s="132"/>
      <c r="K282" s="132"/>
      <c r="L282" s="132"/>
      <c r="M282" s="132"/>
    </row>
    <row r="283" spans="10:13">
      <c r="J283" s="132"/>
      <c r="K283" s="132"/>
      <c r="L283" s="132"/>
      <c r="M283" s="132"/>
    </row>
    <row r="284" spans="10:13">
      <c r="J284" s="132"/>
      <c r="K284" s="132"/>
      <c r="L284" s="132"/>
      <c r="M284" s="132"/>
    </row>
    <row r="285" spans="10:13">
      <c r="J285" s="132"/>
      <c r="K285" s="132"/>
      <c r="L285" s="132"/>
      <c r="M285" s="132"/>
    </row>
    <row r="286" spans="10:13">
      <c r="J286" s="132"/>
      <c r="K286" s="132"/>
      <c r="L286" s="132"/>
      <c r="M286" s="132"/>
    </row>
    <row r="287" spans="10:13">
      <c r="J287" s="132"/>
      <c r="K287" s="132"/>
      <c r="L287" s="132"/>
      <c r="M287" s="132"/>
    </row>
    <row r="288" spans="10:13">
      <c r="J288" s="132"/>
      <c r="K288" s="132"/>
      <c r="L288" s="132"/>
      <c r="M288" s="132"/>
    </row>
    <row r="289" spans="10:13">
      <c r="J289" s="132"/>
      <c r="K289" s="132"/>
      <c r="L289" s="132"/>
      <c r="M289" s="132"/>
    </row>
    <row r="290" spans="10:13">
      <c r="J290" s="132"/>
      <c r="K290" s="132"/>
      <c r="L290" s="132"/>
      <c r="M290" s="132"/>
    </row>
    <row r="291" spans="10:13">
      <c r="J291" s="132"/>
      <c r="K291" s="132"/>
      <c r="L291" s="132"/>
      <c r="M291" s="132"/>
    </row>
    <row r="292" spans="10:13">
      <c r="J292" s="132"/>
      <c r="K292" s="132"/>
      <c r="L292" s="132"/>
      <c r="M292" s="132"/>
    </row>
    <row r="293" spans="10:13">
      <c r="J293" s="132"/>
      <c r="K293" s="132"/>
      <c r="L293" s="132"/>
      <c r="M293" s="132"/>
    </row>
    <row r="294" spans="10:13">
      <c r="J294" s="132"/>
      <c r="K294" s="132"/>
      <c r="L294" s="132"/>
      <c r="M294" s="132"/>
    </row>
    <row r="295" spans="10:13">
      <c r="J295" s="132"/>
      <c r="K295" s="132"/>
      <c r="L295" s="132"/>
      <c r="M295" s="132"/>
    </row>
    <row r="296" spans="10:13">
      <c r="J296" s="132"/>
      <c r="K296" s="132"/>
      <c r="L296" s="132"/>
      <c r="M296" s="132"/>
    </row>
    <row r="297" spans="10:13">
      <c r="J297" s="132"/>
      <c r="K297" s="132"/>
      <c r="L297" s="132"/>
      <c r="M297" s="132"/>
    </row>
    <row r="298" spans="10:13">
      <c r="J298" s="132"/>
      <c r="K298" s="132"/>
      <c r="L298" s="132"/>
      <c r="M298" s="132"/>
    </row>
    <row r="299" spans="10:13">
      <c r="J299" s="132"/>
      <c r="K299" s="132"/>
      <c r="L299" s="132"/>
      <c r="M299" s="132"/>
    </row>
    <row r="300" spans="10:13">
      <c r="J300" s="132"/>
      <c r="K300" s="132"/>
      <c r="L300" s="132"/>
      <c r="M300" s="132"/>
    </row>
    <row r="301" spans="10:13">
      <c r="J301" s="132"/>
      <c r="K301" s="132"/>
      <c r="L301" s="132"/>
      <c r="M301" s="132"/>
    </row>
    <row r="302" spans="10:13">
      <c r="J302" s="132"/>
      <c r="K302" s="132"/>
      <c r="L302" s="132"/>
      <c r="M302" s="132"/>
    </row>
    <row r="303" spans="10:13">
      <c r="J303" s="132"/>
      <c r="K303" s="132"/>
      <c r="L303" s="132"/>
      <c r="M303" s="132"/>
    </row>
    <row r="304" spans="10:13">
      <c r="J304" s="132"/>
      <c r="K304" s="132"/>
      <c r="L304" s="132"/>
      <c r="M304" s="132"/>
    </row>
    <row r="305" spans="10:13">
      <c r="J305" s="132"/>
      <c r="K305" s="132"/>
      <c r="L305" s="132"/>
      <c r="M305" s="132"/>
    </row>
    <row r="306" spans="10:13">
      <c r="J306" s="132"/>
      <c r="K306" s="132"/>
      <c r="L306" s="132"/>
      <c r="M306" s="132"/>
    </row>
    <row r="307" spans="10:13">
      <c r="J307" s="132"/>
      <c r="K307" s="132"/>
      <c r="L307" s="132"/>
      <c r="M307" s="132"/>
    </row>
    <row r="308" spans="10:13">
      <c r="J308" s="132"/>
      <c r="K308" s="132"/>
      <c r="L308" s="132"/>
      <c r="M308" s="132"/>
    </row>
    <row r="309" spans="10:13">
      <c r="J309" s="132"/>
      <c r="K309" s="132"/>
      <c r="L309" s="132"/>
      <c r="M309" s="132"/>
    </row>
    <row r="310" spans="10:13">
      <c r="J310" s="132"/>
      <c r="K310" s="132"/>
      <c r="L310" s="132"/>
      <c r="M310" s="132"/>
    </row>
    <row r="311" spans="10:13">
      <c r="J311" s="132"/>
      <c r="K311" s="132"/>
      <c r="L311" s="132"/>
      <c r="M311" s="132"/>
    </row>
    <row r="312" spans="10:13">
      <c r="J312" s="132"/>
      <c r="K312" s="132"/>
      <c r="L312" s="132"/>
      <c r="M312" s="132"/>
    </row>
    <row r="313" spans="10:13">
      <c r="J313" s="132"/>
      <c r="K313" s="132"/>
      <c r="L313" s="132"/>
      <c r="M313" s="132"/>
    </row>
    <row r="314" spans="10:13">
      <c r="J314" s="132"/>
      <c r="K314" s="132"/>
      <c r="L314" s="132"/>
      <c r="M314" s="132"/>
    </row>
    <row r="315" spans="10:13">
      <c r="J315" s="132"/>
      <c r="K315" s="132"/>
      <c r="L315" s="132"/>
      <c r="M315" s="132"/>
    </row>
    <row r="316" spans="10:13">
      <c r="J316" s="132"/>
      <c r="K316" s="132"/>
      <c r="L316" s="132"/>
      <c r="M316" s="132"/>
    </row>
    <row r="317" spans="10:13">
      <c r="J317" s="132"/>
      <c r="K317" s="132"/>
      <c r="L317" s="132"/>
      <c r="M317" s="132"/>
    </row>
    <row r="318" spans="10:13">
      <c r="J318" s="132"/>
      <c r="K318" s="132"/>
      <c r="L318" s="132"/>
      <c r="M318" s="132"/>
    </row>
    <row r="319" spans="10:13">
      <c r="J319" s="132"/>
      <c r="K319" s="132"/>
      <c r="L319" s="132"/>
      <c r="M319" s="132"/>
    </row>
    <row r="320" spans="10:13">
      <c r="J320" s="132"/>
      <c r="K320" s="132"/>
      <c r="L320" s="132"/>
      <c r="M320" s="132"/>
    </row>
    <row r="321" spans="10:13">
      <c r="J321" s="132"/>
      <c r="K321" s="132"/>
      <c r="L321" s="132"/>
      <c r="M321" s="132"/>
    </row>
    <row r="322" spans="10:13">
      <c r="J322" s="132"/>
      <c r="K322" s="132"/>
      <c r="L322" s="132"/>
      <c r="M322" s="132"/>
    </row>
    <row r="323" spans="10:13">
      <c r="J323" s="132"/>
      <c r="K323" s="132"/>
      <c r="L323" s="132"/>
      <c r="M323" s="132"/>
    </row>
    <row r="324" spans="10:13">
      <c r="J324" s="132"/>
      <c r="K324" s="132"/>
      <c r="L324" s="132"/>
      <c r="M324" s="132"/>
    </row>
    <row r="325" spans="10:13">
      <c r="J325" s="132"/>
      <c r="K325" s="132"/>
      <c r="L325" s="132"/>
      <c r="M325" s="132"/>
    </row>
    <row r="326" spans="10:13">
      <c r="J326" s="132"/>
      <c r="K326" s="132"/>
      <c r="L326" s="132"/>
      <c r="M326" s="132"/>
    </row>
    <row r="327" spans="10:13">
      <c r="J327" s="132"/>
      <c r="K327" s="132"/>
      <c r="L327" s="132"/>
      <c r="M327" s="132"/>
    </row>
    <row r="328" spans="10:13">
      <c r="J328" s="132"/>
      <c r="K328" s="132"/>
      <c r="L328" s="132"/>
      <c r="M328" s="132"/>
    </row>
    <row r="329" spans="10:13">
      <c r="J329" s="132"/>
      <c r="K329" s="132"/>
      <c r="L329" s="132"/>
      <c r="M329" s="132"/>
    </row>
    <row r="330" spans="10:13">
      <c r="J330" s="132"/>
      <c r="K330" s="132"/>
      <c r="L330" s="132"/>
      <c r="M330" s="132"/>
    </row>
    <row r="331" spans="10:13">
      <c r="J331" s="132"/>
      <c r="K331" s="132"/>
      <c r="L331" s="132"/>
      <c r="M331" s="132"/>
    </row>
    <row r="332" spans="10:13">
      <c r="J332" s="132"/>
      <c r="K332" s="132"/>
      <c r="L332" s="132"/>
      <c r="M332" s="132"/>
    </row>
    <row r="333" spans="10:13">
      <c r="J333" s="132"/>
      <c r="K333" s="132"/>
      <c r="L333" s="132"/>
      <c r="M333" s="132"/>
    </row>
    <row r="334" spans="10:13">
      <c r="J334" s="132"/>
      <c r="K334" s="132"/>
      <c r="L334" s="132"/>
      <c r="M334" s="132"/>
    </row>
    <row r="335" spans="10:13">
      <c r="J335" s="132"/>
      <c r="K335" s="132"/>
      <c r="L335" s="132"/>
      <c r="M335" s="132"/>
    </row>
    <row r="336" spans="10:13">
      <c r="J336" s="132"/>
      <c r="K336" s="132"/>
      <c r="L336" s="132"/>
      <c r="M336" s="132"/>
    </row>
    <row r="337" spans="10:13">
      <c r="J337" s="132"/>
      <c r="K337" s="132"/>
      <c r="L337" s="132"/>
      <c r="M337" s="132"/>
    </row>
    <row r="338" spans="10:13">
      <c r="J338" s="132"/>
      <c r="K338" s="132"/>
      <c r="L338" s="132"/>
      <c r="M338" s="132"/>
    </row>
    <row r="339" spans="10:13">
      <c r="J339" s="132"/>
      <c r="K339" s="132"/>
      <c r="L339" s="132"/>
      <c r="M339" s="132"/>
    </row>
    <row r="340" spans="10:13">
      <c r="J340" s="132"/>
      <c r="K340" s="132"/>
      <c r="L340" s="132"/>
      <c r="M340" s="132"/>
    </row>
    <row r="341" spans="10:13">
      <c r="J341" s="132"/>
      <c r="K341" s="132"/>
      <c r="L341" s="132"/>
      <c r="M341" s="132"/>
    </row>
    <row r="342" spans="10:13">
      <c r="J342" s="132"/>
      <c r="K342" s="132"/>
      <c r="L342" s="132"/>
      <c r="M342" s="132"/>
    </row>
    <row r="343" spans="10:13">
      <c r="J343" s="132"/>
      <c r="K343" s="132"/>
      <c r="L343" s="132"/>
      <c r="M343" s="132"/>
    </row>
    <row r="344" spans="10:13">
      <c r="J344" s="132"/>
      <c r="K344" s="132"/>
      <c r="L344" s="132"/>
      <c r="M344" s="132"/>
    </row>
    <row r="345" spans="10:13">
      <c r="J345" s="132"/>
      <c r="K345" s="132"/>
      <c r="L345" s="132"/>
      <c r="M345" s="132"/>
    </row>
    <row r="346" spans="10:13">
      <c r="J346" s="132"/>
      <c r="K346" s="132"/>
      <c r="L346" s="132"/>
      <c r="M346" s="132"/>
    </row>
    <row r="347" spans="10:13">
      <c r="J347" s="132"/>
      <c r="K347" s="132"/>
      <c r="L347" s="132"/>
      <c r="M347" s="132"/>
    </row>
    <row r="348" spans="10:13">
      <c r="J348" s="132"/>
      <c r="K348" s="132"/>
      <c r="L348" s="132"/>
      <c r="M348" s="132"/>
    </row>
    <row r="349" spans="10:13">
      <c r="J349" s="132"/>
      <c r="K349" s="132"/>
      <c r="L349" s="132"/>
      <c r="M349" s="132"/>
    </row>
    <row r="350" spans="10:13">
      <c r="J350" s="132"/>
      <c r="K350" s="132"/>
      <c r="L350" s="132"/>
      <c r="M350" s="132"/>
    </row>
    <row r="351" spans="10:13">
      <c r="J351" s="132"/>
      <c r="K351" s="132"/>
      <c r="L351" s="132"/>
      <c r="M351" s="132"/>
    </row>
    <row r="352" spans="10:13">
      <c r="J352" s="132"/>
      <c r="K352" s="132"/>
      <c r="L352" s="132"/>
      <c r="M352" s="132"/>
    </row>
    <row r="353" spans="10:13">
      <c r="J353" s="132"/>
      <c r="K353" s="132"/>
      <c r="L353" s="132"/>
      <c r="M353" s="132"/>
    </row>
    <row r="354" spans="10:13">
      <c r="J354" s="132"/>
      <c r="K354" s="132"/>
      <c r="L354" s="132"/>
      <c r="M354" s="132"/>
    </row>
    <row r="355" spans="10:13">
      <c r="J355" s="132"/>
      <c r="K355" s="132"/>
      <c r="L355" s="132"/>
      <c r="M355" s="132"/>
    </row>
    <row r="356" spans="10:13">
      <c r="J356" s="132"/>
      <c r="K356" s="132"/>
      <c r="L356" s="132"/>
      <c r="M356" s="132"/>
    </row>
    <row r="357" spans="10:13">
      <c r="J357" s="132"/>
      <c r="K357" s="132"/>
      <c r="L357" s="132"/>
      <c r="M357" s="132"/>
    </row>
    <row r="358" spans="10:13">
      <c r="J358" s="132"/>
      <c r="K358" s="132"/>
      <c r="L358" s="132"/>
      <c r="M358" s="132"/>
    </row>
    <row r="359" spans="10:13">
      <c r="J359" s="132"/>
      <c r="K359" s="132"/>
      <c r="L359" s="132"/>
      <c r="M359" s="132"/>
    </row>
    <row r="360" spans="10:13">
      <c r="J360" s="132"/>
      <c r="K360" s="132"/>
      <c r="L360" s="132"/>
      <c r="M360" s="132"/>
    </row>
    <row r="361" spans="10:13">
      <c r="J361" s="132"/>
      <c r="K361" s="132"/>
      <c r="L361" s="132"/>
      <c r="M361" s="132"/>
    </row>
    <row r="362" spans="10:13">
      <c r="J362" s="132"/>
      <c r="K362" s="132"/>
      <c r="L362" s="132"/>
      <c r="M362" s="132"/>
    </row>
    <row r="363" spans="10:13">
      <c r="J363" s="132"/>
      <c r="K363" s="132"/>
      <c r="L363" s="132"/>
      <c r="M363" s="132"/>
    </row>
    <row r="364" spans="10:13">
      <c r="J364" s="132"/>
      <c r="K364" s="132"/>
      <c r="L364" s="132"/>
      <c r="M364" s="132"/>
    </row>
    <row r="365" spans="10:13">
      <c r="J365" s="132"/>
      <c r="K365" s="132"/>
      <c r="L365" s="132"/>
      <c r="M365" s="132"/>
    </row>
    <row r="366" spans="10:13">
      <c r="J366" s="132"/>
      <c r="K366" s="132"/>
      <c r="L366" s="132"/>
      <c r="M366" s="132"/>
    </row>
    <row r="367" spans="10:13">
      <c r="J367" s="132"/>
      <c r="K367" s="132"/>
      <c r="L367" s="132"/>
      <c r="M367" s="132"/>
    </row>
    <row r="368" spans="10:13">
      <c r="J368" s="132"/>
      <c r="K368" s="132"/>
      <c r="L368" s="132"/>
      <c r="M368" s="132"/>
    </row>
    <row r="369" spans="10:13">
      <c r="J369" s="132"/>
      <c r="K369" s="132"/>
      <c r="L369" s="132"/>
      <c r="M369" s="132"/>
    </row>
    <row r="370" spans="10:13">
      <c r="J370" s="132"/>
      <c r="K370" s="132"/>
      <c r="L370" s="132"/>
      <c r="M370" s="132"/>
    </row>
    <row r="371" spans="10:13">
      <c r="J371" s="132"/>
      <c r="K371" s="132"/>
      <c r="L371" s="132"/>
      <c r="M371" s="132"/>
    </row>
    <row r="372" spans="10:13">
      <c r="J372" s="132"/>
      <c r="K372" s="132"/>
      <c r="L372" s="132"/>
      <c r="M372" s="132"/>
    </row>
    <row r="373" spans="10:13">
      <c r="J373" s="132"/>
      <c r="K373" s="132"/>
      <c r="L373" s="132"/>
      <c r="M373" s="132"/>
    </row>
    <row r="374" spans="10:13">
      <c r="J374" s="132"/>
      <c r="K374" s="132"/>
      <c r="L374" s="132"/>
      <c r="M374" s="132"/>
    </row>
    <row r="375" spans="10:13">
      <c r="J375" s="132"/>
      <c r="K375" s="132"/>
      <c r="L375" s="132"/>
      <c r="M375" s="132"/>
    </row>
    <row r="376" spans="10:13">
      <c r="J376" s="132"/>
      <c r="K376" s="132"/>
      <c r="L376" s="132"/>
      <c r="M376" s="132"/>
    </row>
    <row r="377" spans="10:13">
      <c r="J377" s="132"/>
      <c r="K377" s="132"/>
      <c r="L377" s="132"/>
      <c r="M377" s="132"/>
    </row>
    <row r="378" spans="10:13">
      <c r="J378" s="132"/>
      <c r="K378" s="132"/>
      <c r="L378" s="132"/>
      <c r="M378" s="132"/>
    </row>
    <row r="379" spans="10:13">
      <c r="J379" s="132"/>
      <c r="K379" s="132"/>
      <c r="L379" s="132"/>
      <c r="M379" s="132"/>
    </row>
    <row r="380" spans="10:13">
      <c r="J380" s="132"/>
      <c r="K380" s="132"/>
      <c r="L380" s="132"/>
      <c r="M380" s="132"/>
    </row>
    <row r="381" spans="10:13">
      <c r="J381" s="132"/>
      <c r="K381" s="132"/>
      <c r="L381" s="132"/>
      <c r="M381" s="132"/>
    </row>
    <row r="382" spans="10:13">
      <c r="J382" s="132"/>
      <c r="K382" s="132"/>
      <c r="L382" s="132"/>
      <c r="M382" s="132"/>
    </row>
    <row r="383" spans="10:13">
      <c r="J383" s="132"/>
      <c r="K383" s="132"/>
      <c r="L383" s="132"/>
      <c r="M383" s="132"/>
    </row>
    <row r="384" spans="10:13">
      <c r="J384" s="132"/>
      <c r="K384" s="132"/>
      <c r="L384" s="132"/>
      <c r="M384" s="132"/>
    </row>
    <row r="385" spans="10:13">
      <c r="J385" s="132"/>
      <c r="K385" s="132"/>
      <c r="L385" s="132"/>
      <c r="M385" s="132"/>
    </row>
    <row r="386" spans="10:13">
      <c r="J386" s="132"/>
      <c r="K386" s="132"/>
      <c r="L386" s="132"/>
      <c r="M386" s="132"/>
    </row>
    <row r="387" spans="10:13">
      <c r="J387" s="132"/>
      <c r="K387" s="132"/>
      <c r="L387" s="132"/>
      <c r="M387" s="132"/>
    </row>
    <row r="388" spans="10:13">
      <c r="J388" s="132"/>
      <c r="K388" s="132"/>
      <c r="L388" s="132"/>
      <c r="M388" s="132"/>
    </row>
    <row r="389" spans="10:13">
      <c r="J389" s="132"/>
      <c r="K389" s="132"/>
      <c r="L389" s="132"/>
      <c r="M389" s="132"/>
    </row>
    <row r="390" spans="10:13">
      <c r="J390" s="132"/>
      <c r="K390" s="132"/>
      <c r="L390" s="132"/>
      <c r="M390" s="132"/>
    </row>
    <row r="391" spans="10:13">
      <c r="J391" s="132"/>
      <c r="K391" s="132"/>
      <c r="L391" s="132"/>
      <c r="M391" s="132"/>
    </row>
    <row r="392" spans="10:13">
      <c r="J392" s="132"/>
      <c r="K392" s="132"/>
      <c r="L392" s="132"/>
      <c r="M392" s="132"/>
    </row>
    <row r="393" spans="10:13">
      <c r="J393" s="132"/>
      <c r="K393" s="132"/>
      <c r="L393" s="132"/>
      <c r="M393" s="132"/>
    </row>
    <row r="394" spans="10:13">
      <c r="J394" s="132"/>
      <c r="K394" s="132"/>
      <c r="L394" s="132"/>
      <c r="M394" s="132"/>
    </row>
    <row r="395" spans="10:13">
      <c r="J395" s="132"/>
      <c r="K395" s="132"/>
      <c r="L395" s="132"/>
      <c r="M395" s="132"/>
    </row>
    <row r="396" spans="10:13">
      <c r="J396" s="132"/>
      <c r="K396" s="132"/>
      <c r="L396" s="132"/>
      <c r="M396" s="132"/>
    </row>
    <row r="397" spans="10:13">
      <c r="J397" s="132"/>
      <c r="K397" s="132"/>
      <c r="L397" s="132"/>
      <c r="M397" s="132"/>
    </row>
    <row r="398" spans="10:13">
      <c r="J398" s="132"/>
      <c r="K398" s="132"/>
      <c r="L398" s="132"/>
      <c r="M398" s="132"/>
    </row>
    <row r="399" spans="10:13">
      <c r="J399" s="132"/>
      <c r="K399" s="132"/>
      <c r="L399" s="132"/>
      <c r="M399" s="132"/>
    </row>
    <row r="400" spans="10:13">
      <c r="J400" s="132"/>
      <c r="K400" s="132"/>
      <c r="L400" s="132"/>
      <c r="M400" s="132"/>
    </row>
    <row r="401" spans="10:13">
      <c r="J401" s="132"/>
      <c r="K401" s="132"/>
      <c r="L401" s="132"/>
      <c r="M401" s="132"/>
    </row>
    <row r="402" spans="10:13">
      <c r="J402" s="132"/>
      <c r="K402" s="132"/>
      <c r="L402" s="132"/>
      <c r="M402" s="132"/>
    </row>
    <row r="403" spans="10:13">
      <c r="J403" s="132"/>
      <c r="K403" s="132"/>
      <c r="L403" s="132"/>
      <c r="M403" s="132"/>
    </row>
    <row r="404" spans="10:13">
      <c r="J404" s="132"/>
      <c r="K404" s="132"/>
      <c r="L404" s="132"/>
      <c r="M404" s="132"/>
    </row>
    <row r="405" spans="10:13">
      <c r="J405" s="132"/>
      <c r="K405" s="132"/>
      <c r="L405" s="132"/>
      <c r="M405" s="132"/>
    </row>
    <row r="406" spans="10:13">
      <c r="J406" s="132"/>
      <c r="K406" s="132"/>
      <c r="L406" s="132"/>
      <c r="M406" s="132"/>
    </row>
    <row r="407" spans="10:13">
      <c r="J407" s="132"/>
      <c r="K407" s="132"/>
      <c r="L407" s="132"/>
      <c r="M407" s="132"/>
    </row>
    <row r="408" spans="10:13">
      <c r="J408" s="132"/>
      <c r="K408" s="132"/>
      <c r="L408" s="132"/>
      <c r="M408" s="132"/>
    </row>
    <row r="409" spans="10:13">
      <c r="J409" s="132"/>
      <c r="K409" s="132"/>
      <c r="L409" s="132"/>
      <c r="M409" s="132"/>
    </row>
    <row r="410" spans="10:13">
      <c r="J410" s="132"/>
      <c r="K410" s="132"/>
      <c r="L410" s="132"/>
      <c r="M410" s="132"/>
    </row>
    <row r="411" spans="10:13">
      <c r="J411" s="132"/>
      <c r="K411" s="132"/>
      <c r="L411" s="132"/>
      <c r="M411" s="132"/>
    </row>
    <row r="412" spans="10:13">
      <c r="J412" s="132"/>
      <c r="K412" s="132"/>
      <c r="L412" s="132"/>
      <c r="M412" s="132"/>
    </row>
    <row r="413" spans="10:13">
      <c r="J413" s="132"/>
      <c r="K413" s="132"/>
      <c r="L413" s="132"/>
      <c r="M413" s="132"/>
    </row>
    <row r="414" spans="10:13">
      <c r="J414" s="132"/>
      <c r="K414" s="132"/>
      <c r="L414" s="132"/>
      <c r="M414" s="132"/>
    </row>
    <row r="415" spans="10:13">
      <c r="J415" s="132"/>
      <c r="K415" s="132"/>
      <c r="L415" s="132"/>
      <c r="M415" s="132"/>
    </row>
    <row r="416" spans="10:13">
      <c r="J416" s="132"/>
      <c r="K416" s="132"/>
      <c r="L416" s="132"/>
      <c r="M416" s="132"/>
    </row>
    <row r="417" spans="10:13">
      <c r="J417" s="132"/>
      <c r="K417" s="132"/>
      <c r="L417" s="132"/>
      <c r="M417" s="132"/>
    </row>
    <row r="418" spans="10:13">
      <c r="J418" s="132"/>
      <c r="K418" s="132"/>
      <c r="L418" s="132"/>
      <c r="M418" s="132"/>
    </row>
    <row r="419" spans="10:13">
      <c r="J419" s="132"/>
      <c r="K419" s="132"/>
      <c r="L419" s="132"/>
      <c r="M419" s="132"/>
    </row>
    <row r="420" spans="10:13">
      <c r="J420" s="132"/>
      <c r="K420" s="132"/>
      <c r="L420" s="132"/>
      <c r="M420" s="132"/>
    </row>
    <row r="421" spans="10:13">
      <c r="J421" s="132"/>
      <c r="K421" s="132"/>
      <c r="L421" s="132"/>
      <c r="M421" s="132"/>
    </row>
    <row r="422" spans="10:13">
      <c r="J422" s="132"/>
      <c r="K422" s="132"/>
      <c r="L422" s="132"/>
      <c r="M422" s="132"/>
    </row>
    <row r="423" spans="10:13">
      <c r="J423" s="132"/>
      <c r="K423" s="132"/>
      <c r="L423" s="132"/>
      <c r="M423" s="132"/>
    </row>
    <row r="424" spans="10:13">
      <c r="J424" s="132"/>
      <c r="K424" s="132"/>
      <c r="L424" s="132"/>
      <c r="M424" s="132"/>
    </row>
    <row r="425" spans="10:13">
      <c r="J425" s="132"/>
      <c r="K425" s="132"/>
      <c r="L425" s="132"/>
      <c r="M425" s="132"/>
    </row>
    <row r="426" spans="10:13">
      <c r="J426" s="132"/>
      <c r="K426" s="132"/>
      <c r="L426" s="132"/>
      <c r="M426" s="132"/>
    </row>
    <row r="427" spans="10:13">
      <c r="J427" s="132"/>
      <c r="K427" s="132"/>
      <c r="L427" s="132"/>
      <c r="M427" s="132"/>
    </row>
    <row r="428" spans="10:13">
      <c r="J428" s="132"/>
      <c r="K428" s="132"/>
      <c r="L428" s="132"/>
      <c r="M428" s="132"/>
    </row>
    <row r="429" spans="10:13">
      <c r="J429" s="132"/>
      <c r="K429" s="132"/>
      <c r="L429" s="132"/>
      <c r="M429" s="132"/>
    </row>
    <row r="430" spans="10:13">
      <c r="J430" s="132"/>
      <c r="K430" s="132"/>
      <c r="L430" s="132"/>
      <c r="M430" s="132"/>
    </row>
    <row r="431" spans="10:13">
      <c r="J431" s="132"/>
      <c r="K431" s="132"/>
      <c r="L431" s="132"/>
      <c r="M431" s="132"/>
    </row>
    <row r="432" spans="10:13">
      <c r="J432" s="132"/>
      <c r="K432" s="132"/>
      <c r="L432" s="132"/>
      <c r="M432" s="132"/>
    </row>
    <row r="433" spans="10:13">
      <c r="J433" s="132"/>
      <c r="K433" s="132"/>
      <c r="L433" s="132"/>
      <c r="M433" s="132"/>
    </row>
    <row r="434" spans="10:13">
      <c r="J434" s="132"/>
      <c r="K434" s="132"/>
      <c r="L434" s="132"/>
      <c r="M434" s="132"/>
    </row>
    <row r="435" spans="10:13">
      <c r="J435" s="132"/>
      <c r="K435" s="132"/>
      <c r="L435" s="132"/>
      <c r="M435" s="132"/>
    </row>
    <row r="436" spans="10:13">
      <c r="J436" s="132"/>
      <c r="K436" s="132"/>
      <c r="L436" s="132"/>
      <c r="M436" s="132"/>
    </row>
    <row r="437" spans="10:13">
      <c r="J437" s="132"/>
      <c r="K437" s="132"/>
      <c r="L437" s="132"/>
      <c r="M437" s="132"/>
    </row>
    <row r="438" spans="10:13">
      <c r="J438" s="132"/>
      <c r="K438" s="132"/>
      <c r="L438" s="132"/>
      <c r="M438" s="132"/>
    </row>
    <row r="439" spans="10:13">
      <c r="J439" s="132"/>
      <c r="K439" s="132"/>
      <c r="L439" s="132"/>
      <c r="M439" s="132"/>
    </row>
    <row r="440" spans="10:13">
      <c r="J440" s="132"/>
      <c r="K440" s="132"/>
      <c r="L440" s="132"/>
      <c r="M440" s="132"/>
    </row>
    <row r="441" spans="10:13">
      <c r="J441" s="132"/>
      <c r="K441" s="132"/>
      <c r="L441" s="132"/>
      <c r="M441" s="132"/>
    </row>
    <row r="442" spans="10:13">
      <c r="J442" s="132"/>
      <c r="K442" s="132"/>
      <c r="L442" s="132"/>
      <c r="M442" s="132"/>
    </row>
    <row r="443" spans="10:13">
      <c r="J443" s="132"/>
      <c r="K443" s="132"/>
      <c r="L443" s="132"/>
      <c r="M443" s="132"/>
    </row>
    <row r="444" spans="10:13">
      <c r="J444" s="132"/>
      <c r="K444" s="132"/>
      <c r="L444" s="132"/>
      <c r="M444" s="132"/>
    </row>
    <row r="445" spans="10:13">
      <c r="J445" s="132"/>
      <c r="K445" s="132"/>
      <c r="L445" s="132"/>
      <c r="M445" s="132"/>
    </row>
    <row r="446" spans="10:13">
      <c r="J446" s="132"/>
      <c r="K446" s="132"/>
      <c r="L446" s="132"/>
      <c r="M446" s="132"/>
    </row>
    <row r="447" spans="10:13">
      <c r="J447" s="132"/>
      <c r="K447" s="132"/>
      <c r="L447" s="132"/>
      <c r="M447" s="132"/>
    </row>
    <row r="448" spans="10:13">
      <c r="J448" s="132"/>
      <c r="K448" s="132"/>
      <c r="L448" s="132"/>
      <c r="M448" s="132"/>
    </row>
    <row r="449" spans="10:13">
      <c r="J449" s="132"/>
      <c r="K449" s="132"/>
      <c r="L449" s="132"/>
      <c r="M449" s="132"/>
    </row>
    <row r="450" spans="10:13">
      <c r="J450" s="132"/>
      <c r="K450" s="132"/>
      <c r="L450" s="132"/>
      <c r="M450" s="132"/>
    </row>
    <row r="451" spans="10:13">
      <c r="J451" s="132"/>
      <c r="K451" s="132"/>
      <c r="L451" s="132"/>
      <c r="M451" s="132"/>
    </row>
    <row r="452" spans="10:13">
      <c r="J452" s="132"/>
      <c r="K452" s="132"/>
      <c r="L452" s="132"/>
      <c r="M452" s="132"/>
    </row>
    <row r="453" spans="10:13">
      <c r="J453" s="132"/>
      <c r="K453" s="132"/>
      <c r="L453" s="132"/>
      <c r="M453" s="132"/>
    </row>
    <row r="454" spans="10:13">
      <c r="J454" s="132"/>
      <c r="K454" s="132"/>
      <c r="L454" s="132"/>
      <c r="M454" s="132"/>
    </row>
    <row r="455" spans="10:13">
      <c r="J455" s="132"/>
      <c r="K455" s="132"/>
      <c r="L455" s="132"/>
      <c r="M455" s="132"/>
    </row>
    <row r="456" spans="10:13">
      <c r="J456" s="132"/>
      <c r="K456" s="132"/>
      <c r="L456" s="132"/>
      <c r="M456" s="132"/>
    </row>
    <row r="457" spans="10:13">
      <c r="J457" s="132"/>
      <c r="K457" s="132"/>
      <c r="L457" s="132"/>
      <c r="M457" s="132"/>
    </row>
    <row r="458" spans="10:13">
      <c r="J458" s="132"/>
      <c r="K458" s="132"/>
      <c r="L458" s="132"/>
      <c r="M458" s="132"/>
    </row>
    <row r="459" spans="10:13">
      <c r="J459" s="132"/>
      <c r="K459" s="132"/>
      <c r="L459" s="132"/>
      <c r="M459" s="132"/>
    </row>
    <row r="460" spans="10:13">
      <c r="J460" s="132"/>
      <c r="K460" s="132"/>
      <c r="L460" s="132"/>
      <c r="M460" s="132"/>
    </row>
    <row r="461" spans="10:13">
      <c r="J461" s="132"/>
      <c r="K461" s="132"/>
      <c r="L461" s="132"/>
      <c r="M461" s="132"/>
    </row>
    <row r="462" spans="10:13">
      <c r="J462" s="132"/>
      <c r="K462" s="132"/>
      <c r="L462" s="132"/>
      <c r="M462" s="132"/>
    </row>
    <row r="463" spans="10:13">
      <c r="J463" s="132"/>
      <c r="K463" s="132"/>
      <c r="L463" s="132"/>
      <c r="M463" s="132"/>
    </row>
    <row r="464" spans="10:13">
      <c r="J464" s="132"/>
      <c r="K464" s="132"/>
      <c r="L464" s="132"/>
      <c r="M464" s="132"/>
    </row>
    <row r="465" spans="10:13">
      <c r="J465" s="132"/>
      <c r="K465" s="132"/>
      <c r="L465" s="132"/>
      <c r="M465" s="132"/>
    </row>
    <row r="466" spans="10:13">
      <c r="J466" s="132"/>
      <c r="K466" s="132"/>
      <c r="L466" s="132"/>
      <c r="M466" s="132"/>
    </row>
    <row r="467" spans="10:13">
      <c r="J467" s="132"/>
      <c r="K467" s="132"/>
      <c r="L467" s="132"/>
      <c r="M467" s="132"/>
    </row>
    <row r="468" spans="10:13">
      <c r="J468" s="132"/>
      <c r="K468" s="132"/>
      <c r="L468" s="132"/>
      <c r="M468" s="132"/>
    </row>
    <row r="469" spans="10:13">
      <c r="J469" s="132"/>
      <c r="K469" s="132"/>
      <c r="L469" s="132"/>
      <c r="M469" s="132"/>
    </row>
    <row r="470" spans="10:13">
      <c r="J470" s="132"/>
      <c r="K470" s="132"/>
      <c r="L470" s="132"/>
      <c r="M470" s="132"/>
    </row>
    <row r="471" spans="10:13">
      <c r="J471" s="132"/>
      <c r="K471" s="132"/>
      <c r="L471" s="132"/>
      <c r="M471" s="132"/>
    </row>
    <row r="472" spans="10:13">
      <c r="J472" s="132"/>
      <c r="K472" s="132"/>
      <c r="L472" s="132"/>
      <c r="M472" s="132"/>
    </row>
    <row r="473" spans="10:13">
      <c r="J473" s="132"/>
      <c r="K473" s="132"/>
      <c r="L473" s="132"/>
      <c r="M473" s="132"/>
    </row>
    <row r="474" spans="10:13">
      <c r="J474" s="132"/>
      <c r="K474" s="132"/>
      <c r="L474" s="132"/>
      <c r="M474" s="132"/>
    </row>
    <row r="475" spans="10:13">
      <c r="J475" s="132"/>
      <c r="K475" s="132"/>
      <c r="L475" s="132"/>
      <c r="M475" s="132"/>
    </row>
    <row r="476" spans="10:13">
      <c r="J476" s="132"/>
      <c r="K476" s="132"/>
      <c r="L476" s="132"/>
      <c r="M476" s="132"/>
    </row>
    <row r="477" spans="10:13">
      <c r="J477" s="132"/>
      <c r="K477" s="132"/>
      <c r="L477" s="132"/>
      <c r="M477" s="132"/>
    </row>
    <row r="478" spans="10:13">
      <c r="J478" s="132"/>
      <c r="K478" s="132"/>
      <c r="L478" s="132"/>
      <c r="M478" s="132"/>
    </row>
    <row r="479" spans="10:13">
      <c r="J479" s="132"/>
      <c r="K479" s="132"/>
      <c r="L479" s="132"/>
      <c r="M479" s="132"/>
    </row>
    <row r="480" spans="10:13">
      <c r="J480" s="132"/>
      <c r="K480" s="132"/>
      <c r="L480" s="132"/>
      <c r="M480" s="132"/>
    </row>
    <row r="481" spans="10:13">
      <c r="J481" s="132"/>
      <c r="K481" s="132"/>
      <c r="L481" s="132"/>
      <c r="M481" s="132"/>
    </row>
    <row r="482" spans="10:13">
      <c r="J482" s="132"/>
      <c r="K482" s="132"/>
      <c r="L482" s="132"/>
      <c r="M482" s="132"/>
    </row>
    <row r="483" spans="10:13">
      <c r="J483" s="132"/>
      <c r="K483" s="132"/>
      <c r="L483" s="132"/>
      <c r="M483" s="132"/>
    </row>
    <row r="484" spans="10:13">
      <c r="J484" s="132"/>
      <c r="K484" s="132"/>
      <c r="L484" s="132"/>
      <c r="M484" s="132"/>
    </row>
    <row r="485" spans="10:13">
      <c r="J485" s="132"/>
      <c r="K485" s="132"/>
      <c r="L485" s="132"/>
      <c r="M485" s="132"/>
    </row>
    <row r="486" spans="10:13">
      <c r="J486" s="132"/>
      <c r="K486" s="132"/>
      <c r="L486" s="132"/>
      <c r="M486" s="132"/>
    </row>
    <row r="487" spans="10:13">
      <c r="J487" s="132"/>
      <c r="K487" s="132"/>
      <c r="L487" s="132"/>
      <c r="M487" s="132"/>
    </row>
    <row r="488" spans="10:13">
      <c r="J488" s="132"/>
      <c r="K488" s="132"/>
      <c r="L488" s="132"/>
      <c r="M488" s="132"/>
    </row>
    <row r="489" spans="10:13">
      <c r="J489" s="132"/>
      <c r="K489" s="132"/>
      <c r="L489" s="132"/>
      <c r="M489" s="132"/>
    </row>
    <row r="490" spans="10:13">
      <c r="J490" s="132"/>
      <c r="K490" s="132"/>
      <c r="L490" s="132"/>
      <c r="M490" s="132"/>
    </row>
    <row r="491" spans="10:13">
      <c r="J491" s="132"/>
      <c r="K491" s="132"/>
      <c r="L491" s="132"/>
      <c r="M491" s="132"/>
    </row>
    <row r="492" spans="10:13">
      <c r="J492" s="132"/>
      <c r="K492" s="132"/>
      <c r="L492" s="132"/>
      <c r="M492" s="132"/>
    </row>
    <row r="493" spans="10:13">
      <c r="J493" s="132"/>
      <c r="K493" s="132"/>
      <c r="L493" s="132"/>
      <c r="M493" s="132"/>
    </row>
    <row r="494" spans="10:13">
      <c r="J494" s="132"/>
      <c r="K494" s="132"/>
      <c r="L494" s="132"/>
      <c r="M494" s="132"/>
    </row>
    <row r="495" spans="10:13">
      <c r="J495" s="132"/>
      <c r="K495" s="132"/>
      <c r="L495" s="132"/>
      <c r="M495" s="132"/>
    </row>
    <row r="496" spans="10:13">
      <c r="J496" s="132"/>
      <c r="K496" s="132"/>
      <c r="L496" s="132"/>
      <c r="M496" s="132"/>
    </row>
    <row r="497" spans="10:13">
      <c r="J497" s="132"/>
      <c r="K497" s="132"/>
      <c r="L497" s="132"/>
      <c r="M497" s="132"/>
    </row>
    <row r="498" spans="10:13">
      <c r="J498" s="132"/>
      <c r="K498" s="132"/>
      <c r="L498" s="132"/>
      <c r="M498" s="132"/>
    </row>
    <row r="499" spans="10:13">
      <c r="J499" s="132"/>
      <c r="K499" s="132"/>
      <c r="L499" s="132"/>
      <c r="M499" s="132"/>
    </row>
    <row r="500" spans="10:13">
      <c r="J500" s="132"/>
      <c r="K500" s="132"/>
      <c r="L500" s="132"/>
      <c r="M500" s="132"/>
    </row>
    <row r="501" spans="10:13">
      <c r="J501" s="132"/>
      <c r="K501" s="132"/>
      <c r="L501" s="132"/>
      <c r="M501" s="132"/>
    </row>
    <row r="502" spans="10:13">
      <c r="J502" s="132"/>
      <c r="K502" s="132"/>
      <c r="L502" s="132"/>
      <c r="M502" s="132"/>
    </row>
    <row r="503" spans="10:13">
      <c r="J503" s="132"/>
      <c r="K503" s="132"/>
      <c r="L503" s="132"/>
      <c r="M503" s="132"/>
    </row>
    <row r="504" spans="10:13">
      <c r="J504" s="132"/>
      <c r="K504" s="132"/>
      <c r="L504" s="132"/>
      <c r="M504" s="132"/>
    </row>
    <row r="505" spans="10:13">
      <c r="J505" s="132"/>
      <c r="K505" s="132"/>
      <c r="L505" s="132"/>
      <c r="M505" s="132"/>
    </row>
    <row r="506" spans="10:13">
      <c r="J506" s="132"/>
      <c r="K506" s="132"/>
      <c r="L506" s="132"/>
      <c r="M506" s="132"/>
    </row>
    <row r="507" spans="10:13">
      <c r="J507" s="132"/>
      <c r="K507" s="132"/>
      <c r="L507" s="132"/>
      <c r="M507" s="132"/>
    </row>
    <row r="508" spans="10:13">
      <c r="J508" s="132"/>
      <c r="K508" s="132"/>
      <c r="L508" s="132"/>
      <c r="M508" s="132"/>
    </row>
    <row r="509" spans="10:13">
      <c r="J509" s="132"/>
      <c r="K509" s="132"/>
      <c r="L509" s="132"/>
      <c r="M509" s="132"/>
    </row>
    <row r="510" spans="10:13">
      <c r="J510" s="132"/>
      <c r="K510" s="132"/>
      <c r="L510" s="132"/>
      <c r="M510" s="132"/>
    </row>
    <row r="511" spans="10:13">
      <c r="J511" s="132"/>
      <c r="K511" s="132"/>
      <c r="L511" s="132"/>
      <c r="M511" s="132"/>
    </row>
    <row r="512" spans="10:13">
      <c r="J512" s="132"/>
      <c r="K512" s="132"/>
      <c r="L512" s="132"/>
      <c r="M512" s="132"/>
    </row>
    <row r="513" spans="10:13">
      <c r="J513" s="132"/>
      <c r="K513" s="132"/>
      <c r="L513" s="132"/>
      <c r="M513" s="132"/>
    </row>
    <row r="514" spans="10:13">
      <c r="J514" s="132"/>
      <c r="K514" s="132"/>
      <c r="L514" s="132"/>
      <c r="M514" s="132"/>
    </row>
    <row r="515" spans="10:13">
      <c r="J515" s="132"/>
      <c r="K515" s="132"/>
      <c r="L515" s="132"/>
      <c r="M515" s="132"/>
    </row>
    <row r="516" spans="10:13">
      <c r="J516" s="132"/>
      <c r="K516" s="132"/>
      <c r="L516" s="132"/>
      <c r="M516" s="132"/>
    </row>
    <row r="517" spans="10:13">
      <c r="J517" s="132"/>
      <c r="K517" s="132"/>
      <c r="L517" s="132"/>
      <c r="M517" s="132"/>
    </row>
    <row r="518" spans="10:13">
      <c r="J518" s="132"/>
      <c r="K518" s="132"/>
      <c r="L518" s="132"/>
      <c r="M518" s="132"/>
    </row>
    <row r="519" spans="10:13">
      <c r="J519" s="132"/>
      <c r="K519" s="132"/>
      <c r="L519" s="132"/>
      <c r="M519" s="132"/>
    </row>
    <row r="520" spans="10:13">
      <c r="J520" s="132"/>
      <c r="K520" s="132"/>
      <c r="L520" s="132"/>
      <c r="M520" s="132"/>
    </row>
    <row r="521" spans="10:13">
      <c r="J521" s="132"/>
      <c r="K521" s="132"/>
      <c r="L521" s="132"/>
      <c r="M521" s="132"/>
    </row>
    <row r="522" spans="10:13">
      <c r="J522" s="132"/>
      <c r="K522" s="132"/>
      <c r="L522" s="132"/>
      <c r="M522" s="132"/>
    </row>
    <row r="523" spans="10:13">
      <c r="J523" s="132"/>
      <c r="K523" s="132"/>
      <c r="L523" s="132"/>
      <c r="M523" s="132"/>
    </row>
    <row r="524" spans="10:13">
      <c r="J524" s="132"/>
      <c r="K524" s="132"/>
      <c r="L524" s="132"/>
      <c r="M524" s="132"/>
    </row>
    <row r="525" spans="10:13">
      <c r="J525" s="132"/>
      <c r="K525" s="132"/>
      <c r="L525" s="132"/>
      <c r="M525" s="132"/>
    </row>
    <row r="526" spans="10:13">
      <c r="J526" s="132"/>
      <c r="K526" s="132"/>
      <c r="L526" s="132"/>
      <c r="M526" s="132"/>
    </row>
    <row r="527" spans="10:13">
      <c r="J527" s="132"/>
      <c r="K527" s="132"/>
      <c r="L527" s="132"/>
      <c r="M527" s="132"/>
    </row>
    <row r="528" spans="10:13">
      <c r="J528" s="132"/>
      <c r="K528" s="132"/>
      <c r="L528" s="132"/>
      <c r="M528" s="132"/>
    </row>
    <row r="529" spans="10:13">
      <c r="J529" s="132"/>
      <c r="K529" s="132"/>
      <c r="L529" s="132"/>
      <c r="M529" s="132"/>
    </row>
    <row r="530" spans="10:13">
      <c r="J530" s="132"/>
      <c r="K530" s="132"/>
      <c r="L530" s="132"/>
      <c r="M530" s="132"/>
    </row>
    <row r="531" spans="10:13">
      <c r="J531" s="132"/>
      <c r="K531" s="132"/>
      <c r="L531" s="132"/>
      <c r="M531" s="132"/>
    </row>
    <row r="532" spans="10:13">
      <c r="J532" s="132"/>
      <c r="K532" s="132"/>
      <c r="L532" s="132"/>
      <c r="M532" s="132"/>
    </row>
    <row r="533" spans="10:13">
      <c r="J533" s="132"/>
      <c r="K533" s="132"/>
      <c r="L533" s="132"/>
      <c r="M533" s="132"/>
    </row>
    <row r="534" spans="10:13">
      <c r="J534" s="132"/>
      <c r="K534" s="132"/>
      <c r="L534" s="132"/>
      <c r="M534" s="132"/>
    </row>
    <row r="535" spans="10:13">
      <c r="J535" s="132"/>
      <c r="K535" s="132"/>
      <c r="L535" s="132"/>
      <c r="M535" s="132"/>
    </row>
    <row r="536" spans="10:13">
      <c r="J536" s="132"/>
      <c r="K536" s="132"/>
      <c r="L536" s="132"/>
      <c r="M536" s="132"/>
    </row>
    <row r="537" spans="10:13">
      <c r="J537" s="132"/>
      <c r="K537" s="132"/>
      <c r="L537" s="132"/>
      <c r="M537" s="132"/>
    </row>
    <row r="538" spans="10:13">
      <c r="J538" s="132"/>
      <c r="K538" s="132"/>
      <c r="L538" s="132"/>
      <c r="M538" s="132"/>
    </row>
    <row r="539" spans="10:13">
      <c r="J539" s="132"/>
      <c r="K539" s="132"/>
      <c r="L539" s="132"/>
      <c r="M539" s="132"/>
    </row>
    <row r="540" spans="10:13">
      <c r="J540" s="132"/>
      <c r="K540" s="132"/>
      <c r="L540" s="132"/>
      <c r="M540" s="132"/>
    </row>
    <row r="541" spans="10:13">
      <c r="J541" s="132"/>
      <c r="K541" s="132"/>
      <c r="L541" s="132"/>
      <c r="M541" s="132"/>
    </row>
    <row r="542" spans="10:13">
      <c r="J542" s="132"/>
      <c r="K542" s="132"/>
      <c r="L542" s="132"/>
      <c r="M542" s="132"/>
    </row>
    <row r="543" spans="10:13">
      <c r="J543" s="132"/>
      <c r="K543" s="132"/>
      <c r="L543" s="132"/>
      <c r="M543" s="132"/>
    </row>
    <row r="544" spans="10:13">
      <c r="J544" s="132"/>
      <c r="K544" s="132"/>
      <c r="L544" s="132"/>
      <c r="M544" s="132"/>
    </row>
    <row r="545" spans="10:13">
      <c r="J545" s="132"/>
      <c r="K545" s="132"/>
      <c r="L545" s="132"/>
      <c r="M545" s="132"/>
    </row>
    <row r="546" spans="10:13">
      <c r="J546" s="132"/>
      <c r="K546" s="132"/>
      <c r="L546" s="132"/>
      <c r="M546" s="132"/>
    </row>
    <row r="547" spans="10:13">
      <c r="J547" s="132"/>
      <c r="K547" s="132"/>
      <c r="L547" s="132"/>
      <c r="M547" s="132"/>
    </row>
    <row r="548" spans="10:13">
      <c r="J548" s="132"/>
      <c r="K548" s="132"/>
      <c r="L548" s="132"/>
      <c r="M548" s="132"/>
    </row>
    <row r="549" spans="10:13">
      <c r="J549" s="132"/>
      <c r="K549" s="132"/>
      <c r="L549" s="132"/>
      <c r="M549" s="132"/>
    </row>
    <row r="550" spans="10:13">
      <c r="J550" s="132"/>
      <c r="K550" s="132"/>
      <c r="L550" s="132"/>
      <c r="M550" s="132"/>
    </row>
    <row r="551" spans="10:13">
      <c r="J551" s="132"/>
      <c r="K551" s="132"/>
      <c r="L551" s="132"/>
      <c r="M551" s="132"/>
    </row>
    <row r="552" spans="10:13">
      <c r="J552" s="132"/>
      <c r="K552" s="132"/>
      <c r="L552" s="132"/>
      <c r="M552" s="132"/>
    </row>
    <row r="553" spans="10:13">
      <c r="J553" s="132"/>
      <c r="K553" s="132"/>
      <c r="L553" s="132"/>
      <c r="M553" s="132"/>
    </row>
    <row r="554" spans="10:13">
      <c r="J554" s="132"/>
      <c r="K554" s="132"/>
      <c r="L554" s="132"/>
      <c r="M554" s="132"/>
    </row>
    <row r="555" spans="10:13">
      <c r="J555" s="132"/>
      <c r="K555" s="132"/>
      <c r="L555" s="132"/>
      <c r="M555" s="132"/>
    </row>
    <row r="556" spans="10:13">
      <c r="J556" s="132"/>
      <c r="K556" s="132"/>
      <c r="L556" s="132"/>
      <c r="M556" s="132"/>
    </row>
    <row r="557" spans="10:13">
      <c r="J557" s="132"/>
      <c r="K557" s="132"/>
      <c r="L557" s="132"/>
      <c r="M557" s="132"/>
    </row>
    <row r="558" spans="10:13">
      <c r="J558" s="132"/>
      <c r="K558" s="132"/>
      <c r="L558" s="132"/>
      <c r="M558" s="132"/>
    </row>
    <row r="559" spans="10:13">
      <c r="J559" s="132"/>
      <c r="K559" s="132"/>
      <c r="L559" s="132"/>
      <c r="M559" s="132"/>
    </row>
    <row r="560" spans="10:13">
      <c r="J560" s="132"/>
      <c r="K560" s="132"/>
      <c r="L560" s="132"/>
      <c r="M560" s="132"/>
    </row>
    <row r="561" spans="10:13">
      <c r="J561" s="132"/>
      <c r="K561" s="132"/>
      <c r="L561" s="132"/>
      <c r="M561" s="132"/>
    </row>
    <row r="562" spans="10:13">
      <c r="J562" s="132"/>
      <c r="K562" s="132"/>
      <c r="L562" s="132"/>
      <c r="M562" s="132"/>
    </row>
    <row r="563" spans="10:13">
      <c r="J563" s="132"/>
      <c r="K563" s="132"/>
      <c r="L563" s="132"/>
      <c r="M563" s="132"/>
    </row>
    <row r="564" spans="10:13">
      <c r="J564" s="132"/>
      <c r="K564" s="132"/>
      <c r="L564" s="132"/>
      <c r="M564" s="132"/>
    </row>
    <row r="565" spans="10:13">
      <c r="J565" s="132"/>
      <c r="K565" s="132"/>
      <c r="L565" s="132"/>
      <c r="M565" s="132"/>
    </row>
    <row r="566" spans="10:13">
      <c r="J566" s="132"/>
      <c r="K566" s="132"/>
      <c r="L566" s="132"/>
      <c r="M566" s="132"/>
    </row>
    <row r="567" spans="10:13">
      <c r="J567" s="132"/>
      <c r="K567" s="132"/>
      <c r="L567" s="132"/>
      <c r="M567" s="132"/>
    </row>
    <row r="568" spans="10:13">
      <c r="J568" s="132"/>
      <c r="K568" s="132"/>
      <c r="L568" s="132"/>
      <c r="M568" s="132"/>
    </row>
    <row r="569" spans="10:13">
      <c r="J569" s="132"/>
      <c r="K569" s="132"/>
      <c r="L569" s="132"/>
      <c r="M569" s="132"/>
    </row>
    <row r="570" spans="10:13">
      <c r="J570" s="132"/>
      <c r="K570" s="132"/>
      <c r="L570" s="132"/>
      <c r="M570" s="132"/>
    </row>
    <row r="571" spans="10:13">
      <c r="J571" s="132"/>
      <c r="K571" s="132"/>
      <c r="L571" s="132"/>
      <c r="M571" s="132"/>
    </row>
    <row r="572" spans="10:13">
      <c r="J572" s="132"/>
      <c r="K572" s="132"/>
      <c r="L572" s="132"/>
      <c r="M572" s="132"/>
    </row>
    <row r="573" spans="10:13">
      <c r="J573" s="132"/>
      <c r="K573" s="132"/>
      <c r="L573" s="132"/>
      <c r="M573" s="132"/>
    </row>
    <row r="574" spans="10:13">
      <c r="J574" s="132"/>
      <c r="K574" s="132"/>
      <c r="L574" s="132"/>
      <c r="M574" s="132"/>
    </row>
    <row r="575" spans="10:13">
      <c r="J575" s="132"/>
      <c r="K575" s="132"/>
      <c r="L575" s="132"/>
      <c r="M575" s="132"/>
    </row>
    <row r="576" spans="10:13">
      <c r="J576" s="132"/>
      <c r="K576" s="132"/>
      <c r="L576" s="132"/>
      <c r="M576" s="132"/>
    </row>
    <row r="577" spans="10:13">
      <c r="J577" s="132"/>
      <c r="K577" s="132"/>
      <c r="L577" s="132"/>
      <c r="M577" s="132"/>
    </row>
    <row r="578" spans="10:13">
      <c r="J578" s="132"/>
      <c r="K578" s="132"/>
      <c r="L578" s="132"/>
      <c r="M578" s="132"/>
    </row>
    <row r="579" spans="10:13">
      <c r="J579" s="132"/>
      <c r="K579" s="132"/>
      <c r="L579" s="132"/>
      <c r="M579" s="132"/>
    </row>
    <row r="580" spans="10:13">
      <c r="J580" s="132"/>
      <c r="K580" s="132"/>
      <c r="L580" s="132"/>
      <c r="M580" s="132"/>
    </row>
    <row r="581" spans="10:13">
      <c r="J581" s="132"/>
      <c r="K581" s="132"/>
      <c r="L581" s="132"/>
      <c r="M581" s="132"/>
    </row>
    <row r="582" spans="10:13">
      <c r="J582" s="132"/>
      <c r="K582" s="132"/>
      <c r="L582" s="132"/>
      <c r="M582" s="132"/>
    </row>
    <row r="583" spans="10:13">
      <c r="J583" s="132"/>
      <c r="K583" s="132"/>
      <c r="L583" s="132"/>
      <c r="M583" s="132"/>
    </row>
    <row r="584" spans="10:13">
      <c r="J584" s="132"/>
      <c r="K584" s="132"/>
      <c r="L584" s="132"/>
      <c r="M584" s="132"/>
    </row>
    <row r="585" spans="10:13">
      <c r="J585" s="132"/>
      <c r="K585" s="132"/>
      <c r="L585" s="132"/>
      <c r="M585" s="132"/>
    </row>
    <row r="586" spans="10:13">
      <c r="J586" s="132"/>
      <c r="K586" s="132"/>
      <c r="L586" s="132"/>
      <c r="M586" s="132"/>
    </row>
    <row r="587" spans="10:13">
      <c r="J587" s="132"/>
      <c r="K587" s="132"/>
      <c r="L587" s="132"/>
      <c r="M587" s="132"/>
    </row>
    <row r="588" spans="10:13">
      <c r="J588" s="132"/>
      <c r="K588" s="132"/>
      <c r="L588" s="132"/>
      <c r="M588" s="132"/>
    </row>
    <row r="589" spans="10:13">
      <c r="J589" s="132"/>
      <c r="K589" s="132"/>
      <c r="L589" s="132"/>
      <c r="M589" s="132"/>
    </row>
    <row r="590" spans="10:13">
      <c r="J590" s="132"/>
      <c r="K590" s="132"/>
      <c r="L590" s="132"/>
      <c r="M590" s="132"/>
    </row>
    <row r="591" spans="10:13">
      <c r="J591" s="132"/>
      <c r="K591" s="132"/>
      <c r="L591" s="132"/>
      <c r="M591" s="132"/>
    </row>
    <row r="592" spans="10:13">
      <c r="J592" s="132"/>
      <c r="K592" s="132"/>
      <c r="L592" s="132"/>
      <c r="M592" s="132"/>
    </row>
    <row r="593" spans="10:13">
      <c r="J593" s="132"/>
      <c r="K593" s="132"/>
      <c r="L593" s="132"/>
      <c r="M593" s="132"/>
    </row>
    <row r="594" spans="10:13">
      <c r="J594" s="132"/>
      <c r="K594" s="132"/>
      <c r="L594" s="132"/>
      <c r="M594" s="132"/>
    </row>
    <row r="595" spans="10:13">
      <c r="J595" s="132"/>
      <c r="K595" s="132"/>
      <c r="L595" s="132"/>
      <c r="M595" s="132"/>
    </row>
    <row r="596" spans="10:13">
      <c r="J596" s="132"/>
      <c r="K596" s="132"/>
      <c r="L596" s="132"/>
      <c r="M596" s="132"/>
    </row>
    <row r="597" spans="10:13">
      <c r="J597" s="132"/>
      <c r="K597" s="132"/>
      <c r="L597" s="132"/>
      <c r="M597" s="132"/>
    </row>
    <row r="598" spans="10:13">
      <c r="J598" s="132"/>
      <c r="K598" s="132"/>
      <c r="L598" s="132"/>
      <c r="M598" s="132"/>
    </row>
    <row r="599" spans="10:13">
      <c r="J599" s="132"/>
      <c r="K599" s="132"/>
      <c r="L599" s="132"/>
      <c r="M599" s="132"/>
    </row>
    <row r="600" spans="10:13">
      <c r="J600" s="132"/>
      <c r="K600" s="132"/>
      <c r="L600" s="132"/>
      <c r="M600" s="132"/>
    </row>
    <row r="601" spans="10:13">
      <c r="J601" s="132"/>
      <c r="K601" s="132"/>
      <c r="L601" s="132"/>
      <c r="M601" s="132"/>
    </row>
    <row r="602" spans="10:13">
      <c r="J602" s="132"/>
      <c r="K602" s="132"/>
      <c r="L602" s="132"/>
      <c r="M602" s="132"/>
    </row>
    <row r="603" spans="10:13">
      <c r="J603" s="132"/>
      <c r="K603" s="132"/>
      <c r="L603" s="132"/>
      <c r="M603" s="132"/>
    </row>
    <row r="604" spans="10:13">
      <c r="J604" s="132"/>
      <c r="K604" s="132"/>
      <c r="L604" s="132"/>
      <c r="M604" s="132"/>
    </row>
    <row r="605" spans="10:13">
      <c r="J605" s="132"/>
      <c r="K605" s="132"/>
      <c r="L605" s="132"/>
      <c r="M605" s="132"/>
    </row>
    <row r="606" spans="10:13">
      <c r="J606" s="132"/>
      <c r="K606" s="132"/>
      <c r="L606" s="132"/>
      <c r="M606" s="132"/>
    </row>
    <row r="607" spans="10:13">
      <c r="J607" s="132"/>
      <c r="K607" s="132"/>
      <c r="L607" s="132"/>
      <c r="M607" s="132"/>
    </row>
    <row r="608" spans="10:13">
      <c r="J608" s="132"/>
      <c r="K608" s="132"/>
      <c r="L608" s="132"/>
      <c r="M608" s="132"/>
    </row>
    <row r="609" spans="10:13">
      <c r="J609" s="132"/>
      <c r="K609" s="132"/>
      <c r="L609" s="132"/>
      <c r="M609" s="132"/>
    </row>
    <row r="610" spans="10:13">
      <c r="J610" s="132"/>
      <c r="K610" s="132"/>
      <c r="L610" s="132"/>
      <c r="M610" s="132"/>
    </row>
    <row r="611" spans="10:13">
      <c r="J611" s="132"/>
      <c r="K611" s="132"/>
      <c r="L611" s="132"/>
      <c r="M611" s="132"/>
    </row>
    <row r="612" spans="10:13">
      <c r="J612" s="132"/>
      <c r="K612" s="132"/>
      <c r="L612" s="132"/>
      <c r="M612" s="132"/>
    </row>
    <row r="613" spans="10:13">
      <c r="J613" s="132"/>
      <c r="K613" s="132"/>
      <c r="L613" s="132"/>
      <c r="M613" s="132"/>
    </row>
    <row r="614" spans="10:13">
      <c r="J614" s="132"/>
      <c r="K614" s="132"/>
      <c r="L614" s="132"/>
      <c r="M614" s="132"/>
    </row>
    <row r="615" spans="10:13">
      <c r="J615" s="132"/>
      <c r="K615" s="132"/>
      <c r="L615" s="132"/>
      <c r="M615" s="132"/>
    </row>
    <row r="616" spans="10:13">
      <c r="J616" s="132"/>
      <c r="K616" s="132"/>
      <c r="L616" s="132"/>
      <c r="M616" s="132"/>
    </row>
    <row r="617" spans="10:13">
      <c r="J617" s="132"/>
      <c r="K617" s="132"/>
      <c r="L617" s="132"/>
      <c r="M617" s="132"/>
    </row>
    <row r="618" spans="10:13">
      <c r="J618" s="132"/>
      <c r="K618" s="132"/>
      <c r="L618" s="132"/>
      <c r="M618" s="132"/>
    </row>
    <row r="619" spans="10:13">
      <c r="J619" s="132"/>
      <c r="K619" s="132"/>
      <c r="L619" s="132"/>
      <c r="M619" s="132"/>
    </row>
    <row r="620" spans="10:13">
      <c r="J620" s="132"/>
      <c r="K620" s="132"/>
      <c r="L620" s="132"/>
      <c r="M620" s="132"/>
    </row>
    <row r="621" spans="10:13">
      <c r="J621" s="132"/>
      <c r="K621" s="132"/>
      <c r="L621" s="132"/>
      <c r="M621" s="132"/>
    </row>
    <row r="622" spans="10:13">
      <c r="J622" s="132"/>
      <c r="K622" s="132"/>
      <c r="L622" s="132"/>
      <c r="M622" s="132"/>
    </row>
    <row r="623" spans="10:13">
      <c r="J623" s="132"/>
      <c r="K623" s="132"/>
      <c r="L623" s="132"/>
      <c r="M623" s="132"/>
    </row>
    <row r="624" spans="10:13">
      <c r="J624" s="132"/>
      <c r="K624" s="132"/>
      <c r="L624" s="132"/>
      <c r="M624" s="132"/>
    </row>
    <row r="625" spans="10:13">
      <c r="J625" s="132"/>
      <c r="K625" s="132"/>
      <c r="L625" s="132"/>
      <c r="M625" s="132"/>
    </row>
    <row r="626" spans="10:13">
      <c r="J626" s="132"/>
      <c r="K626" s="132"/>
      <c r="L626" s="132"/>
      <c r="M626" s="132"/>
    </row>
    <row r="627" spans="10:13">
      <c r="J627" s="132"/>
      <c r="K627" s="132"/>
      <c r="L627" s="132"/>
      <c r="M627" s="132"/>
    </row>
    <row r="628" spans="10:13">
      <c r="J628" s="132"/>
      <c r="K628" s="132"/>
      <c r="L628" s="132"/>
      <c r="M628" s="132"/>
    </row>
    <row r="629" spans="10:13">
      <c r="J629" s="132"/>
      <c r="K629" s="132"/>
      <c r="L629" s="132"/>
      <c r="M629" s="132"/>
    </row>
    <row r="630" spans="10:13">
      <c r="J630" s="132"/>
      <c r="K630" s="132"/>
      <c r="L630" s="132"/>
      <c r="M630" s="132"/>
    </row>
    <row r="631" spans="10:13">
      <c r="J631" s="132"/>
      <c r="K631" s="132"/>
      <c r="L631" s="132"/>
      <c r="M631" s="132"/>
    </row>
    <row r="632" spans="10:13">
      <c r="J632" s="132"/>
      <c r="K632" s="132"/>
      <c r="L632" s="132"/>
      <c r="M632" s="132"/>
    </row>
    <row r="633" spans="10:13">
      <c r="J633" s="132"/>
      <c r="K633" s="132"/>
      <c r="L633" s="132"/>
      <c r="M633" s="132"/>
    </row>
    <row r="634" spans="10:13">
      <c r="J634" s="132"/>
      <c r="K634" s="132"/>
      <c r="L634" s="132"/>
      <c r="M634" s="132"/>
    </row>
    <row r="635" spans="10:13">
      <c r="J635" s="132"/>
      <c r="K635" s="132"/>
      <c r="L635" s="132"/>
      <c r="M635" s="132"/>
    </row>
    <row r="636" spans="10:13">
      <c r="J636" s="132"/>
      <c r="K636" s="132"/>
      <c r="L636" s="132"/>
      <c r="M636" s="132"/>
    </row>
    <row r="637" spans="10:13">
      <c r="J637" s="132"/>
      <c r="K637" s="132"/>
      <c r="L637" s="132"/>
      <c r="M637" s="132"/>
    </row>
    <row r="638" spans="10:13">
      <c r="J638" s="132"/>
      <c r="K638" s="132"/>
      <c r="L638" s="132"/>
      <c r="M638" s="132"/>
    </row>
    <row r="639" spans="10:13">
      <c r="J639" s="132"/>
      <c r="K639" s="132"/>
      <c r="L639" s="132"/>
      <c r="M639" s="132"/>
    </row>
    <row r="640" spans="10:13">
      <c r="J640" s="132"/>
      <c r="K640" s="132"/>
      <c r="L640" s="132"/>
      <c r="M640" s="132"/>
    </row>
    <row r="641" spans="10:13">
      <c r="J641" s="132"/>
      <c r="K641" s="132"/>
      <c r="L641" s="132"/>
      <c r="M641" s="132"/>
    </row>
    <row r="642" spans="10:13">
      <c r="J642" s="132"/>
      <c r="K642" s="132"/>
      <c r="L642" s="132"/>
      <c r="M642" s="132"/>
    </row>
    <row r="643" spans="10:13">
      <c r="J643" s="132"/>
      <c r="K643" s="132"/>
      <c r="L643" s="132"/>
      <c r="M643" s="132"/>
    </row>
    <row r="644" spans="10:13">
      <c r="J644" s="132"/>
      <c r="K644" s="132"/>
      <c r="L644" s="132"/>
      <c r="M644" s="132"/>
    </row>
    <row r="645" spans="10:13">
      <c r="J645" s="132"/>
      <c r="K645" s="132"/>
      <c r="L645" s="132"/>
      <c r="M645" s="132"/>
    </row>
    <row r="646" spans="10:13">
      <c r="J646" s="132"/>
      <c r="K646" s="132"/>
      <c r="L646" s="132"/>
      <c r="M646" s="132"/>
    </row>
    <row r="647" spans="10:13">
      <c r="J647" s="132"/>
      <c r="K647" s="132"/>
      <c r="L647" s="132"/>
      <c r="M647" s="132"/>
    </row>
    <row r="648" spans="10:13">
      <c r="J648" s="132"/>
      <c r="K648" s="132"/>
      <c r="L648" s="132"/>
      <c r="M648" s="132"/>
    </row>
    <row r="649" spans="10:13">
      <c r="J649" s="132"/>
      <c r="K649" s="132"/>
      <c r="L649" s="132"/>
      <c r="M649" s="132"/>
    </row>
    <row r="650" spans="10:13">
      <c r="J650" s="132"/>
      <c r="K650" s="132"/>
      <c r="L650" s="132"/>
      <c r="M650" s="132"/>
    </row>
    <row r="651" spans="10:13">
      <c r="J651" s="132"/>
      <c r="K651" s="132"/>
      <c r="L651" s="132"/>
      <c r="M651" s="132"/>
    </row>
    <row r="652" spans="10:13">
      <c r="J652" s="132"/>
      <c r="K652" s="132"/>
      <c r="L652" s="132"/>
      <c r="M652" s="132"/>
    </row>
    <row r="653" spans="10:13">
      <c r="J653" s="132"/>
      <c r="K653" s="132"/>
      <c r="L653" s="132"/>
      <c r="M653" s="132"/>
    </row>
    <row r="654" spans="10:13">
      <c r="J654" s="132"/>
      <c r="K654" s="132"/>
      <c r="L654" s="132"/>
      <c r="M654" s="132"/>
    </row>
    <row r="655" spans="10:13">
      <c r="J655" s="132"/>
      <c r="K655" s="132"/>
      <c r="L655" s="132"/>
      <c r="M655" s="132"/>
    </row>
    <row r="656" spans="10:13">
      <c r="J656" s="132"/>
      <c r="K656" s="132"/>
      <c r="L656" s="132"/>
      <c r="M656" s="132"/>
    </row>
    <row r="657" spans="10:13">
      <c r="J657" s="132"/>
      <c r="K657" s="132"/>
      <c r="L657" s="132"/>
      <c r="M657" s="132"/>
    </row>
    <row r="658" spans="10:13">
      <c r="J658" s="132"/>
      <c r="K658" s="132"/>
      <c r="L658" s="132"/>
      <c r="M658" s="132"/>
    </row>
    <row r="659" spans="10:13">
      <c r="J659" s="132"/>
      <c r="K659" s="132"/>
      <c r="L659" s="132"/>
      <c r="M659" s="132"/>
    </row>
    <row r="660" spans="10:13">
      <c r="J660" s="132"/>
      <c r="K660" s="132"/>
      <c r="L660" s="132"/>
      <c r="M660" s="132"/>
    </row>
    <row r="661" spans="10:13">
      <c r="J661" s="132"/>
      <c r="K661" s="132"/>
      <c r="L661" s="132"/>
      <c r="M661" s="132"/>
    </row>
    <row r="662" spans="10:13">
      <c r="J662" s="132"/>
      <c r="K662" s="132"/>
      <c r="L662" s="132"/>
      <c r="M662" s="132"/>
    </row>
    <row r="663" spans="10:13">
      <c r="J663" s="132"/>
      <c r="K663" s="132"/>
      <c r="L663" s="132"/>
      <c r="M663" s="132"/>
    </row>
    <row r="664" spans="10:13">
      <c r="J664" s="132"/>
      <c r="K664" s="132"/>
      <c r="L664" s="132"/>
      <c r="M664" s="132"/>
    </row>
    <row r="665" spans="10:13">
      <c r="J665" s="132"/>
      <c r="K665" s="132"/>
      <c r="L665" s="132"/>
      <c r="M665" s="132"/>
    </row>
    <row r="666" spans="10:13">
      <c r="J666" s="132"/>
      <c r="K666" s="132"/>
      <c r="L666" s="132"/>
      <c r="M666" s="132"/>
    </row>
    <row r="667" spans="10:13">
      <c r="J667" s="132"/>
      <c r="K667" s="132"/>
      <c r="L667" s="132"/>
      <c r="M667" s="132"/>
    </row>
    <row r="668" spans="10:13">
      <c r="J668" s="132"/>
      <c r="K668" s="132"/>
      <c r="L668" s="132"/>
      <c r="M668" s="132"/>
    </row>
    <row r="669" spans="10:13">
      <c r="J669" s="132"/>
      <c r="K669" s="132"/>
      <c r="L669" s="132"/>
      <c r="M669" s="132"/>
    </row>
    <row r="670" spans="10:13">
      <c r="J670" s="132"/>
      <c r="K670" s="132"/>
      <c r="L670" s="132"/>
      <c r="M670" s="132"/>
    </row>
    <row r="671" spans="10:13">
      <c r="J671" s="132"/>
      <c r="K671" s="132"/>
      <c r="L671" s="132"/>
      <c r="M671" s="132"/>
    </row>
    <row r="672" spans="10:13">
      <c r="J672" s="132"/>
      <c r="K672" s="132"/>
      <c r="L672" s="132"/>
      <c r="M672" s="132"/>
    </row>
    <row r="673" spans="10:13">
      <c r="J673" s="132"/>
      <c r="K673" s="132"/>
      <c r="L673" s="132"/>
      <c r="M673" s="132"/>
    </row>
    <row r="674" spans="10:13">
      <c r="J674" s="132"/>
      <c r="K674" s="132"/>
      <c r="L674" s="132"/>
      <c r="M674" s="132"/>
    </row>
    <row r="675" spans="10:13">
      <c r="J675" s="132"/>
      <c r="K675" s="132"/>
      <c r="L675" s="132"/>
      <c r="M675" s="132"/>
    </row>
    <row r="676" spans="10:13">
      <c r="J676" s="132"/>
      <c r="K676" s="132"/>
      <c r="L676" s="132"/>
      <c r="M676" s="132"/>
    </row>
    <row r="677" spans="10:13">
      <c r="J677" s="132"/>
      <c r="K677" s="132"/>
      <c r="L677" s="132"/>
      <c r="M677" s="132"/>
    </row>
    <row r="678" spans="10:13">
      <c r="J678" s="132"/>
      <c r="K678" s="132"/>
      <c r="L678" s="132"/>
      <c r="M678" s="132"/>
    </row>
    <row r="679" spans="10:13">
      <c r="J679" s="132"/>
      <c r="K679" s="132"/>
      <c r="L679" s="132"/>
      <c r="M679" s="132"/>
    </row>
    <row r="680" spans="10:13">
      <c r="J680" s="132"/>
      <c r="K680" s="132"/>
      <c r="L680" s="132"/>
      <c r="M680" s="132"/>
    </row>
    <row r="681" spans="10:13">
      <c r="J681" s="132"/>
      <c r="K681" s="132"/>
      <c r="L681" s="132"/>
      <c r="M681" s="132"/>
    </row>
    <row r="682" spans="10:13">
      <c r="J682" s="132"/>
      <c r="K682" s="132"/>
      <c r="L682" s="132"/>
      <c r="M682" s="132"/>
    </row>
    <row r="683" spans="10:13">
      <c r="J683" s="132"/>
      <c r="K683" s="132"/>
      <c r="L683" s="132"/>
      <c r="M683" s="132"/>
    </row>
    <row r="684" spans="10:13">
      <c r="J684" s="132"/>
      <c r="K684" s="132"/>
      <c r="L684" s="132"/>
      <c r="M684" s="132"/>
    </row>
    <row r="685" spans="10:13">
      <c r="J685" s="132"/>
      <c r="K685" s="132"/>
      <c r="L685" s="132"/>
      <c r="M685" s="132"/>
    </row>
    <row r="686" spans="10:13">
      <c r="J686" s="132"/>
      <c r="K686" s="132"/>
      <c r="L686" s="132"/>
      <c r="M686" s="132"/>
    </row>
    <row r="687" spans="10:13">
      <c r="J687" s="132"/>
      <c r="K687" s="132"/>
      <c r="L687" s="132"/>
      <c r="M687" s="132"/>
    </row>
    <row r="688" spans="10:13">
      <c r="J688" s="132"/>
      <c r="K688" s="132"/>
      <c r="L688" s="132"/>
      <c r="M688" s="132"/>
    </row>
    <row r="689" spans="10:13">
      <c r="J689" s="132"/>
      <c r="K689" s="132"/>
      <c r="L689" s="132"/>
      <c r="M689" s="132"/>
    </row>
    <row r="690" spans="10:13">
      <c r="J690" s="132"/>
      <c r="K690" s="132"/>
      <c r="L690" s="132"/>
      <c r="M690" s="132"/>
    </row>
    <row r="691" spans="10:13">
      <c r="J691" s="132"/>
      <c r="K691" s="132"/>
      <c r="L691" s="132"/>
      <c r="M691" s="132"/>
    </row>
    <row r="692" spans="10:13">
      <c r="J692" s="132"/>
      <c r="K692" s="132"/>
      <c r="L692" s="132"/>
      <c r="M692" s="132"/>
    </row>
    <row r="693" spans="10:13">
      <c r="J693" s="132"/>
      <c r="K693" s="132"/>
      <c r="L693" s="132"/>
      <c r="M693" s="132"/>
    </row>
    <row r="694" spans="10:13">
      <c r="J694" s="132"/>
      <c r="K694" s="132"/>
      <c r="L694" s="132"/>
      <c r="M694" s="132"/>
    </row>
    <row r="695" spans="10:13">
      <c r="J695" s="132"/>
      <c r="K695" s="132"/>
      <c r="L695" s="132"/>
      <c r="M695" s="132"/>
    </row>
    <row r="696" spans="10:13">
      <c r="J696" s="132"/>
      <c r="K696" s="132"/>
      <c r="L696" s="132"/>
      <c r="M696" s="132"/>
    </row>
    <row r="697" spans="10:13">
      <c r="J697" s="132"/>
      <c r="K697" s="132"/>
      <c r="L697" s="132"/>
      <c r="M697" s="132"/>
    </row>
    <row r="698" spans="10:13">
      <c r="J698" s="132"/>
      <c r="K698" s="132"/>
      <c r="L698" s="132"/>
      <c r="M698" s="132"/>
    </row>
    <row r="699" spans="10:13">
      <c r="J699" s="132"/>
      <c r="K699" s="132"/>
      <c r="L699" s="132"/>
      <c r="M699" s="132"/>
    </row>
    <row r="700" spans="10:13">
      <c r="J700" s="132"/>
      <c r="K700" s="132"/>
      <c r="L700" s="132"/>
      <c r="M700" s="132"/>
    </row>
    <row r="701" spans="10:13">
      <c r="J701" s="132"/>
      <c r="K701" s="132"/>
      <c r="L701" s="132"/>
      <c r="M701" s="132"/>
    </row>
    <row r="702" spans="10:13">
      <c r="J702" s="132"/>
      <c r="K702" s="132"/>
      <c r="L702" s="132"/>
      <c r="M702" s="132"/>
    </row>
    <row r="703" spans="10:13">
      <c r="J703" s="132"/>
      <c r="K703" s="132"/>
      <c r="L703" s="132"/>
      <c r="M703" s="132"/>
    </row>
    <row r="704" spans="10:13">
      <c r="J704" s="132"/>
      <c r="K704" s="132"/>
      <c r="L704" s="132"/>
      <c r="M704" s="132"/>
    </row>
    <row r="705" spans="10:13">
      <c r="J705" s="132"/>
      <c r="K705" s="132"/>
      <c r="L705" s="132"/>
      <c r="M705" s="132"/>
    </row>
    <row r="706" spans="10:13">
      <c r="J706" s="132"/>
      <c r="K706" s="132"/>
      <c r="L706" s="132"/>
      <c r="M706" s="132"/>
    </row>
    <row r="707" spans="10:13">
      <c r="J707" s="132"/>
      <c r="K707" s="132"/>
      <c r="L707" s="132"/>
      <c r="M707" s="132"/>
    </row>
    <row r="708" spans="10:13">
      <c r="J708" s="132"/>
      <c r="K708" s="132"/>
      <c r="L708" s="132"/>
      <c r="M708" s="132"/>
    </row>
    <row r="709" spans="10:13">
      <c r="J709" s="132"/>
      <c r="K709" s="132"/>
      <c r="L709" s="132"/>
      <c r="M709" s="132"/>
    </row>
    <row r="710" spans="10:13">
      <c r="J710" s="132"/>
      <c r="K710" s="132"/>
      <c r="L710" s="132"/>
      <c r="M710" s="132"/>
    </row>
    <row r="711" spans="10:13">
      <c r="J711" s="132"/>
      <c r="K711" s="132"/>
      <c r="L711" s="132"/>
      <c r="M711" s="132"/>
    </row>
    <row r="712" spans="10:13">
      <c r="J712" s="132"/>
      <c r="K712" s="132"/>
      <c r="L712" s="132"/>
      <c r="M712" s="132"/>
    </row>
    <row r="713" spans="10:13">
      <c r="J713" s="132"/>
      <c r="K713" s="132"/>
      <c r="L713" s="132"/>
      <c r="M713" s="132"/>
    </row>
    <row r="714" spans="10:13">
      <c r="J714" s="132"/>
      <c r="K714" s="132"/>
      <c r="L714" s="132"/>
      <c r="M714" s="132"/>
    </row>
    <row r="715" spans="10:13">
      <c r="J715" s="132"/>
      <c r="K715" s="132"/>
      <c r="L715" s="132"/>
      <c r="M715" s="132"/>
    </row>
    <row r="716" spans="10:13">
      <c r="J716" s="132"/>
      <c r="K716" s="132"/>
      <c r="L716" s="132"/>
      <c r="M716" s="132"/>
    </row>
    <row r="717" spans="10:13">
      <c r="J717" s="132"/>
      <c r="K717" s="132"/>
      <c r="L717" s="132"/>
      <c r="M717" s="132"/>
    </row>
    <row r="718" spans="10:13">
      <c r="J718" s="132"/>
      <c r="K718" s="132"/>
      <c r="L718" s="132"/>
      <c r="M718" s="132"/>
    </row>
    <row r="719" spans="10:13">
      <c r="J719" s="132"/>
      <c r="K719" s="132"/>
      <c r="L719" s="132"/>
      <c r="M719" s="132"/>
    </row>
    <row r="720" spans="10:13">
      <c r="J720" s="132"/>
      <c r="K720" s="132"/>
      <c r="L720" s="132"/>
      <c r="M720" s="132"/>
    </row>
    <row r="721" spans="10:13">
      <c r="J721" s="132"/>
      <c r="K721" s="132"/>
      <c r="L721" s="132"/>
      <c r="M721" s="132"/>
    </row>
    <row r="722" spans="10:13">
      <c r="J722" s="132"/>
      <c r="K722" s="132"/>
      <c r="L722" s="132"/>
      <c r="M722" s="132"/>
    </row>
    <row r="723" spans="10:13">
      <c r="J723" s="132"/>
      <c r="K723" s="132"/>
      <c r="L723" s="132"/>
      <c r="M723" s="132"/>
    </row>
    <row r="724" spans="10:13">
      <c r="J724" s="132"/>
      <c r="K724" s="132"/>
      <c r="L724" s="132"/>
      <c r="M724" s="132"/>
    </row>
    <row r="725" spans="10:13">
      <c r="J725" s="132"/>
      <c r="K725" s="132"/>
      <c r="L725" s="132"/>
      <c r="M725" s="132"/>
    </row>
    <row r="726" spans="10:13">
      <c r="J726" s="132"/>
      <c r="K726" s="132"/>
      <c r="L726" s="132"/>
      <c r="M726" s="132"/>
    </row>
    <row r="727" spans="10:13">
      <c r="J727" s="132"/>
      <c r="K727" s="132"/>
      <c r="L727" s="132"/>
      <c r="M727" s="132"/>
    </row>
    <row r="728" spans="10:13">
      <c r="J728" s="132"/>
      <c r="K728" s="132"/>
      <c r="L728" s="132"/>
      <c r="M728" s="132"/>
    </row>
    <row r="729" spans="10:13">
      <c r="J729" s="132"/>
      <c r="K729" s="132"/>
      <c r="L729" s="132"/>
      <c r="M729" s="132"/>
    </row>
    <row r="730" spans="10:13">
      <c r="J730" s="132"/>
      <c r="K730" s="132"/>
      <c r="L730" s="132"/>
      <c r="M730" s="132"/>
    </row>
    <row r="731" spans="10:13">
      <c r="J731" s="132"/>
      <c r="K731" s="132"/>
      <c r="L731" s="132"/>
      <c r="M731" s="132"/>
    </row>
    <row r="732" spans="10:13">
      <c r="J732" s="132"/>
      <c r="K732" s="132"/>
      <c r="L732" s="132"/>
      <c r="M732" s="132"/>
    </row>
    <row r="733" spans="10:13">
      <c r="J733" s="132"/>
      <c r="K733" s="132"/>
      <c r="L733" s="132"/>
      <c r="M733" s="132"/>
    </row>
    <row r="734" spans="10:13">
      <c r="J734" s="132"/>
      <c r="K734" s="132"/>
      <c r="L734" s="132"/>
      <c r="M734" s="132"/>
    </row>
    <row r="735" spans="10:13">
      <c r="J735" s="132"/>
      <c r="K735" s="132"/>
      <c r="L735" s="132"/>
      <c r="M735" s="132"/>
    </row>
    <row r="736" spans="10:13">
      <c r="J736" s="132"/>
      <c r="K736" s="132"/>
      <c r="L736" s="132"/>
      <c r="M736" s="132"/>
    </row>
    <row r="737" spans="10:13">
      <c r="J737" s="132"/>
      <c r="K737" s="132"/>
      <c r="L737" s="132"/>
      <c r="M737" s="132"/>
    </row>
    <row r="738" spans="10:13">
      <c r="J738" s="132"/>
      <c r="K738" s="132"/>
      <c r="L738" s="132"/>
      <c r="M738" s="132"/>
    </row>
    <row r="739" spans="10:13">
      <c r="J739" s="132"/>
      <c r="K739" s="132"/>
      <c r="L739" s="132"/>
      <c r="M739" s="132"/>
    </row>
    <row r="740" spans="10:13">
      <c r="J740" s="132"/>
      <c r="K740" s="132"/>
      <c r="L740" s="132"/>
      <c r="M740" s="132"/>
    </row>
    <row r="741" spans="10:13">
      <c r="J741" s="132"/>
      <c r="K741" s="132"/>
      <c r="L741" s="132"/>
      <c r="M741" s="132"/>
    </row>
    <row r="742" spans="10:13">
      <c r="J742" s="132"/>
      <c r="K742" s="132"/>
      <c r="L742" s="132"/>
      <c r="M742" s="132"/>
    </row>
    <row r="743" spans="10:13">
      <c r="J743" s="132"/>
      <c r="K743" s="132"/>
      <c r="L743" s="132"/>
      <c r="M743" s="132"/>
    </row>
    <row r="744" spans="10:13">
      <c r="J744" s="132"/>
      <c r="K744" s="132"/>
      <c r="L744" s="132"/>
      <c r="M744" s="132"/>
    </row>
    <row r="745" spans="10:13">
      <c r="J745" s="132"/>
      <c r="K745" s="132"/>
      <c r="L745" s="132"/>
      <c r="M745" s="132"/>
    </row>
    <row r="746" spans="10:13">
      <c r="J746" s="132"/>
      <c r="K746" s="132"/>
      <c r="L746" s="132"/>
      <c r="M746" s="132"/>
    </row>
    <row r="747" spans="10:13">
      <c r="J747" s="132"/>
      <c r="K747" s="132"/>
      <c r="L747" s="132"/>
      <c r="M747" s="132"/>
    </row>
    <row r="748" spans="10:13">
      <c r="J748" s="132"/>
      <c r="K748" s="132"/>
      <c r="L748" s="132"/>
      <c r="M748" s="132"/>
    </row>
    <row r="749" spans="10:13">
      <c r="J749" s="132"/>
      <c r="K749" s="132"/>
      <c r="L749" s="132"/>
      <c r="M749" s="132"/>
    </row>
    <row r="750" spans="10:13">
      <c r="J750" s="132"/>
      <c r="K750" s="132"/>
      <c r="L750" s="132"/>
      <c r="M750" s="132"/>
    </row>
    <row r="751" spans="10:13">
      <c r="J751" s="132"/>
      <c r="K751" s="132"/>
      <c r="L751" s="132"/>
      <c r="M751" s="132"/>
    </row>
    <row r="752" spans="10:13">
      <c r="J752" s="132"/>
      <c r="K752" s="132"/>
      <c r="L752" s="132"/>
      <c r="M752" s="132"/>
    </row>
    <row r="753" spans="10:13">
      <c r="J753" s="132"/>
      <c r="K753" s="132"/>
      <c r="L753" s="132"/>
      <c r="M753" s="132"/>
    </row>
    <row r="754" spans="10:13">
      <c r="J754" s="132"/>
      <c r="K754" s="132"/>
      <c r="L754" s="132"/>
      <c r="M754" s="132"/>
    </row>
    <row r="755" spans="10:13">
      <c r="J755" s="132"/>
      <c r="K755" s="132"/>
      <c r="L755" s="132"/>
      <c r="M755" s="132"/>
    </row>
    <row r="756" spans="10:13">
      <c r="J756" s="132"/>
      <c r="K756" s="132"/>
      <c r="L756" s="132"/>
      <c r="M756" s="132"/>
    </row>
    <row r="757" spans="10:13">
      <c r="J757" s="132"/>
      <c r="K757" s="132"/>
      <c r="L757" s="132"/>
      <c r="M757" s="132"/>
    </row>
    <row r="758" spans="10:13">
      <c r="J758" s="132"/>
      <c r="K758" s="132"/>
      <c r="L758" s="132"/>
      <c r="M758" s="132"/>
    </row>
    <row r="759" spans="10:13">
      <c r="J759" s="132"/>
      <c r="K759" s="132"/>
      <c r="L759" s="132"/>
      <c r="M759" s="132"/>
    </row>
    <row r="760" spans="10:13">
      <c r="J760" s="132"/>
      <c r="K760" s="132"/>
      <c r="L760" s="132"/>
      <c r="M760" s="132"/>
    </row>
    <row r="761" spans="10:13">
      <c r="J761" s="132"/>
      <c r="K761" s="132"/>
      <c r="L761" s="132"/>
      <c r="M761" s="132"/>
    </row>
    <row r="762" spans="10:13">
      <c r="J762" s="132"/>
      <c r="K762" s="132"/>
      <c r="L762" s="132"/>
      <c r="M762" s="132"/>
    </row>
    <row r="763" spans="10:13">
      <c r="J763" s="132"/>
      <c r="K763" s="132"/>
      <c r="L763" s="132"/>
      <c r="M763" s="132"/>
    </row>
    <row r="764" spans="10:13">
      <c r="J764" s="132"/>
      <c r="K764" s="132"/>
      <c r="L764" s="132"/>
      <c r="M764" s="132"/>
    </row>
    <row r="765" spans="10:13">
      <c r="J765" s="132"/>
      <c r="K765" s="132"/>
      <c r="L765" s="132"/>
      <c r="M765" s="132"/>
    </row>
    <row r="766" spans="10:13">
      <c r="J766" s="132"/>
      <c r="K766" s="132"/>
      <c r="L766" s="132"/>
      <c r="M766" s="132"/>
    </row>
    <row r="767" spans="10:13">
      <c r="J767" s="132"/>
      <c r="K767" s="132"/>
      <c r="L767" s="132"/>
      <c r="M767" s="132"/>
    </row>
    <row r="768" spans="10:13">
      <c r="J768" s="132"/>
      <c r="K768" s="132"/>
      <c r="L768" s="132"/>
      <c r="M768" s="132"/>
    </row>
    <row r="769" spans="10:13">
      <c r="J769" s="132"/>
      <c r="K769" s="132"/>
      <c r="L769" s="132"/>
      <c r="M769" s="132"/>
    </row>
    <row r="770" spans="10:13">
      <c r="J770" s="132"/>
      <c r="K770" s="132"/>
      <c r="L770" s="132"/>
      <c r="M770" s="132"/>
    </row>
    <row r="771" spans="10:13">
      <c r="J771" s="132"/>
      <c r="K771" s="132"/>
      <c r="L771" s="132"/>
      <c r="M771" s="132"/>
    </row>
    <row r="772" spans="10:13">
      <c r="J772" s="132"/>
      <c r="K772" s="132"/>
      <c r="L772" s="132"/>
      <c r="M772" s="132"/>
    </row>
    <row r="773" spans="10:13">
      <c r="J773" s="132"/>
      <c r="K773" s="132"/>
      <c r="L773" s="132"/>
      <c r="M773" s="132"/>
    </row>
    <row r="774" spans="10:13">
      <c r="J774" s="132"/>
      <c r="K774" s="132"/>
      <c r="L774" s="132"/>
      <c r="M774" s="132"/>
    </row>
    <row r="775" spans="10:13">
      <c r="J775" s="132"/>
      <c r="K775" s="132"/>
      <c r="L775" s="132"/>
      <c r="M775" s="132"/>
    </row>
    <row r="776" spans="10:13">
      <c r="J776" s="132"/>
      <c r="K776" s="132"/>
      <c r="L776" s="132"/>
      <c r="M776" s="132"/>
    </row>
    <row r="777" spans="10:13">
      <c r="J777" s="132"/>
      <c r="K777" s="132"/>
      <c r="L777" s="132"/>
      <c r="M777" s="132"/>
    </row>
    <row r="778" spans="10:13">
      <c r="J778" s="132"/>
      <c r="K778" s="132"/>
      <c r="L778" s="132"/>
      <c r="M778" s="132"/>
    </row>
    <row r="779" spans="10:13">
      <c r="J779" s="132"/>
      <c r="K779" s="132"/>
      <c r="L779" s="132"/>
      <c r="M779" s="132"/>
    </row>
    <row r="780" spans="10:13">
      <c r="J780" s="132"/>
      <c r="K780" s="132"/>
      <c r="L780" s="132"/>
      <c r="M780" s="132"/>
    </row>
    <row r="781" spans="10:13">
      <c r="J781" s="132"/>
      <c r="K781" s="132"/>
      <c r="L781" s="132"/>
      <c r="M781" s="132"/>
    </row>
    <row r="782" spans="10:13">
      <c r="J782" s="132"/>
      <c r="K782" s="132"/>
      <c r="L782" s="132"/>
      <c r="M782" s="132"/>
    </row>
    <row r="783" spans="10:13">
      <c r="J783" s="132"/>
      <c r="K783" s="132"/>
      <c r="L783" s="132"/>
      <c r="M783" s="132"/>
    </row>
    <row r="784" spans="10:13">
      <c r="J784" s="132"/>
      <c r="K784" s="132"/>
      <c r="L784" s="132"/>
      <c r="M784" s="132"/>
    </row>
    <row r="785" spans="10:13">
      <c r="J785" s="132"/>
      <c r="K785" s="132"/>
      <c r="L785" s="132"/>
      <c r="M785" s="132"/>
    </row>
    <row r="786" spans="10:13">
      <c r="J786" s="132"/>
      <c r="K786" s="132"/>
      <c r="L786" s="132"/>
      <c r="M786" s="132"/>
    </row>
    <row r="787" spans="10:13">
      <c r="J787" s="132"/>
      <c r="K787" s="132"/>
      <c r="L787" s="132"/>
      <c r="M787" s="132"/>
    </row>
    <row r="788" spans="10:13">
      <c r="J788" s="132"/>
      <c r="K788" s="132"/>
      <c r="L788" s="132"/>
      <c r="M788" s="132"/>
    </row>
    <row r="789" spans="10:13">
      <c r="J789" s="132"/>
      <c r="K789" s="132"/>
      <c r="L789" s="132"/>
      <c r="M789" s="132"/>
    </row>
    <row r="790" spans="10:13">
      <c r="J790" s="132"/>
      <c r="K790" s="132"/>
      <c r="L790" s="132"/>
      <c r="M790" s="132"/>
    </row>
    <row r="791" spans="10:13">
      <c r="J791" s="132"/>
      <c r="K791" s="132"/>
      <c r="L791" s="132"/>
      <c r="M791" s="132"/>
    </row>
    <row r="792" spans="10:13">
      <c r="J792" s="132"/>
      <c r="K792" s="132"/>
      <c r="L792" s="132"/>
      <c r="M792" s="132"/>
    </row>
    <row r="793" spans="10:13">
      <c r="J793" s="132"/>
      <c r="K793" s="132"/>
      <c r="L793" s="132"/>
      <c r="M793" s="132"/>
    </row>
    <row r="794" spans="10:13">
      <c r="J794" s="132"/>
      <c r="K794" s="132"/>
      <c r="L794" s="132"/>
      <c r="M794" s="132"/>
    </row>
    <row r="795" spans="10:13">
      <c r="J795" s="132"/>
      <c r="K795" s="132"/>
      <c r="L795" s="132"/>
      <c r="M795" s="132"/>
    </row>
    <row r="796" spans="10:13">
      <c r="J796" s="132"/>
      <c r="K796" s="132"/>
      <c r="L796" s="132"/>
      <c r="M796" s="132"/>
    </row>
    <row r="797" spans="10:13">
      <c r="J797" s="132"/>
      <c r="K797" s="132"/>
      <c r="L797" s="132"/>
      <c r="M797" s="132"/>
    </row>
    <row r="798" spans="10:13">
      <c r="J798" s="132"/>
      <c r="K798" s="132"/>
      <c r="L798" s="132"/>
      <c r="M798" s="132"/>
    </row>
    <row r="799" spans="10:13">
      <c r="J799" s="132"/>
      <c r="K799" s="132"/>
      <c r="L799" s="132"/>
      <c r="M799" s="132"/>
    </row>
    <row r="800" spans="10:13">
      <c r="J800" s="132"/>
      <c r="K800" s="132"/>
      <c r="L800" s="132"/>
      <c r="M800" s="132"/>
    </row>
    <row r="801" spans="10:13">
      <c r="J801" s="132"/>
      <c r="K801" s="132"/>
      <c r="L801" s="132"/>
      <c r="M801" s="132"/>
    </row>
    <row r="802" spans="10:13">
      <c r="J802" s="132"/>
      <c r="K802" s="132"/>
      <c r="L802" s="132"/>
      <c r="M802" s="132"/>
    </row>
    <row r="803" spans="10:13">
      <c r="J803" s="132"/>
      <c r="K803" s="132"/>
      <c r="L803" s="132"/>
      <c r="M803" s="132"/>
    </row>
    <row r="804" spans="10:13">
      <c r="J804" s="132"/>
      <c r="K804" s="132"/>
      <c r="L804" s="132"/>
      <c r="M804" s="132"/>
    </row>
    <row r="805" spans="10:13">
      <c r="J805" s="132"/>
      <c r="K805" s="132"/>
      <c r="L805" s="132"/>
      <c r="M805" s="132"/>
    </row>
    <row r="806" spans="10:13">
      <c r="J806" s="132"/>
      <c r="K806" s="132"/>
      <c r="L806" s="132"/>
      <c r="M806" s="132"/>
    </row>
    <row r="807" spans="10:13">
      <c r="J807" s="132"/>
      <c r="K807" s="132"/>
      <c r="L807" s="132"/>
      <c r="M807" s="132"/>
    </row>
    <row r="808" spans="10:13">
      <c r="J808" s="132"/>
      <c r="K808" s="132"/>
      <c r="L808" s="132"/>
      <c r="M808" s="132"/>
    </row>
    <row r="809" spans="10:13">
      <c r="J809" s="132"/>
      <c r="K809" s="132"/>
      <c r="L809" s="132"/>
      <c r="M809" s="132"/>
    </row>
    <row r="810" spans="10:13">
      <c r="J810" s="132"/>
      <c r="K810" s="132"/>
      <c r="L810" s="132"/>
      <c r="M810" s="132"/>
    </row>
    <row r="811" spans="10:13">
      <c r="J811" s="132"/>
      <c r="K811" s="132"/>
      <c r="L811" s="132"/>
      <c r="M811" s="132"/>
    </row>
    <row r="812" spans="10:13">
      <c r="J812" s="132"/>
      <c r="K812" s="132"/>
      <c r="L812" s="132"/>
      <c r="M812" s="132"/>
    </row>
    <row r="813" spans="10:13">
      <c r="J813" s="132"/>
      <c r="K813" s="132"/>
      <c r="L813" s="132"/>
      <c r="M813" s="132"/>
    </row>
    <row r="814" spans="10:13">
      <c r="J814" s="132"/>
      <c r="K814" s="132"/>
      <c r="L814" s="132"/>
      <c r="M814" s="132"/>
    </row>
    <row r="815" spans="10:13">
      <c r="J815" s="132"/>
      <c r="K815" s="132"/>
      <c r="L815" s="132"/>
      <c r="M815" s="132"/>
    </row>
    <row r="816" spans="10:13">
      <c r="J816" s="132"/>
      <c r="K816" s="132"/>
      <c r="L816" s="132"/>
      <c r="M816" s="132"/>
    </row>
    <row r="817" spans="10:13">
      <c r="J817" s="132"/>
      <c r="K817" s="132"/>
      <c r="L817" s="132"/>
      <c r="M817" s="132"/>
    </row>
    <row r="818" spans="10:13">
      <c r="J818" s="132"/>
      <c r="K818" s="132"/>
      <c r="L818" s="132"/>
      <c r="M818" s="132"/>
    </row>
    <row r="819" spans="10:13">
      <c r="J819" s="132"/>
      <c r="K819" s="132"/>
      <c r="L819" s="132"/>
      <c r="M819" s="132"/>
    </row>
    <row r="820" spans="10:13">
      <c r="J820" s="132"/>
      <c r="K820" s="132"/>
      <c r="L820" s="132"/>
      <c r="M820" s="132"/>
    </row>
    <row r="821" spans="10:13">
      <c r="J821" s="132"/>
      <c r="K821" s="132"/>
      <c r="L821" s="132"/>
      <c r="M821" s="132"/>
    </row>
    <row r="822" spans="10:13">
      <c r="J822" s="132"/>
      <c r="K822" s="132"/>
      <c r="L822" s="132"/>
      <c r="M822" s="132"/>
    </row>
    <row r="823" spans="10:13">
      <c r="J823" s="132"/>
      <c r="K823" s="132"/>
      <c r="L823" s="132"/>
      <c r="M823" s="132"/>
    </row>
    <row r="824" spans="10:13">
      <c r="J824" s="132"/>
      <c r="K824" s="132"/>
      <c r="L824" s="132"/>
      <c r="M824" s="132"/>
    </row>
    <row r="825" spans="10:13">
      <c r="J825" s="132"/>
      <c r="K825" s="132"/>
      <c r="L825" s="132"/>
      <c r="M825" s="132"/>
    </row>
    <row r="826" spans="10:13">
      <c r="J826" s="132"/>
      <c r="K826" s="132"/>
      <c r="L826" s="132"/>
      <c r="M826" s="132"/>
    </row>
    <row r="827" spans="10:13">
      <c r="J827" s="132"/>
      <c r="K827" s="132"/>
      <c r="L827" s="132"/>
      <c r="M827" s="132"/>
    </row>
    <row r="828" spans="10:13">
      <c r="J828" s="132"/>
      <c r="K828" s="132"/>
      <c r="L828" s="132"/>
      <c r="M828" s="132"/>
    </row>
    <row r="829" spans="10:13">
      <c r="J829" s="132"/>
      <c r="K829" s="132"/>
      <c r="L829" s="132"/>
      <c r="M829" s="132"/>
    </row>
    <row r="830" spans="10:13">
      <c r="J830" s="132"/>
      <c r="K830" s="132"/>
      <c r="L830" s="132"/>
      <c r="M830" s="132"/>
    </row>
    <row r="831" spans="10:13">
      <c r="J831" s="132"/>
      <c r="K831" s="132"/>
      <c r="L831" s="132"/>
      <c r="M831" s="132"/>
    </row>
    <row r="832" spans="10:13">
      <c r="J832" s="132"/>
      <c r="K832" s="132"/>
      <c r="L832" s="132"/>
      <c r="M832" s="132"/>
    </row>
    <row r="833" spans="10:13">
      <c r="J833" s="132"/>
      <c r="K833" s="132"/>
      <c r="L833" s="132"/>
      <c r="M833" s="132"/>
    </row>
    <row r="834" spans="10:13">
      <c r="J834" s="132"/>
      <c r="K834" s="132"/>
      <c r="L834" s="132"/>
      <c r="M834" s="132"/>
    </row>
    <row r="835" spans="10:13">
      <c r="J835" s="132"/>
      <c r="K835" s="132"/>
      <c r="L835" s="132"/>
      <c r="M835" s="132"/>
    </row>
    <row r="836" spans="10:13">
      <c r="J836" s="132"/>
      <c r="K836" s="132"/>
      <c r="L836" s="132"/>
      <c r="M836" s="132"/>
    </row>
    <row r="837" spans="10:13">
      <c r="J837" s="132"/>
      <c r="K837" s="132"/>
      <c r="L837" s="132"/>
      <c r="M837" s="132"/>
    </row>
    <row r="838" spans="10:13">
      <c r="J838" s="132"/>
      <c r="K838" s="132"/>
      <c r="L838" s="132"/>
      <c r="M838" s="132"/>
    </row>
    <row r="839" spans="10:13">
      <c r="J839" s="132"/>
      <c r="K839" s="132"/>
      <c r="L839" s="132"/>
      <c r="M839" s="132"/>
    </row>
    <row r="840" spans="10:13">
      <c r="J840" s="132"/>
      <c r="K840" s="132"/>
      <c r="L840" s="132"/>
      <c r="M840" s="132"/>
    </row>
    <row r="841" spans="10:13">
      <c r="J841" s="132"/>
      <c r="K841" s="132"/>
      <c r="L841" s="132"/>
      <c r="M841" s="132"/>
    </row>
    <row r="842" spans="10:13">
      <c r="J842" s="132"/>
      <c r="K842" s="132"/>
      <c r="L842" s="132"/>
      <c r="M842" s="132"/>
    </row>
    <row r="843" spans="10:13">
      <c r="J843" s="132"/>
      <c r="K843" s="132"/>
      <c r="L843" s="132"/>
      <c r="M843" s="132"/>
    </row>
    <row r="844" spans="10:13">
      <c r="J844" s="132"/>
      <c r="K844" s="132"/>
      <c r="L844" s="132"/>
      <c r="M844" s="132"/>
    </row>
    <row r="845" spans="10:13">
      <c r="J845" s="132"/>
      <c r="K845" s="132"/>
      <c r="L845" s="132"/>
      <c r="M845" s="132"/>
    </row>
    <row r="846" spans="10:13">
      <c r="J846" s="132"/>
      <c r="K846" s="132"/>
      <c r="L846" s="132"/>
      <c r="M846" s="132"/>
    </row>
    <row r="847" spans="10:13">
      <c r="J847" s="132"/>
      <c r="K847" s="132"/>
      <c r="L847" s="132"/>
      <c r="M847" s="132"/>
    </row>
    <row r="848" spans="10:13">
      <c r="J848" s="132"/>
      <c r="K848" s="132"/>
      <c r="L848" s="132"/>
      <c r="M848" s="132"/>
    </row>
    <row r="849" spans="10:13">
      <c r="J849" s="132"/>
      <c r="K849" s="132"/>
      <c r="L849" s="132"/>
      <c r="M849" s="132"/>
    </row>
    <row r="850" spans="10:13">
      <c r="J850" s="132"/>
      <c r="K850" s="132"/>
      <c r="L850" s="132"/>
      <c r="M850" s="132"/>
    </row>
    <row r="851" spans="10:13">
      <c r="J851" s="132"/>
      <c r="K851" s="132"/>
      <c r="L851" s="132"/>
      <c r="M851" s="132"/>
    </row>
    <row r="852" spans="10:13">
      <c r="J852" s="132"/>
      <c r="K852" s="132"/>
      <c r="L852" s="132"/>
      <c r="M852" s="132"/>
    </row>
    <row r="853" spans="10:13">
      <c r="J853" s="132"/>
      <c r="K853" s="132"/>
      <c r="L853" s="132"/>
      <c r="M853" s="132"/>
    </row>
    <row r="854" spans="10:13">
      <c r="J854" s="132"/>
      <c r="K854" s="132"/>
      <c r="L854" s="132"/>
      <c r="M854" s="132"/>
    </row>
    <row r="855" spans="10:13">
      <c r="J855" s="132"/>
      <c r="K855" s="132"/>
      <c r="L855" s="132"/>
      <c r="M855" s="132"/>
    </row>
    <row r="856" spans="10:13">
      <c r="J856" s="132"/>
      <c r="K856" s="132"/>
      <c r="L856" s="132"/>
      <c r="M856" s="132"/>
    </row>
    <row r="857" spans="10:13">
      <c r="J857" s="132"/>
      <c r="K857" s="132"/>
      <c r="L857" s="132"/>
      <c r="M857" s="132"/>
    </row>
    <row r="858" spans="10:13">
      <c r="J858" s="132"/>
      <c r="K858" s="132"/>
      <c r="L858" s="132"/>
      <c r="M858" s="132"/>
    </row>
    <row r="859" spans="10:13">
      <c r="J859" s="132"/>
      <c r="K859" s="132"/>
      <c r="L859" s="132"/>
      <c r="M859" s="132"/>
    </row>
    <row r="860" spans="10:13">
      <c r="J860" s="132"/>
      <c r="K860" s="132"/>
      <c r="L860" s="132"/>
      <c r="M860" s="132"/>
    </row>
    <row r="861" spans="10:13">
      <c r="J861" s="132"/>
      <c r="K861" s="132"/>
      <c r="L861" s="132"/>
      <c r="M861" s="132"/>
    </row>
    <row r="862" spans="10:13">
      <c r="J862" s="132"/>
      <c r="K862" s="132"/>
      <c r="L862" s="132"/>
      <c r="M862" s="132"/>
    </row>
    <row r="863" spans="10:13">
      <c r="J863" s="132"/>
      <c r="K863" s="132"/>
      <c r="L863" s="132"/>
      <c r="M863" s="132"/>
    </row>
    <row r="864" spans="10:13">
      <c r="J864" s="132"/>
      <c r="K864" s="132"/>
      <c r="L864" s="132"/>
      <c r="M864" s="132"/>
    </row>
    <row r="865" spans="10:13">
      <c r="J865" s="132"/>
      <c r="K865" s="132"/>
      <c r="L865" s="132"/>
      <c r="M865" s="132"/>
    </row>
    <row r="866" spans="10:13">
      <c r="J866" s="132"/>
      <c r="K866" s="132"/>
      <c r="L866" s="132"/>
      <c r="M866" s="132"/>
    </row>
    <row r="867" spans="10:13">
      <c r="J867" s="132"/>
      <c r="K867" s="132"/>
      <c r="L867" s="132"/>
      <c r="M867" s="132"/>
    </row>
    <row r="868" spans="10:13">
      <c r="J868" s="132"/>
      <c r="K868" s="132"/>
      <c r="L868" s="132"/>
      <c r="M868" s="132"/>
    </row>
    <row r="869" spans="10:13">
      <c r="J869" s="132"/>
      <c r="K869" s="132"/>
      <c r="L869" s="132"/>
      <c r="M869" s="132"/>
    </row>
    <row r="870" spans="10:13">
      <c r="J870" s="132"/>
      <c r="K870" s="132"/>
      <c r="L870" s="132"/>
      <c r="M870" s="132"/>
    </row>
    <row r="871" spans="10:13">
      <c r="J871" s="132"/>
      <c r="K871" s="132"/>
      <c r="L871" s="132"/>
      <c r="M871" s="132"/>
    </row>
    <row r="872" spans="10:13">
      <c r="J872" s="132"/>
      <c r="K872" s="132"/>
      <c r="L872" s="132"/>
      <c r="M872" s="132"/>
    </row>
    <row r="873" spans="10:13">
      <c r="J873" s="132"/>
      <c r="K873" s="132"/>
      <c r="L873" s="132"/>
      <c r="M873" s="132"/>
    </row>
    <row r="874" spans="10:13">
      <c r="J874" s="132"/>
      <c r="K874" s="132"/>
      <c r="L874" s="132"/>
      <c r="M874" s="132"/>
    </row>
    <row r="875" spans="10:13">
      <c r="J875" s="132"/>
      <c r="K875" s="132"/>
      <c r="L875" s="132"/>
      <c r="M875" s="132"/>
    </row>
    <row r="876" spans="10:13">
      <c r="J876" s="132"/>
      <c r="K876" s="132"/>
      <c r="L876" s="132"/>
      <c r="M876" s="132"/>
    </row>
    <row r="877" spans="10:13">
      <c r="J877" s="132"/>
      <c r="K877" s="132"/>
      <c r="L877" s="132"/>
      <c r="M877" s="132"/>
    </row>
    <row r="878" spans="10:13">
      <c r="J878" s="132"/>
      <c r="K878" s="132"/>
      <c r="L878" s="132"/>
      <c r="M878" s="132"/>
    </row>
    <row r="879" spans="10:13">
      <c r="J879" s="132"/>
      <c r="K879" s="132"/>
      <c r="L879" s="132"/>
      <c r="M879" s="132"/>
    </row>
    <row r="880" spans="10:13">
      <c r="J880" s="132"/>
      <c r="K880" s="132"/>
      <c r="L880" s="132"/>
      <c r="M880" s="132"/>
    </row>
    <row r="881" spans="10:13">
      <c r="J881" s="132"/>
      <c r="K881" s="132"/>
      <c r="L881" s="132"/>
      <c r="M881" s="132"/>
    </row>
    <row r="882" spans="10:13">
      <c r="J882" s="132"/>
      <c r="K882" s="132"/>
      <c r="L882" s="132"/>
      <c r="M882" s="132"/>
    </row>
    <row r="883" spans="10:13">
      <c r="J883" s="132"/>
      <c r="K883" s="132"/>
      <c r="L883" s="132"/>
      <c r="M883" s="132"/>
    </row>
    <row r="884" spans="10:13">
      <c r="J884" s="132"/>
      <c r="K884" s="132"/>
      <c r="L884" s="132"/>
      <c r="M884" s="132"/>
    </row>
    <row r="885" spans="10:13">
      <c r="J885" s="132"/>
      <c r="K885" s="132"/>
      <c r="L885" s="132"/>
      <c r="M885" s="132"/>
    </row>
    <row r="886" spans="10:13">
      <c r="J886" s="132"/>
      <c r="K886" s="132"/>
      <c r="L886" s="132"/>
      <c r="M886" s="132"/>
    </row>
    <row r="887" spans="10:13">
      <c r="J887" s="132"/>
      <c r="K887" s="132"/>
      <c r="L887" s="132"/>
      <c r="M887" s="132"/>
    </row>
    <row r="888" spans="10:13">
      <c r="J888" s="132"/>
      <c r="K888" s="132"/>
      <c r="L888" s="132"/>
      <c r="M888" s="132"/>
    </row>
    <row r="889" spans="10:13">
      <c r="J889" s="132"/>
      <c r="K889" s="132"/>
      <c r="L889" s="132"/>
      <c r="M889" s="132"/>
    </row>
    <row r="890" spans="10:13">
      <c r="J890" s="132"/>
      <c r="K890" s="132"/>
      <c r="L890" s="132"/>
      <c r="M890" s="132"/>
    </row>
    <row r="891" spans="10:13">
      <c r="J891" s="132"/>
      <c r="K891" s="132"/>
      <c r="L891" s="132"/>
      <c r="M891" s="132"/>
    </row>
    <row r="892" spans="10:13">
      <c r="J892" s="132"/>
      <c r="K892" s="132"/>
      <c r="L892" s="132"/>
      <c r="M892" s="132"/>
    </row>
    <row r="893" spans="10:13">
      <c r="J893" s="132"/>
      <c r="K893" s="132"/>
      <c r="L893" s="132"/>
      <c r="M893" s="132"/>
    </row>
    <row r="894" spans="10:13">
      <c r="J894" s="132"/>
      <c r="K894" s="132"/>
      <c r="L894" s="132"/>
      <c r="M894" s="132"/>
    </row>
    <row r="895" spans="10:13">
      <c r="J895" s="132"/>
      <c r="K895" s="132"/>
      <c r="L895" s="132"/>
      <c r="M895" s="132"/>
    </row>
    <row r="896" spans="10:13">
      <c r="J896" s="132"/>
      <c r="K896" s="132"/>
      <c r="L896" s="132"/>
      <c r="M896" s="132"/>
    </row>
    <row r="897" spans="10:13">
      <c r="J897" s="132"/>
      <c r="K897" s="132"/>
      <c r="L897" s="132"/>
      <c r="M897" s="132"/>
    </row>
    <row r="898" spans="10:13">
      <c r="J898" s="132"/>
      <c r="K898" s="132"/>
      <c r="L898" s="132"/>
      <c r="M898" s="132"/>
    </row>
    <row r="899" spans="10:13">
      <c r="J899" s="132"/>
      <c r="K899" s="132"/>
      <c r="L899" s="132"/>
      <c r="M899" s="132"/>
    </row>
    <row r="900" spans="10:13">
      <c r="J900" s="132"/>
      <c r="K900" s="132"/>
      <c r="L900" s="132"/>
      <c r="M900" s="132"/>
    </row>
    <row r="901" spans="10:13">
      <c r="J901" s="132"/>
      <c r="K901" s="132"/>
      <c r="L901" s="132"/>
      <c r="M901" s="132"/>
    </row>
    <row r="902" spans="10:13">
      <c r="J902" s="132"/>
      <c r="K902" s="132"/>
      <c r="L902" s="132"/>
      <c r="M902" s="132"/>
    </row>
    <row r="903" spans="10:13">
      <c r="J903" s="132"/>
      <c r="K903" s="132"/>
      <c r="L903" s="132"/>
      <c r="M903" s="132"/>
    </row>
    <row r="904" spans="10:13">
      <c r="J904" s="132"/>
      <c r="K904" s="132"/>
      <c r="L904" s="132"/>
      <c r="M904" s="132"/>
    </row>
    <row r="905" spans="10:13">
      <c r="J905" s="132"/>
      <c r="K905" s="132"/>
      <c r="L905" s="132"/>
      <c r="M905" s="132"/>
    </row>
    <row r="906" spans="10:13">
      <c r="J906" s="132"/>
      <c r="K906" s="132"/>
      <c r="L906" s="132"/>
      <c r="M906" s="132"/>
    </row>
    <row r="907" spans="10:13">
      <c r="J907" s="132"/>
      <c r="K907" s="132"/>
      <c r="L907" s="132"/>
      <c r="M907" s="132"/>
    </row>
    <row r="908" spans="10:13">
      <c r="J908" s="132"/>
      <c r="K908" s="132"/>
      <c r="L908" s="132"/>
      <c r="M908" s="132"/>
    </row>
    <row r="909" spans="10:13">
      <c r="J909" s="132"/>
      <c r="K909" s="132"/>
      <c r="L909" s="132"/>
      <c r="M909" s="132"/>
    </row>
    <row r="910" spans="10:13">
      <c r="J910" s="132"/>
      <c r="K910" s="132"/>
      <c r="L910" s="132"/>
      <c r="M910" s="132"/>
    </row>
    <row r="911" spans="10:13">
      <c r="J911" s="132"/>
      <c r="K911" s="132"/>
      <c r="L911" s="132"/>
      <c r="M911" s="132"/>
    </row>
    <row r="912" spans="10:13">
      <c r="J912" s="132"/>
      <c r="K912" s="132"/>
      <c r="L912" s="132"/>
      <c r="M912" s="132"/>
    </row>
    <row r="913" spans="10:13">
      <c r="J913" s="132"/>
      <c r="K913" s="132"/>
      <c r="L913" s="132"/>
      <c r="M913" s="132"/>
    </row>
    <row r="914" spans="10:13">
      <c r="J914" s="132"/>
      <c r="K914" s="132"/>
      <c r="L914" s="132"/>
      <c r="M914" s="132"/>
    </row>
    <row r="915" spans="10:13">
      <c r="J915" s="132"/>
      <c r="K915" s="132"/>
      <c r="L915" s="132"/>
      <c r="M915" s="132"/>
    </row>
    <row r="916" spans="10:13">
      <c r="J916" s="132"/>
      <c r="K916" s="132"/>
      <c r="L916" s="132"/>
      <c r="M916" s="132"/>
    </row>
    <row r="917" spans="10:13">
      <c r="J917" s="132"/>
      <c r="K917" s="132"/>
      <c r="L917" s="132"/>
      <c r="M917" s="132"/>
    </row>
    <row r="918" spans="10:13">
      <c r="J918" s="132"/>
      <c r="K918" s="132"/>
      <c r="L918" s="132"/>
      <c r="M918" s="132"/>
    </row>
    <row r="919" spans="10:13">
      <c r="J919" s="132"/>
      <c r="K919" s="132"/>
      <c r="L919" s="132"/>
      <c r="M919" s="132"/>
    </row>
    <row r="920" spans="10:13">
      <c r="J920" s="132"/>
      <c r="K920" s="132"/>
      <c r="L920" s="132"/>
      <c r="M920" s="132"/>
    </row>
    <row r="921" spans="10:13">
      <c r="J921" s="132"/>
      <c r="K921" s="132"/>
      <c r="L921" s="132"/>
      <c r="M921" s="132"/>
    </row>
    <row r="922" spans="10:13">
      <c r="J922" s="132"/>
      <c r="K922" s="132"/>
      <c r="L922" s="132"/>
      <c r="M922" s="132"/>
    </row>
    <row r="923" spans="10:13">
      <c r="J923" s="132"/>
      <c r="K923" s="132"/>
      <c r="L923" s="132"/>
      <c r="M923" s="132"/>
    </row>
    <row r="924" spans="10:13">
      <c r="J924" s="132"/>
      <c r="K924" s="132"/>
      <c r="L924" s="132"/>
      <c r="M924" s="132"/>
    </row>
    <row r="925" spans="10:13">
      <c r="J925" s="132"/>
      <c r="K925" s="132"/>
      <c r="L925" s="132"/>
      <c r="M925" s="132"/>
    </row>
    <row r="926" spans="10:13">
      <c r="J926" s="132"/>
      <c r="K926" s="132"/>
      <c r="L926" s="132"/>
      <c r="M926" s="132"/>
    </row>
    <row r="927" spans="10:13">
      <c r="J927" s="132"/>
      <c r="K927" s="132"/>
      <c r="L927" s="132"/>
      <c r="M927" s="132"/>
    </row>
    <row r="928" spans="10:13">
      <c r="J928" s="132"/>
      <c r="K928" s="132"/>
      <c r="L928" s="132"/>
      <c r="M928" s="132"/>
    </row>
    <row r="929" spans="10:13">
      <c r="J929" s="132"/>
      <c r="K929" s="132"/>
      <c r="L929" s="132"/>
      <c r="M929" s="132"/>
    </row>
    <row r="930" spans="10:13">
      <c r="J930" s="132"/>
      <c r="K930" s="132"/>
      <c r="L930" s="132"/>
      <c r="M930" s="132"/>
    </row>
    <row r="931" spans="10:13">
      <c r="J931" s="132"/>
      <c r="K931" s="132"/>
      <c r="L931" s="132"/>
      <c r="M931" s="132"/>
    </row>
    <row r="932" spans="10:13">
      <c r="J932" s="132"/>
      <c r="K932" s="132"/>
      <c r="L932" s="132"/>
      <c r="M932" s="132"/>
    </row>
    <row r="933" spans="10:13">
      <c r="J933" s="132"/>
      <c r="K933" s="132"/>
      <c r="L933" s="132"/>
      <c r="M933" s="132"/>
    </row>
    <row r="934" spans="10:13">
      <c r="J934" s="132"/>
      <c r="K934" s="132"/>
      <c r="L934" s="132"/>
      <c r="M934" s="132"/>
    </row>
    <row r="935" spans="10:13">
      <c r="J935" s="132"/>
      <c r="K935" s="132"/>
      <c r="L935" s="132"/>
      <c r="M935" s="132"/>
    </row>
    <row r="936" spans="10:13">
      <c r="J936" s="132"/>
      <c r="K936" s="132"/>
      <c r="L936" s="132"/>
      <c r="M936" s="132"/>
    </row>
    <row r="937" spans="10:13">
      <c r="J937" s="132"/>
      <c r="K937" s="132"/>
      <c r="L937" s="132"/>
      <c r="M937" s="132"/>
    </row>
    <row r="938" spans="10:13">
      <c r="J938" s="132"/>
      <c r="K938" s="132"/>
      <c r="L938" s="132"/>
      <c r="M938" s="132"/>
    </row>
    <row r="939" spans="10:13">
      <c r="J939" s="132"/>
      <c r="K939" s="132"/>
      <c r="L939" s="132"/>
      <c r="M939" s="132"/>
    </row>
    <row r="940" spans="10:13">
      <c r="J940" s="132"/>
      <c r="K940" s="132"/>
      <c r="L940" s="132"/>
      <c r="M940" s="132"/>
    </row>
    <row r="941" spans="10:13">
      <c r="J941" s="132"/>
      <c r="K941" s="132"/>
      <c r="L941" s="132"/>
      <c r="M941" s="132"/>
    </row>
    <row r="942" spans="10:13">
      <c r="J942" s="132"/>
      <c r="K942" s="132"/>
      <c r="L942" s="132"/>
      <c r="M942" s="132"/>
    </row>
    <row r="943" spans="10:13">
      <c r="J943" s="132"/>
      <c r="K943" s="132"/>
      <c r="L943" s="132"/>
      <c r="M943" s="132"/>
    </row>
    <row r="944" spans="10:13">
      <c r="J944" s="132"/>
      <c r="K944" s="132"/>
      <c r="L944" s="132"/>
      <c r="M944" s="132"/>
    </row>
    <row r="945" spans="10:13">
      <c r="J945" s="132"/>
      <c r="K945" s="132"/>
      <c r="L945" s="132"/>
      <c r="M945" s="132"/>
    </row>
    <row r="946" spans="10:13">
      <c r="J946" s="132"/>
      <c r="K946" s="132"/>
      <c r="L946" s="132"/>
      <c r="M946" s="132"/>
    </row>
    <row r="947" spans="10:13">
      <c r="J947" s="132"/>
      <c r="K947" s="132"/>
      <c r="L947" s="132"/>
      <c r="M947" s="132"/>
    </row>
    <row r="948" spans="10:13">
      <c r="J948" s="132"/>
      <c r="K948" s="132"/>
      <c r="L948" s="132"/>
      <c r="M948" s="132"/>
    </row>
    <row r="949" spans="10:13">
      <c r="J949" s="132"/>
      <c r="K949" s="132"/>
      <c r="L949" s="132"/>
      <c r="M949" s="132"/>
    </row>
    <row r="950" spans="10:13">
      <c r="J950" s="132"/>
      <c r="K950" s="132"/>
      <c r="L950" s="132"/>
      <c r="M950" s="132"/>
    </row>
    <row r="951" spans="10:13">
      <c r="J951" s="132"/>
      <c r="K951" s="132"/>
      <c r="L951" s="132"/>
      <c r="M951" s="132"/>
    </row>
    <row r="952" spans="10:13">
      <c r="J952" s="132"/>
      <c r="K952" s="132"/>
      <c r="L952" s="132"/>
      <c r="M952" s="132"/>
    </row>
    <row r="953" spans="10:13">
      <c r="J953" s="132"/>
      <c r="K953" s="132"/>
      <c r="L953" s="132"/>
      <c r="M953" s="132"/>
    </row>
    <row r="954" spans="10:13">
      <c r="J954" s="132"/>
      <c r="K954" s="132"/>
      <c r="L954" s="132"/>
      <c r="M954" s="132"/>
    </row>
    <row r="955" spans="10:13">
      <c r="J955" s="132"/>
      <c r="K955" s="132"/>
      <c r="L955" s="132"/>
      <c r="M955" s="132"/>
    </row>
    <row r="956" spans="10:13">
      <c r="J956" s="132"/>
      <c r="K956" s="132"/>
      <c r="L956" s="132"/>
      <c r="M956" s="132"/>
    </row>
    <row r="957" spans="10:13">
      <c r="J957" s="132"/>
      <c r="K957" s="132"/>
      <c r="L957" s="132"/>
      <c r="M957" s="132"/>
    </row>
    <row r="958" spans="10:13">
      <c r="J958" s="132"/>
      <c r="K958" s="132"/>
      <c r="L958" s="132"/>
      <c r="M958" s="132"/>
    </row>
    <row r="959" spans="10:13">
      <c r="J959" s="132"/>
      <c r="K959" s="132"/>
      <c r="L959" s="132"/>
      <c r="M959" s="132"/>
    </row>
    <row r="960" spans="10:13">
      <c r="J960" s="132"/>
      <c r="K960" s="132"/>
      <c r="L960" s="132"/>
      <c r="M960" s="132"/>
    </row>
    <row r="961" spans="10:13">
      <c r="J961" s="132"/>
      <c r="K961" s="132"/>
      <c r="L961" s="132"/>
      <c r="M961" s="132"/>
    </row>
    <row r="962" spans="10:13">
      <c r="J962" s="132"/>
      <c r="K962" s="132"/>
      <c r="L962" s="132"/>
      <c r="M962" s="132"/>
    </row>
    <row r="963" spans="10:13">
      <c r="J963" s="132"/>
      <c r="K963" s="132"/>
      <c r="L963" s="132"/>
      <c r="M963" s="132"/>
    </row>
    <row r="964" spans="10:13">
      <c r="J964" s="132"/>
      <c r="K964" s="132"/>
      <c r="L964" s="132"/>
      <c r="M964" s="132"/>
    </row>
    <row r="965" spans="10:13">
      <c r="J965" s="132"/>
      <c r="K965" s="132"/>
      <c r="L965" s="132"/>
      <c r="M965" s="132"/>
    </row>
    <row r="966" spans="10:13">
      <c r="J966" s="132"/>
      <c r="K966" s="132"/>
      <c r="L966" s="132"/>
      <c r="M966" s="132"/>
    </row>
    <row r="967" spans="10:13">
      <c r="J967" s="132"/>
      <c r="K967" s="132"/>
      <c r="L967" s="132"/>
      <c r="M967" s="132"/>
    </row>
    <row r="968" spans="10:13">
      <c r="J968" s="132"/>
      <c r="K968" s="132"/>
      <c r="L968" s="132"/>
      <c r="M968" s="132"/>
    </row>
    <row r="969" spans="10:13">
      <c r="J969" s="132"/>
      <c r="K969" s="132"/>
      <c r="L969" s="132"/>
      <c r="M969" s="132"/>
    </row>
    <row r="970" spans="10:13">
      <c r="J970" s="132"/>
      <c r="K970" s="132"/>
      <c r="L970" s="132"/>
      <c r="M970" s="132"/>
    </row>
    <row r="971" spans="10:13">
      <c r="J971" s="132"/>
      <c r="K971" s="132"/>
      <c r="L971" s="132"/>
      <c r="M971" s="132"/>
    </row>
    <row r="972" spans="10:13">
      <c r="J972" s="132"/>
      <c r="K972" s="132"/>
      <c r="L972" s="132"/>
      <c r="M972" s="132"/>
    </row>
    <row r="973" spans="10:13">
      <c r="J973" s="132"/>
      <c r="K973" s="132"/>
      <c r="L973" s="132"/>
      <c r="M973" s="132"/>
    </row>
    <row r="974" spans="10:13">
      <c r="J974" s="132"/>
      <c r="K974" s="132"/>
      <c r="L974" s="132"/>
      <c r="M974" s="132"/>
    </row>
    <row r="975" spans="10:13">
      <c r="J975" s="132"/>
      <c r="K975" s="132"/>
      <c r="L975" s="132"/>
      <c r="M975" s="132"/>
    </row>
    <row r="976" spans="10:13">
      <c r="J976" s="132"/>
      <c r="K976" s="132"/>
      <c r="L976" s="132"/>
      <c r="M976" s="132"/>
    </row>
    <row r="977" spans="10:13">
      <c r="J977" s="132"/>
      <c r="K977" s="132"/>
      <c r="L977" s="132"/>
      <c r="M977" s="132"/>
    </row>
    <row r="978" spans="10:13">
      <c r="J978" s="132"/>
      <c r="K978" s="132"/>
      <c r="L978" s="132"/>
      <c r="M978" s="132"/>
    </row>
    <row r="979" spans="10:13">
      <c r="J979" s="132"/>
      <c r="K979" s="132"/>
      <c r="L979" s="132"/>
      <c r="M979" s="132"/>
    </row>
    <row r="980" spans="10:13">
      <c r="J980" s="132"/>
      <c r="K980" s="132"/>
      <c r="L980" s="132"/>
      <c r="M980" s="132"/>
    </row>
    <row r="981" spans="10:13">
      <c r="J981" s="132"/>
      <c r="K981" s="132"/>
      <c r="L981" s="132"/>
      <c r="M981" s="132"/>
    </row>
    <row r="982" spans="10:13">
      <c r="J982" s="132"/>
      <c r="K982" s="132"/>
      <c r="L982" s="132"/>
      <c r="M982" s="132"/>
    </row>
    <row r="983" spans="10:13">
      <c r="J983" s="132"/>
      <c r="K983" s="132"/>
      <c r="L983" s="132"/>
      <c r="M983" s="132"/>
    </row>
    <row r="984" spans="10:13">
      <c r="J984" s="132"/>
      <c r="K984" s="132"/>
      <c r="L984" s="132"/>
      <c r="M984" s="132"/>
    </row>
    <row r="985" spans="10:13">
      <c r="J985" s="132"/>
      <c r="K985" s="132"/>
      <c r="L985" s="132"/>
      <c r="M985" s="132"/>
    </row>
    <row r="986" spans="10:13">
      <c r="J986" s="132"/>
      <c r="K986" s="132"/>
      <c r="L986" s="132"/>
      <c r="M986" s="132"/>
    </row>
    <row r="987" spans="10:13">
      <c r="J987" s="132"/>
      <c r="K987" s="132"/>
      <c r="L987" s="132"/>
      <c r="M987" s="132"/>
    </row>
    <row r="988" spans="10:13">
      <c r="J988" s="132"/>
      <c r="K988" s="132"/>
      <c r="L988" s="132"/>
      <c r="M988" s="132"/>
    </row>
    <row r="989" spans="10:13">
      <c r="J989" s="132"/>
      <c r="K989" s="132"/>
      <c r="L989" s="132"/>
      <c r="M989" s="132"/>
    </row>
    <row r="990" spans="10:13">
      <c r="J990" s="132"/>
      <c r="K990" s="132"/>
      <c r="L990" s="132"/>
      <c r="M990" s="132"/>
    </row>
    <row r="991" spans="10:13">
      <c r="J991" s="132"/>
      <c r="K991" s="132"/>
      <c r="L991" s="132"/>
      <c r="M991" s="132"/>
    </row>
    <row r="992" spans="10:13">
      <c r="J992" s="132"/>
      <c r="K992" s="132"/>
      <c r="L992" s="132"/>
      <c r="M992" s="132"/>
    </row>
    <row r="993" spans="10:13">
      <c r="J993" s="132"/>
      <c r="K993" s="132"/>
      <c r="L993" s="132"/>
      <c r="M993" s="132"/>
    </row>
    <row r="994" spans="10:13">
      <c r="J994" s="132"/>
      <c r="K994" s="132"/>
      <c r="L994" s="132"/>
      <c r="M994" s="132"/>
    </row>
    <row r="995" spans="10:13">
      <c r="J995" s="132"/>
      <c r="K995" s="132"/>
      <c r="L995" s="132"/>
      <c r="M995" s="132"/>
    </row>
    <row r="996" spans="10:13">
      <c r="J996" s="132"/>
      <c r="K996" s="132"/>
      <c r="L996" s="132"/>
      <c r="M996" s="132"/>
    </row>
    <row r="997" spans="10:13">
      <c r="J997" s="132"/>
      <c r="K997" s="132"/>
      <c r="L997" s="132"/>
      <c r="M997" s="132"/>
    </row>
    <row r="998" spans="10:13">
      <c r="J998" s="132"/>
      <c r="K998" s="132"/>
      <c r="L998" s="132"/>
      <c r="M998" s="132"/>
    </row>
    <row r="999" spans="10:13">
      <c r="J999" s="132"/>
      <c r="K999" s="132"/>
      <c r="L999" s="132"/>
      <c r="M999" s="132"/>
    </row>
    <row r="1000" spans="10:13">
      <c r="J1000" s="132"/>
      <c r="K1000" s="132"/>
      <c r="L1000" s="132"/>
      <c r="M1000" s="132"/>
    </row>
    <row r="1001" spans="10:13">
      <c r="J1001" s="132"/>
      <c r="K1001" s="132"/>
      <c r="L1001" s="132"/>
      <c r="M1001" s="132"/>
    </row>
    <row r="1002" spans="10:13">
      <c r="J1002" s="132"/>
      <c r="K1002" s="132"/>
      <c r="L1002" s="132"/>
      <c r="M1002" s="132"/>
    </row>
    <row r="1003" spans="10:13">
      <c r="J1003" s="132"/>
      <c r="K1003" s="132"/>
      <c r="L1003" s="132"/>
      <c r="M1003" s="132"/>
    </row>
    <row r="1004" spans="10:13">
      <c r="J1004" s="132"/>
      <c r="K1004" s="132"/>
      <c r="L1004" s="132"/>
      <c r="M1004" s="132"/>
    </row>
    <row r="1005" spans="10:13">
      <c r="J1005" s="132"/>
      <c r="K1005" s="132"/>
      <c r="L1005" s="132"/>
      <c r="M1005" s="132"/>
    </row>
    <row r="1006" spans="10:13">
      <c r="J1006" s="132"/>
      <c r="K1006" s="132"/>
      <c r="L1006" s="132"/>
      <c r="M1006" s="132"/>
    </row>
    <row r="1007" spans="10:13">
      <c r="J1007" s="132"/>
      <c r="K1007" s="132"/>
      <c r="L1007" s="132"/>
      <c r="M1007" s="132"/>
    </row>
    <row r="1008" spans="10:13">
      <c r="J1008" s="132"/>
      <c r="K1008" s="132"/>
      <c r="L1008" s="132"/>
      <c r="M1008" s="132"/>
    </row>
    <row r="1009" spans="10:13">
      <c r="J1009" s="132"/>
      <c r="K1009" s="132"/>
      <c r="L1009" s="132"/>
      <c r="M1009" s="132"/>
    </row>
    <row r="1010" spans="10:13">
      <c r="J1010" s="132"/>
      <c r="K1010" s="132"/>
      <c r="L1010" s="132"/>
      <c r="M1010" s="132"/>
    </row>
    <row r="1011" spans="10:13">
      <c r="J1011" s="132"/>
      <c r="K1011" s="132"/>
      <c r="L1011" s="132"/>
      <c r="M1011" s="132"/>
    </row>
    <row r="1012" spans="10:13">
      <c r="J1012" s="132"/>
      <c r="K1012" s="132"/>
      <c r="L1012" s="132"/>
      <c r="M1012" s="132"/>
    </row>
    <row r="1013" spans="10:13">
      <c r="J1013" s="132"/>
      <c r="K1013" s="132"/>
      <c r="L1013" s="132"/>
      <c r="M1013" s="132"/>
    </row>
    <row r="1014" spans="10:13">
      <c r="J1014" s="132"/>
      <c r="K1014" s="132"/>
      <c r="L1014" s="132"/>
      <c r="M1014" s="132"/>
    </row>
    <row r="1015" spans="10:13">
      <c r="J1015" s="132"/>
      <c r="K1015" s="132"/>
      <c r="L1015" s="132"/>
      <c r="M1015" s="132"/>
    </row>
    <row r="1016" spans="10:13">
      <c r="J1016" s="132"/>
      <c r="K1016" s="132"/>
      <c r="L1016" s="132"/>
      <c r="M1016" s="132"/>
    </row>
    <row r="1017" spans="10:13">
      <c r="J1017" s="132"/>
      <c r="K1017" s="132"/>
      <c r="L1017" s="132"/>
      <c r="M1017" s="132"/>
    </row>
    <row r="1018" spans="10:13">
      <c r="J1018" s="132"/>
      <c r="K1018" s="132"/>
      <c r="L1018" s="132"/>
      <c r="M1018" s="132"/>
    </row>
    <row r="1019" spans="10:13">
      <c r="J1019" s="132"/>
      <c r="K1019" s="132"/>
      <c r="L1019" s="132"/>
      <c r="M1019" s="132"/>
    </row>
    <row r="1020" spans="10:13">
      <c r="J1020" s="132"/>
      <c r="K1020" s="132"/>
      <c r="L1020" s="132"/>
      <c r="M1020" s="132"/>
    </row>
    <row r="1021" spans="10:13">
      <c r="J1021" s="132"/>
      <c r="K1021" s="132"/>
      <c r="L1021" s="132"/>
      <c r="M1021" s="132"/>
    </row>
    <row r="1022" spans="10:13">
      <c r="J1022" s="132"/>
      <c r="K1022" s="132"/>
      <c r="L1022" s="132"/>
      <c r="M1022" s="132"/>
    </row>
    <row r="1023" spans="10:13">
      <c r="J1023" s="132"/>
      <c r="K1023" s="132"/>
      <c r="L1023" s="132"/>
      <c r="M1023" s="132"/>
    </row>
    <row r="1024" spans="10:13">
      <c r="J1024" s="132"/>
      <c r="K1024" s="132"/>
      <c r="L1024" s="132"/>
      <c r="M1024" s="132"/>
    </row>
    <row r="1025" spans="10:13">
      <c r="J1025" s="132"/>
      <c r="K1025" s="132"/>
      <c r="L1025" s="132"/>
      <c r="M1025" s="132"/>
    </row>
    <row r="1026" spans="10:13">
      <c r="J1026" s="132"/>
      <c r="K1026" s="132"/>
      <c r="L1026" s="132"/>
      <c r="M1026" s="132"/>
    </row>
    <row r="1027" spans="10:13">
      <c r="J1027" s="132"/>
      <c r="K1027" s="132"/>
      <c r="L1027" s="132"/>
      <c r="M1027" s="132"/>
    </row>
    <row r="1028" spans="10:13">
      <c r="J1028" s="132"/>
      <c r="K1028" s="132"/>
      <c r="L1028" s="132"/>
      <c r="M1028" s="132"/>
    </row>
    <row r="1029" spans="10:13">
      <c r="J1029" s="132"/>
      <c r="K1029" s="132"/>
      <c r="L1029" s="132"/>
      <c r="M1029" s="132"/>
    </row>
    <row r="1030" spans="10:13">
      <c r="J1030" s="132"/>
      <c r="K1030" s="132"/>
      <c r="L1030" s="132"/>
      <c r="M1030" s="132"/>
    </row>
    <row r="1031" spans="10:13">
      <c r="J1031" s="132"/>
      <c r="K1031" s="132"/>
      <c r="L1031" s="132"/>
      <c r="M1031" s="132"/>
    </row>
    <row r="1032" spans="10:13">
      <c r="J1032" s="132"/>
      <c r="K1032" s="132"/>
      <c r="L1032" s="132"/>
      <c r="M1032" s="132"/>
    </row>
    <row r="1033" spans="10:13">
      <c r="J1033" s="132"/>
      <c r="K1033" s="132"/>
      <c r="L1033" s="132"/>
      <c r="M1033" s="132"/>
    </row>
    <row r="1034" spans="10:13">
      <c r="J1034" s="132"/>
      <c r="K1034" s="132"/>
      <c r="L1034" s="132"/>
      <c r="M1034" s="132"/>
    </row>
    <row r="1035" spans="10:13">
      <c r="J1035" s="132"/>
      <c r="K1035" s="132"/>
      <c r="L1035" s="132"/>
      <c r="M1035" s="132"/>
    </row>
    <row r="1036" spans="10:13">
      <c r="J1036" s="132"/>
      <c r="K1036" s="132"/>
      <c r="L1036" s="132"/>
      <c r="M1036" s="132"/>
    </row>
    <row r="1037" spans="10:13">
      <c r="J1037" s="132"/>
      <c r="K1037" s="132"/>
      <c r="L1037" s="132"/>
      <c r="M1037" s="132"/>
    </row>
    <row r="1038" spans="10:13">
      <c r="J1038" s="132"/>
      <c r="K1038" s="132"/>
      <c r="L1038" s="132"/>
      <c r="M1038" s="132"/>
    </row>
    <row r="1039" spans="10:13">
      <c r="J1039" s="132"/>
      <c r="K1039" s="132"/>
      <c r="L1039" s="132"/>
      <c r="M1039" s="132"/>
    </row>
    <row r="1040" spans="10:13">
      <c r="J1040" s="132"/>
      <c r="K1040" s="132"/>
      <c r="L1040" s="132"/>
      <c r="M1040" s="132"/>
    </row>
    <row r="1041" spans="10:13">
      <c r="J1041" s="132"/>
      <c r="K1041" s="132"/>
      <c r="L1041" s="132"/>
      <c r="M1041" s="132"/>
    </row>
    <row r="1042" spans="10:13">
      <c r="J1042" s="132"/>
      <c r="K1042" s="132"/>
      <c r="L1042" s="132"/>
      <c r="M1042" s="132"/>
    </row>
    <row r="1043" spans="10:13">
      <c r="J1043" s="132"/>
      <c r="K1043" s="132"/>
      <c r="L1043" s="132"/>
      <c r="M1043" s="132"/>
    </row>
    <row r="1044" spans="10:13">
      <c r="J1044" s="132"/>
      <c r="K1044" s="132"/>
      <c r="L1044" s="132"/>
      <c r="M1044" s="132"/>
    </row>
    <row r="1045" spans="10:13">
      <c r="J1045" s="132"/>
      <c r="K1045" s="132"/>
      <c r="L1045" s="132"/>
      <c r="M1045" s="132"/>
    </row>
    <row r="1046" spans="10:13">
      <c r="J1046" s="132"/>
      <c r="K1046" s="132"/>
      <c r="L1046" s="132"/>
      <c r="M1046" s="132"/>
    </row>
    <row r="1047" spans="10:13">
      <c r="J1047" s="132"/>
      <c r="K1047" s="132"/>
      <c r="L1047" s="132"/>
      <c r="M1047" s="132"/>
    </row>
    <row r="1048" spans="10:13">
      <c r="J1048" s="132"/>
      <c r="K1048" s="132"/>
      <c r="L1048" s="132"/>
      <c r="M1048" s="132"/>
    </row>
    <row r="1049" spans="10:13">
      <c r="J1049" s="132"/>
      <c r="K1049" s="132"/>
      <c r="L1049" s="132"/>
      <c r="M1049" s="132"/>
    </row>
    <row r="1050" spans="10:13">
      <c r="J1050" s="132"/>
      <c r="K1050" s="132"/>
      <c r="L1050" s="132"/>
      <c r="M1050" s="132"/>
    </row>
    <row r="1051" spans="10:13">
      <c r="J1051" s="132"/>
      <c r="K1051" s="132"/>
      <c r="L1051" s="132"/>
      <c r="M1051" s="132"/>
    </row>
    <row r="1052" spans="10:13">
      <c r="J1052" s="132"/>
      <c r="K1052" s="132"/>
      <c r="L1052" s="132"/>
      <c r="M1052" s="132"/>
    </row>
    <row r="1053" spans="10:13">
      <c r="J1053" s="132"/>
      <c r="K1053" s="132"/>
      <c r="L1053" s="132"/>
      <c r="M1053" s="132"/>
    </row>
    <row r="1054" spans="10:13">
      <c r="J1054" s="132"/>
      <c r="K1054" s="132"/>
      <c r="L1054" s="132"/>
      <c r="M1054" s="132"/>
    </row>
    <row r="1055" spans="10:13">
      <c r="J1055" s="132"/>
      <c r="K1055" s="132"/>
      <c r="L1055" s="132"/>
      <c r="M1055" s="132"/>
    </row>
    <row r="1056" spans="10:13">
      <c r="J1056" s="132"/>
      <c r="K1056" s="132"/>
      <c r="L1056" s="132"/>
      <c r="M1056" s="132"/>
    </row>
    <row r="1057" spans="10:13">
      <c r="J1057" s="132"/>
      <c r="K1057" s="132"/>
      <c r="L1057" s="132"/>
      <c r="M1057" s="132"/>
    </row>
    <row r="1058" spans="10:13">
      <c r="J1058" s="132"/>
      <c r="K1058" s="132"/>
      <c r="L1058" s="132"/>
      <c r="M1058" s="132"/>
    </row>
    <row r="1059" spans="10:13">
      <c r="J1059" s="132"/>
      <c r="K1059" s="132"/>
      <c r="L1059" s="132"/>
      <c r="M1059" s="132"/>
    </row>
    <row r="1060" spans="10:13">
      <c r="J1060" s="132"/>
      <c r="K1060" s="132"/>
      <c r="L1060" s="132"/>
      <c r="M1060" s="132"/>
    </row>
    <row r="1061" spans="10:13">
      <c r="J1061" s="132"/>
      <c r="K1061" s="132"/>
      <c r="L1061" s="132"/>
      <c r="M1061" s="132"/>
    </row>
    <row r="1062" spans="10:13">
      <c r="J1062" s="132"/>
      <c r="K1062" s="132"/>
      <c r="L1062" s="132"/>
      <c r="M1062" s="132"/>
    </row>
    <row r="1063" spans="10:13">
      <c r="J1063" s="132"/>
      <c r="K1063" s="132"/>
      <c r="L1063" s="132"/>
      <c r="M1063" s="132"/>
    </row>
    <row r="1064" spans="10:13">
      <c r="J1064" s="132"/>
      <c r="K1064" s="132"/>
      <c r="L1064" s="132"/>
      <c r="M1064" s="132"/>
    </row>
    <row r="1065" spans="10:13">
      <c r="J1065" s="132"/>
      <c r="K1065" s="132"/>
      <c r="L1065" s="132"/>
      <c r="M1065" s="132"/>
    </row>
    <row r="1066" spans="10:13">
      <c r="J1066" s="132"/>
      <c r="K1066" s="132"/>
      <c r="L1066" s="132"/>
      <c r="M1066" s="132"/>
    </row>
    <row r="1067" spans="10:13">
      <c r="J1067" s="132"/>
      <c r="K1067" s="132"/>
      <c r="L1067" s="132"/>
      <c r="M1067" s="132"/>
    </row>
    <row r="1068" spans="10:13">
      <c r="J1068" s="132"/>
      <c r="K1068" s="132"/>
      <c r="L1068" s="132"/>
      <c r="M1068" s="132"/>
    </row>
    <row r="1069" spans="10:13">
      <c r="J1069" s="132"/>
      <c r="K1069" s="132"/>
      <c r="L1069" s="132"/>
      <c r="M1069" s="132"/>
    </row>
    <row r="1070" spans="10:13">
      <c r="J1070" s="132"/>
      <c r="K1070" s="132"/>
      <c r="L1070" s="132"/>
      <c r="M1070" s="132"/>
    </row>
    <row r="1071" spans="10:13">
      <c r="J1071" s="132"/>
      <c r="K1071" s="132"/>
      <c r="L1071" s="132"/>
      <c r="M1071" s="132"/>
    </row>
    <row r="1072" spans="10:13">
      <c r="J1072" s="132"/>
      <c r="K1072" s="132"/>
      <c r="L1072" s="132"/>
      <c r="M1072" s="132"/>
    </row>
    <row r="1073" spans="10:13">
      <c r="J1073" s="132"/>
      <c r="K1073" s="132"/>
      <c r="L1073" s="132"/>
      <c r="M1073" s="132"/>
    </row>
    <row r="1074" spans="10:13">
      <c r="J1074" s="132"/>
      <c r="K1074" s="132"/>
      <c r="L1074" s="132"/>
      <c r="M1074" s="132"/>
    </row>
    <row r="1075" spans="10:13">
      <c r="J1075" s="132"/>
      <c r="K1075" s="132"/>
      <c r="L1075" s="132"/>
      <c r="M1075" s="132"/>
    </row>
    <row r="1076" spans="10:13">
      <c r="J1076" s="132"/>
      <c r="K1076" s="132"/>
      <c r="L1076" s="132"/>
      <c r="M1076" s="132"/>
    </row>
    <row r="1077" spans="10:13">
      <c r="J1077" s="132"/>
      <c r="K1077" s="132"/>
      <c r="L1077" s="132"/>
      <c r="M1077" s="132"/>
    </row>
    <row r="1078" spans="10:13">
      <c r="J1078" s="132"/>
      <c r="K1078" s="132"/>
      <c r="L1078" s="132"/>
      <c r="M1078" s="132"/>
    </row>
    <row r="1079" spans="10:13">
      <c r="J1079" s="132"/>
      <c r="K1079" s="132"/>
      <c r="L1079" s="132"/>
      <c r="M1079" s="132"/>
    </row>
    <row r="1080" spans="10:13">
      <c r="J1080" s="132"/>
      <c r="K1080" s="132"/>
      <c r="L1080" s="132"/>
      <c r="M1080" s="132"/>
    </row>
    <row r="1081" spans="10:13">
      <c r="J1081" s="132"/>
      <c r="K1081" s="132"/>
      <c r="L1081" s="132"/>
      <c r="M1081" s="132"/>
    </row>
    <row r="1082" spans="10:13">
      <c r="J1082" s="132"/>
      <c r="K1082" s="132"/>
      <c r="L1082" s="132"/>
      <c r="M1082" s="132"/>
    </row>
    <row r="1083" spans="10:13">
      <c r="J1083" s="132"/>
      <c r="K1083" s="132"/>
      <c r="L1083" s="132"/>
      <c r="M1083" s="132"/>
    </row>
    <row r="1084" spans="10:13">
      <c r="J1084" s="132"/>
      <c r="K1084" s="132"/>
      <c r="L1084" s="132"/>
      <c r="M1084" s="132"/>
    </row>
    <row r="1085" spans="10:13">
      <c r="J1085" s="132"/>
      <c r="K1085" s="132"/>
      <c r="L1085" s="132"/>
      <c r="M1085" s="132"/>
    </row>
    <row r="1086" spans="10:13">
      <c r="J1086" s="132"/>
      <c r="K1086" s="132"/>
      <c r="L1086" s="132"/>
      <c r="M1086" s="132"/>
    </row>
    <row r="1087" spans="10:13">
      <c r="J1087" s="132"/>
      <c r="K1087" s="132"/>
      <c r="L1087" s="132"/>
      <c r="M1087" s="132"/>
    </row>
    <row r="1088" spans="10:13">
      <c r="J1088" s="132"/>
      <c r="K1088" s="132"/>
      <c r="L1088" s="132"/>
      <c r="M1088" s="132"/>
    </row>
    <row r="1089" spans="10:13">
      <c r="J1089" s="132"/>
      <c r="K1089" s="132"/>
      <c r="L1089" s="132"/>
      <c r="M1089" s="132"/>
    </row>
    <row r="1090" spans="10:13">
      <c r="J1090" s="132"/>
      <c r="K1090" s="132"/>
      <c r="L1090" s="132"/>
      <c r="M1090" s="132"/>
    </row>
    <row r="1091" spans="10:13">
      <c r="J1091" s="132"/>
      <c r="K1091" s="132"/>
      <c r="L1091" s="132"/>
      <c r="M1091" s="132"/>
    </row>
    <row r="1092" spans="10:13">
      <c r="J1092" s="132"/>
      <c r="K1092" s="132"/>
      <c r="L1092" s="132"/>
      <c r="M1092" s="132"/>
    </row>
    <row r="1093" spans="10:13">
      <c r="J1093" s="132"/>
      <c r="K1093" s="132"/>
      <c r="L1093" s="132"/>
      <c r="M1093" s="132"/>
    </row>
    <row r="1094" spans="10:13">
      <c r="J1094" s="132"/>
      <c r="K1094" s="132"/>
      <c r="L1094" s="132"/>
      <c r="M1094" s="132"/>
    </row>
    <row r="1095" spans="10:13">
      <c r="J1095" s="132"/>
      <c r="K1095" s="132"/>
      <c r="L1095" s="132"/>
      <c r="M1095" s="132"/>
    </row>
    <row r="1096" spans="10:13">
      <c r="J1096" s="132"/>
      <c r="K1096" s="132"/>
      <c r="L1096" s="132"/>
      <c r="M1096" s="132"/>
    </row>
    <row r="1097" spans="10:13">
      <c r="J1097" s="132"/>
      <c r="K1097" s="132"/>
      <c r="L1097" s="132"/>
      <c r="M1097" s="132"/>
    </row>
    <row r="1098" spans="10:13">
      <c r="J1098" s="132"/>
      <c r="K1098" s="132"/>
      <c r="L1098" s="132"/>
      <c r="M1098" s="132"/>
    </row>
    <row r="1099" spans="10:13">
      <c r="J1099" s="132"/>
      <c r="K1099" s="132"/>
      <c r="L1099" s="132"/>
      <c r="M1099" s="132"/>
    </row>
    <row r="1100" spans="10:13">
      <c r="J1100" s="132"/>
      <c r="K1100" s="132"/>
      <c r="L1100" s="132"/>
      <c r="M1100" s="132"/>
    </row>
    <row r="1101" spans="10:13">
      <c r="J1101" s="132"/>
      <c r="K1101" s="132"/>
      <c r="L1101" s="132"/>
      <c r="M1101" s="132"/>
    </row>
    <row r="1102" spans="10:13">
      <c r="J1102" s="132"/>
      <c r="K1102" s="132"/>
      <c r="L1102" s="132"/>
      <c r="M1102" s="132"/>
    </row>
    <row r="1103" spans="10:13">
      <c r="J1103" s="132"/>
      <c r="K1103" s="132"/>
      <c r="L1103" s="132"/>
      <c r="M1103" s="132"/>
    </row>
    <row r="1104" spans="10:13">
      <c r="J1104" s="132"/>
      <c r="K1104" s="132"/>
      <c r="L1104" s="132"/>
      <c r="M1104" s="132"/>
    </row>
    <row r="1105" spans="10:13">
      <c r="J1105" s="132"/>
      <c r="K1105" s="132"/>
      <c r="L1105" s="132"/>
      <c r="M1105" s="132"/>
    </row>
    <row r="1106" spans="10:13">
      <c r="J1106" s="132"/>
      <c r="K1106" s="132"/>
      <c r="L1106" s="132"/>
      <c r="M1106" s="132"/>
    </row>
    <row r="1107" spans="10:13">
      <c r="J1107" s="132"/>
      <c r="K1107" s="132"/>
      <c r="L1107" s="132"/>
      <c r="M1107" s="132"/>
    </row>
    <row r="1108" spans="10:13">
      <c r="J1108" s="132"/>
      <c r="K1108" s="132"/>
      <c r="L1108" s="132"/>
      <c r="M1108" s="132"/>
    </row>
    <row r="1109" spans="10:13">
      <c r="J1109" s="132"/>
      <c r="K1109" s="132"/>
      <c r="L1109" s="132"/>
      <c r="M1109" s="132"/>
    </row>
    <row r="1110" spans="10:13">
      <c r="J1110" s="132"/>
      <c r="K1110" s="132"/>
      <c r="L1110" s="132"/>
      <c r="M1110" s="132"/>
    </row>
    <row r="1111" spans="10:13">
      <c r="J1111" s="132"/>
      <c r="K1111" s="132"/>
      <c r="L1111" s="132"/>
      <c r="M1111" s="132"/>
    </row>
    <row r="1112" spans="10:13">
      <c r="J1112" s="132"/>
      <c r="K1112" s="132"/>
      <c r="L1112" s="132"/>
      <c r="M1112" s="132"/>
    </row>
    <row r="1113" spans="10:13">
      <c r="J1113" s="132"/>
      <c r="K1113" s="132"/>
      <c r="L1113" s="132"/>
      <c r="M1113" s="132"/>
    </row>
    <row r="1114" spans="10:13">
      <c r="J1114" s="132"/>
      <c r="K1114" s="132"/>
      <c r="L1114" s="132"/>
      <c r="M1114" s="132"/>
    </row>
    <row r="1115" spans="10:13">
      <c r="J1115" s="132"/>
      <c r="K1115" s="132"/>
      <c r="L1115" s="132"/>
      <c r="M1115" s="132"/>
    </row>
    <row r="1116" spans="10:13">
      <c r="J1116" s="132"/>
      <c r="K1116" s="132"/>
      <c r="L1116" s="132"/>
      <c r="M1116" s="132"/>
    </row>
    <row r="1117" spans="10:13">
      <c r="J1117" s="132"/>
      <c r="K1117" s="132"/>
      <c r="L1117" s="132"/>
      <c r="M1117" s="132"/>
    </row>
    <row r="1118" spans="10:13">
      <c r="J1118" s="132"/>
      <c r="K1118" s="132"/>
      <c r="L1118" s="132"/>
      <c r="M1118" s="132"/>
    </row>
    <row r="1119" spans="10:13">
      <c r="J1119" s="132"/>
      <c r="K1119" s="132"/>
      <c r="L1119" s="132"/>
      <c r="M1119" s="132"/>
    </row>
    <row r="1120" spans="10:13">
      <c r="J1120" s="132"/>
      <c r="K1120" s="132"/>
      <c r="L1120" s="132"/>
      <c r="M1120" s="132"/>
    </row>
    <row r="1121" spans="10:13">
      <c r="J1121" s="132"/>
      <c r="K1121" s="132"/>
      <c r="L1121" s="132"/>
      <c r="M1121" s="132"/>
    </row>
    <row r="1122" spans="10:13">
      <c r="J1122" s="132"/>
      <c r="K1122" s="132"/>
      <c r="L1122" s="132"/>
      <c r="M1122" s="132"/>
    </row>
    <row r="1123" spans="10:13">
      <c r="J1123" s="132"/>
      <c r="K1123" s="132"/>
      <c r="L1123" s="132"/>
      <c r="M1123" s="132"/>
    </row>
    <row r="1124" spans="10:13">
      <c r="J1124" s="132"/>
      <c r="K1124" s="132"/>
      <c r="L1124" s="132"/>
      <c r="M1124" s="132"/>
    </row>
    <row r="1125" spans="10:13">
      <c r="J1125" s="132"/>
      <c r="K1125" s="132"/>
      <c r="L1125" s="132"/>
      <c r="M1125" s="132"/>
    </row>
    <row r="1126" spans="10:13">
      <c r="J1126" s="132"/>
      <c r="K1126" s="132"/>
      <c r="L1126" s="132"/>
      <c r="M1126" s="132"/>
    </row>
    <row r="1127" spans="10:13">
      <c r="J1127" s="132"/>
      <c r="K1127" s="132"/>
      <c r="L1127" s="132"/>
      <c r="M1127" s="132"/>
    </row>
    <row r="1128" spans="10:13">
      <c r="J1128" s="132"/>
      <c r="K1128" s="132"/>
      <c r="L1128" s="132"/>
      <c r="M1128" s="132"/>
    </row>
    <row r="1129" spans="10:13">
      <c r="J1129" s="132"/>
      <c r="K1129" s="132"/>
      <c r="L1129" s="132"/>
      <c r="M1129" s="132"/>
    </row>
    <row r="1130" spans="10:13">
      <c r="J1130" s="132"/>
      <c r="K1130" s="132"/>
      <c r="L1130" s="132"/>
      <c r="M1130" s="132"/>
    </row>
    <row r="1131" spans="10:13">
      <c r="J1131" s="132"/>
      <c r="K1131" s="132"/>
      <c r="L1131" s="132"/>
      <c r="M1131" s="132"/>
    </row>
    <row r="1132" spans="10:13">
      <c r="J1132" s="132"/>
      <c r="K1132" s="132"/>
      <c r="L1132" s="132"/>
      <c r="M1132" s="132"/>
    </row>
    <row r="1133" spans="10:13">
      <c r="J1133" s="132"/>
      <c r="K1133" s="132"/>
      <c r="L1133" s="132"/>
      <c r="M1133" s="132"/>
    </row>
    <row r="1134" spans="10:13">
      <c r="J1134" s="132"/>
      <c r="K1134" s="132"/>
      <c r="L1134" s="132"/>
      <c r="M1134" s="132"/>
    </row>
    <row r="1135" spans="10:13">
      <c r="J1135" s="132"/>
      <c r="K1135" s="132"/>
      <c r="L1135" s="132"/>
      <c r="M1135" s="132"/>
    </row>
    <row r="1136" spans="10:13">
      <c r="J1136" s="132"/>
      <c r="K1136" s="132"/>
      <c r="L1136" s="132"/>
      <c r="M1136" s="132"/>
    </row>
    <row r="1137" spans="10:13">
      <c r="J1137" s="132"/>
      <c r="K1137" s="132"/>
      <c r="L1137" s="132"/>
      <c r="M1137" s="132"/>
    </row>
    <row r="1138" spans="10:13">
      <c r="J1138" s="132"/>
      <c r="K1138" s="132"/>
      <c r="L1138" s="132"/>
      <c r="M1138" s="132"/>
    </row>
    <row r="1139" spans="10:13">
      <c r="J1139" s="132"/>
      <c r="K1139" s="132"/>
      <c r="L1139" s="132"/>
      <c r="M1139" s="132"/>
    </row>
    <row r="1140" spans="10:13">
      <c r="J1140" s="132"/>
      <c r="K1140" s="132"/>
      <c r="L1140" s="132"/>
      <c r="M1140" s="132"/>
    </row>
    <row r="1141" spans="10:13">
      <c r="J1141" s="132"/>
      <c r="K1141" s="132"/>
      <c r="L1141" s="132"/>
      <c r="M1141" s="132"/>
    </row>
    <row r="1142" spans="10:13">
      <c r="J1142" s="132"/>
      <c r="K1142" s="132"/>
      <c r="L1142" s="132"/>
      <c r="M1142" s="132"/>
    </row>
    <row r="1143" spans="10:13">
      <c r="J1143" s="132"/>
      <c r="K1143" s="132"/>
      <c r="L1143" s="132"/>
      <c r="M1143" s="132"/>
    </row>
    <row r="1144" spans="10:13">
      <c r="J1144" s="132"/>
      <c r="K1144" s="132"/>
      <c r="L1144" s="132"/>
      <c r="M1144" s="132"/>
    </row>
    <row r="1145" spans="10:13">
      <c r="J1145" s="132"/>
      <c r="K1145" s="132"/>
      <c r="L1145" s="132"/>
      <c r="M1145" s="132"/>
    </row>
    <row r="1146" spans="10:13">
      <c r="J1146" s="132"/>
      <c r="K1146" s="132"/>
      <c r="L1146" s="132"/>
      <c r="M1146" s="132"/>
    </row>
    <row r="1147" spans="10:13">
      <c r="J1147" s="132"/>
      <c r="K1147" s="132"/>
      <c r="L1147" s="132"/>
      <c r="M1147" s="132"/>
    </row>
    <row r="1148" spans="10:13">
      <c r="J1148" s="132"/>
      <c r="K1148" s="132"/>
      <c r="L1148" s="132"/>
      <c r="M1148" s="132"/>
    </row>
    <row r="1149" spans="10:13">
      <c r="J1149" s="132"/>
      <c r="K1149" s="132"/>
      <c r="L1149" s="132"/>
      <c r="M1149" s="132"/>
    </row>
    <row r="1150" spans="10:13">
      <c r="J1150" s="132"/>
      <c r="K1150" s="132"/>
      <c r="L1150" s="132"/>
      <c r="M1150" s="132"/>
    </row>
    <row r="1151" spans="10:13">
      <c r="J1151" s="132"/>
      <c r="K1151" s="132"/>
      <c r="L1151" s="132"/>
      <c r="M1151" s="132"/>
    </row>
    <row r="1152" spans="10:13">
      <c r="J1152" s="132"/>
      <c r="K1152" s="132"/>
      <c r="L1152" s="132"/>
      <c r="M1152" s="132"/>
    </row>
    <row r="1153" spans="10:13">
      <c r="J1153" s="132"/>
      <c r="K1153" s="132"/>
      <c r="L1153" s="132"/>
      <c r="M1153" s="132"/>
    </row>
    <row r="1154" spans="10:13">
      <c r="J1154" s="132"/>
      <c r="K1154" s="132"/>
      <c r="L1154" s="132"/>
      <c r="M1154" s="132"/>
    </row>
    <row r="1155" spans="10:13">
      <c r="J1155" s="132"/>
      <c r="K1155" s="132"/>
      <c r="L1155" s="132"/>
      <c r="M1155" s="132"/>
    </row>
    <row r="1156" spans="10:13">
      <c r="J1156" s="132"/>
      <c r="K1156" s="132"/>
      <c r="L1156" s="132"/>
      <c r="M1156" s="132"/>
    </row>
    <row r="1157" spans="10:13">
      <c r="J1157" s="132"/>
      <c r="K1157" s="132"/>
      <c r="L1157" s="132"/>
      <c r="M1157" s="132"/>
    </row>
    <row r="1158" spans="10:13">
      <c r="J1158" s="132"/>
      <c r="K1158" s="132"/>
      <c r="L1158" s="132"/>
      <c r="M1158" s="132"/>
    </row>
    <row r="1159" spans="10:13">
      <c r="J1159" s="132"/>
      <c r="K1159" s="132"/>
      <c r="L1159" s="132"/>
      <c r="M1159" s="132"/>
    </row>
    <row r="1160" spans="10:13">
      <c r="J1160" s="132"/>
      <c r="K1160" s="132"/>
      <c r="L1160" s="132"/>
      <c r="M1160" s="132"/>
    </row>
    <row r="1161" spans="10:13">
      <c r="J1161" s="132"/>
      <c r="K1161" s="132"/>
      <c r="L1161" s="132"/>
      <c r="M1161" s="132"/>
    </row>
    <row r="1162" spans="10:13">
      <c r="J1162" s="132"/>
      <c r="K1162" s="132"/>
      <c r="L1162" s="132"/>
      <c r="M1162" s="132"/>
    </row>
    <row r="1163" spans="10:13">
      <c r="J1163" s="132"/>
      <c r="K1163" s="132"/>
      <c r="L1163" s="132"/>
      <c r="M1163" s="132"/>
    </row>
    <row r="1164" spans="10:13">
      <c r="J1164" s="132"/>
      <c r="K1164" s="132"/>
      <c r="L1164" s="132"/>
      <c r="M1164" s="132"/>
    </row>
    <row r="1165" spans="10:13">
      <c r="J1165" s="132"/>
      <c r="K1165" s="132"/>
      <c r="L1165" s="132"/>
      <c r="M1165" s="132"/>
    </row>
    <row r="1166" spans="10:13">
      <c r="J1166" s="132"/>
      <c r="K1166" s="132"/>
      <c r="L1166" s="132"/>
      <c r="M1166" s="132"/>
    </row>
    <row r="1167" spans="10:13">
      <c r="J1167" s="132"/>
      <c r="K1167" s="132"/>
      <c r="L1167" s="132"/>
      <c r="M1167" s="132"/>
    </row>
    <row r="1168" spans="10:13">
      <c r="J1168" s="132"/>
      <c r="K1168" s="132"/>
      <c r="L1168" s="132"/>
      <c r="M1168" s="132"/>
    </row>
    <row r="1169" spans="10:13">
      <c r="J1169" s="132"/>
      <c r="K1169" s="132"/>
      <c r="L1169" s="132"/>
      <c r="M1169" s="132"/>
    </row>
    <row r="1170" spans="10:13">
      <c r="J1170" s="132"/>
      <c r="K1170" s="132"/>
      <c r="L1170" s="132"/>
      <c r="M1170" s="132"/>
    </row>
    <row r="1171" spans="10:13">
      <c r="J1171" s="132"/>
      <c r="K1171" s="132"/>
      <c r="L1171" s="132"/>
      <c r="M1171" s="132"/>
    </row>
    <row r="1172" spans="10:13">
      <c r="J1172" s="132"/>
      <c r="K1172" s="132"/>
      <c r="L1172" s="132"/>
      <c r="M1172" s="132"/>
    </row>
    <row r="1173" spans="10:13">
      <c r="J1173" s="132"/>
      <c r="K1173" s="132"/>
      <c r="L1173" s="132"/>
      <c r="M1173" s="132"/>
    </row>
    <row r="1174" spans="10:13">
      <c r="J1174" s="132"/>
      <c r="K1174" s="132"/>
      <c r="L1174" s="132"/>
      <c r="M1174" s="132"/>
    </row>
    <row r="1175" spans="10:13">
      <c r="J1175" s="132"/>
      <c r="K1175" s="132"/>
      <c r="L1175" s="132"/>
      <c r="M1175" s="132"/>
    </row>
    <row r="1176" spans="10:13">
      <c r="J1176" s="132"/>
      <c r="K1176" s="132"/>
      <c r="L1176" s="132"/>
      <c r="M1176" s="132"/>
    </row>
    <row r="1177" spans="10:13">
      <c r="J1177" s="132"/>
      <c r="K1177" s="132"/>
      <c r="L1177" s="132"/>
      <c r="M1177" s="132"/>
    </row>
    <row r="1178" spans="10:13">
      <c r="J1178" s="132"/>
      <c r="K1178" s="132"/>
      <c r="L1178" s="132"/>
      <c r="M1178" s="132"/>
    </row>
    <row r="1179" spans="10:13">
      <c r="J1179" s="132"/>
      <c r="K1179" s="132"/>
      <c r="L1179" s="132"/>
      <c r="M1179" s="132"/>
    </row>
    <row r="1180" spans="10:13">
      <c r="J1180" s="132"/>
      <c r="K1180" s="132"/>
      <c r="L1180" s="132"/>
      <c r="M1180" s="132"/>
    </row>
    <row r="1181" spans="10:13">
      <c r="J1181" s="132"/>
      <c r="K1181" s="132"/>
      <c r="L1181" s="132"/>
      <c r="M1181" s="132"/>
    </row>
    <row r="1182" spans="10:13">
      <c r="J1182" s="132"/>
      <c r="K1182" s="132"/>
      <c r="L1182" s="132"/>
      <c r="M1182" s="132"/>
    </row>
    <row r="1183" spans="10:13">
      <c r="J1183" s="132"/>
      <c r="K1183" s="132"/>
      <c r="L1183" s="132"/>
      <c r="M1183" s="132"/>
    </row>
    <row r="1184" spans="10:13">
      <c r="J1184" s="132"/>
      <c r="K1184" s="132"/>
      <c r="L1184" s="132"/>
      <c r="M1184" s="132"/>
    </row>
    <row r="1185" spans="10:13">
      <c r="J1185" s="132"/>
      <c r="K1185" s="132"/>
      <c r="L1185" s="132"/>
      <c r="M1185" s="132"/>
    </row>
    <row r="1186" spans="10:13">
      <c r="J1186" s="132"/>
      <c r="K1186" s="132"/>
      <c r="L1186" s="132"/>
      <c r="M1186" s="132"/>
    </row>
    <row r="1187" spans="10:13">
      <c r="J1187" s="132"/>
      <c r="K1187" s="132"/>
      <c r="L1187" s="132"/>
      <c r="M1187" s="132"/>
    </row>
    <row r="1188" spans="10:13">
      <c r="J1188" s="132"/>
      <c r="K1188" s="132"/>
      <c r="L1188" s="132"/>
      <c r="M1188" s="132"/>
    </row>
    <row r="1189" spans="10:13">
      <c r="J1189" s="132"/>
      <c r="K1189" s="132"/>
      <c r="L1189" s="132"/>
      <c r="M1189" s="132"/>
    </row>
    <row r="1190" spans="10:13">
      <c r="J1190" s="132"/>
      <c r="K1190" s="132"/>
      <c r="L1190" s="132"/>
      <c r="M1190" s="132"/>
    </row>
    <row r="1191" spans="10:13">
      <c r="J1191" s="132"/>
      <c r="K1191" s="132"/>
      <c r="L1191" s="132"/>
      <c r="M1191" s="132"/>
    </row>
    <row r="1192" spans="10:13">
      <c r="J1192" s="132"/>
      <c r="K1192" s="132"/>
      <c r="L1192" s="132"/>
      <c r="M1192" s="132"/>
    </row>
    <row r="1193" spans="10:13">
      <c r="J1193" s="132"/>
      <c r="K1193" s="132"/>
      <c r="L1193" s="132"/>
      <c r="M1193" s="132"/>
    </row>
    <row r="1194" spans="10:13">
      <c r="J1194" s="132"/>
      <c r="K1194" s="132"/>
      <c r="L1194" s="132"/>
      <c r="M1194" s="132"/>
    </row>
    <row r="1195" spans="10:13">
      <c r="J1195" s="132"/>
      <c r="K1195" s="132"/>
      <c r="L1195" s="132"/>
      <c r="M1195" s="132"/>
    </row>
    <row r="1196" spans="10:13">
      <c r="J1196" s="132"/>
      <c r="K1196" s="132"/>
      <c r="L1196" s="132"/>
      <c r="M1196" s="132"/>
    </row>
    <row r="1197" spans="10:13">
      <c r="J1197" s="132"/>
      <c r="K1197" s="132"/>
      <c r="L1197" s="132"/>
      <c r="M1197" s="132"/>
    </row>
    <row r="1198" spans="10:13">
      <c r="J1198" s="132"/>
      <c r="K1198" s="132"/>
      <c r="L1198" s="132"/>
      <c r="M1198" s="132"/>
    </row>
    <row r="1199" spans="10:13">
      <c r="J1199" s="132"/>
      <c r="K1199" s="132"/>
      <c r="L1199" s="132"/>
      <c r="M1199" s="132"/>
    </row>
    <row r="1200" spans="10:13">
      <c r="J1200" s="132"/>
      <c r="K1200" s="132"/>
      <c r="L1200" s="132"/>
      <c r="M1200" s="132"/>
    </row>
    <row r="1201" spans="10:13">
      <c r="J1201" s="132"/>
      <c r="K1201" s="132"/>
      <c r="L1201" s="132"/>
      <c r="M1201" s="132"/>
    </row>
    <row r="1202" spans="10:13">
      <c r="J1202" s="132"/>
      <c r="K1202" s="132"/>
      <c r="L1202" s="132"/>
      <c r="M1202" s="132"/>
    </row>
    <row r="1203" spans="10:13">
      <c r="J1203" s="132"/>
      <c r="K1203" s="132"/>
      <c r="L1203" s="132"/>
      <c r="M1203" s="132"/>
    </row>
    <row r="1204" spans="10:13">
      <c r="J1204" s="132"/>
      <c r="K1204" s="132"/>
      <c r="L1204" s="132"/>
      <c r="M1204" s="132"/>
    </row>
    <row r="1205" spans="10:13">
      <c r="J1205" s="132"/>
      <c r="K1205" s="132"/>
      <c r="L1205" s="132"/>
      <c r="M1205" s="132"/>
    </row>
    <row r="1206" spans="10:13">
      <c r="J1206" s="132"/>
      <c r="K1206" s="132"/>
      <c r="L1206" s="132"/>
      <c r="M1206" s="132"/>
    </row>
    <row r="1207" spans="10:13">
      <c r="J1207" s="132"/>
      <c r="K1207" s="132"/>
      <c r="L1207" s="132"/>
      <c r="M1207" s="132"/>
    </row>
    <row r="1208" spans="10:13">
      <c r="J1208" s="132"/>
      <c r="K1208" s="132"/>
      <c r="L1208" s="132"/>
      <c r="M1208" s="132"/>
    </row>
    <row r="1209" spans="10:13">
      <c r="J1209" s="132"/>
      <c r="K1209" s="132"/>
      <c r="L1209" s="132"/>
      <c r="M1209" s="132"/>
    </row>
    <row r="1210" spans="10:13">
      <c r="J1210" s="132"/>
      <c r="K1210" s="132"/>
      <c r="L1210" s="132"/>
      <c r="M1210" s="132"/>
    </row>
    <row r="1211" spans="10:13">
      <c r="J1211" s="132"/>
      <c r="K1211" s="132"/>
      <c r="L1211" s="132"/>
      <c r="M1211" s="132"/>
    </row>
    <row r="1212" spans="10:13">
      <c r="J1212" s="132"/>
      <c r="K1212" s="132"/>
      <c r="L1212" s="132"/>
      <c r="M1212" s="132"/>
    </row>
    <row r="1213" spans="10:13">
      <c r="J1213" s="132"/>
      <c r="K1213" s="132"/>
      <c r="L1213" s="132"/>
      <c r="M1213" s="132"/>
    </row>
    <row r="1214" spans="10:13">
      <c r="J1214" s="132"/>
      <c r="K1214" s="132"/>
      <c r="L1214" s="132"/>
      <c r="M1214" s="132"/>
    </row>
    <row r="1215" spans="10:13">
      <c r="J1215" s="132"/>
      <c r="K1215" s="132"/>
      <c r="L1215" s="132"/>
      <c r="M1215" s="132"/>
    </row>
    <row r="1216" spans="10:13">
      <c r="J1216" s="132"/>
      <c r="K1216" s="132"/>
      <c r="L1216" s="132"/>
      <c r="M1216" s="132"/>
    </row>
    <row r="1217" spans="10:13">
      <c r="J1217" s="132"/>
      <c r="K1217" s="132"/>
      <c r="L1217" s="132"/>
      <c r="M1217" s="132"/>
    </row>
    <row r="1218" spans="10:13">
      <c r="J1218" s="132"/>
      <c r="K1218" s="132"/>
      <c r="L1218" s="132"/>
      <c r="M1218" s="132"/>
    </row>
    <row r="1219" spans="10:13">
      <c r="J1219" s="132"/>
      <c r="K1219" s="132"/>
      <c r="L1219" s="132"/>
      <c r="M1219" s="132"/>
    </row>
    <row r="1220" spans="10:13">
      <c r="J1220" s="132"/>
      <c r="K1220" s="132"/>
      <c r="L1220" s="132"/>
      <c r="M1220" s="132"/>
    </row>
    <row r="1221" spans="10:13">
      <c r="J1221" s="132"/>
      <c r="K1221" s="132"/>
      <c r="L1221" s="132"/>
      <c r="M1221" s="132"/>
    </row>
    <row r="1222" spans="10:13">
      <c r="J1222" s="132"/>
      <c r="K1222" s="132"/>
      <c r="L1222" s="132"/>
      <c r="M1222" s="132"/>
    </row>
    <row r="1223" spans="10:13">
      <c r="J1223" s="132"/>
      <c r="K1223" s="132"/>
      <c r="L1223" s="132"/>
      <c r="M1223" s="132"/>
    </row>
    <row r="1224" spans="10:13">
      <c r="J1224" s="132"/>
      <c r="K1224" s="132"/>
      <c r="L1224" s="132"/>
      <c r="M1224" s="132"/>
    </row>
    <row r="1225" spans="10:13">
      <c r="J1225" s="132"/>
      <c r="K1225" s="132"/>
      <c r="L1225" s="132"/>
      <c r="M1225" s="132"/>
    </row>
    <row r="1226" spans="10:13">
      <c r="J1226" s="132"/>
      <c r="K1226" s="132"/>
      <c r="L1226" s="132"/>
      <c r="M1226" s="132"/>
    </row>
    <row r="1227" spans="10:13">
      <c r="J1227" s="132"/>
      <c r="K1227" s="132"/>
      <c r="L1227" s="132"/>
      <c r="M1227" s="132"/>
    </row>
    <row r="1228" spans="10:13">
      <c r="J1228" s="132"/>
      <c r="K1228" s="132"/>
      <c r="L1228" s="132"/>
      <c r="M1228" s="132"/>
    </row>
    <row r="1229" spans="10:13">
      <c r="J1229" s="132"/>
      <c r="K1229" s="132"/>
      <c r="L1229" s="132"/>
      <c r="M1229" s="132"/>
    </row>
    <row r="1230" spans="10:13">
      <c r="J1230" s="132"/>
      <c r="K1230" s="132"/>
      <c r="L1230" s="132"/>
      <c r="M1230" s="132"/>
    </row>
    <row r="1231" spans="10:13">
      <c r="J1231" s="132"/>
      <c r="K1231" s="132"/>
      <c r="L1231" s="132"/>
      <c r="M1231" s="132"/>
    </row>
    <row r="1232" spans="10:13">
      <c r="J1232" s="132"/>
      <c r="K1232" s="132"/>
      <c r="L1232" s="132"/>
      <c r="M1232" s="132"/>
    </row>
    <row r="1233" spans="10:13">
      <c r="J1233" s="132"/>
      <c r="K1233" s="132"/>
      <c r="L1233" s="132"/>
      <c r="M1233" s="132"/>
    </row>
    <row r="1234" spans="10:13">
      <c r="J1234" s="132"/>
      <c r="K1234" s="132"/>
      <c r="L1234" s="132"/>
      <c r="M1234" s="132"/>
    </row>
    <row r="1235" spans="10:13">
      <c r="J1235" s="132"/>
      <c r="K1235" s="132"/>
      <c r="L1235" s="132"/>
      <c r="M1235" s="132"/>
    </row>
    <row r="1236" spans="10:13">
      <c r="J1236" s="132"/>
      <c r="K1236" s="132"/>
      <c r="L1236" s="132"/>
      <c r="M1236" s="132"/>
    </row>
    <row r="1237" spans="10:13">
      <c r="J1237" s="132"/>
      <c r="K1237" s="132"/>
      <c r="L1237" s="132"/>
      <c r="M1237" s="132"/>
    </row>
    <row r="1238" spans="10:13">
      <c r="J1238" s="132"/>
      <c r="K1238" s="132"/>
      <c r="L1238" s="132"/>
      <c r="M1238" s="132"/>
    </row>
    <row r="1239" spans="10:13">
      <c r="J1239" s="132"/>
      <c r="K1239" s="132"/>
      <c r="L1239" s="132"/>
      <c r="M1239" s="132"/>
    </row>
    <row r="1240" spans="10:13">
      <c r="J1240" s="132"/>
      <c r="K1240" s="132"/>
      <c r="L1240" s="132"/>
      <c r="M1240" s="132"/>
    </row>
    <row r="1241" spans="10:13">
      <c r="J1241" s="132"/>
      <c r="K1241" s="132"/>
      <c r="L1241" s="132"/>
      <c r="M1241" s="132"/>
    </row>
    <row r="1242" spans="10:13">
      <c r="J1242" s="132"/>
      <c r="K1242" s="132"/>
      <c r="L1242" s="132"/>
      <c r="M1242" s="132"/>
    </row>
    <row r="1243" spans="10:13">
      <c r="J1243" s="132"/>
      <c r="K1243" s="132"/>
      <c r="L1243" s="132"/>
      <c r="M1243" s="132"/>
    </row>
    <row r="1244" spans="10:13">
      <c r="J1244" s="132"/>
      <c r="K1244" s="132"/>
      <c r="L1244" s="132"/>
      <c r="M1244" s="132"/>
    </row>
    <row r="1245" spans="10:13">
      <c r="J1245" s="132"/>
      <c r="K1245" s="132"/>
      <c r="L1245" s="132"/>
      <c r="M1245" s="132"/>
    </row>
    <row r="1246" spans="10:13">
      <c r="J1246" s="132"/>
      <c r="K1246" s="132"/>
      <c r="L1246" s="132"/>
      <c r="M1246" s="132"/>
    </row>
    <row r="1247" spans="10:13">
      <c r="J1247" s="132"/>
      <c r="K1247" s="132"/>
      <c r="L1247" s="132"/>
      <c r="M1247" s="132"/>
    </row>
    <row r="1248" spans="10:13">
      <c r="J1248" s="132"/>
      <c r="K1248" s="132"/>
      <c r="L1248" s="132"/>
      <c r="M1248" s="132"/>
    </row>
    <row r="1249" spans="10:13">
      <c r="J1249" s="132"/>
      <c r="K1249" s="132"/>
      <c r="L1249" s="132"/>
      <c r="M1249" s="132"/>
    </row>
    <row r="1250" spans="10:13">
      <c r="J1250" s="132"/>
      <c r="K1250" s="132"/>
      <c r="L1250" s="132"/>
      <c r="M1250" s="132"/>
    </row>
    <row r="1251" spans="10:13">
      <c r="J1251" s="132"/>
      <c r="K1251" s="132"/>
      <c r="L1251" s="132"/>
      <c r="M1251" s="132"/>
    </row>
    <row r="1252" spans="10:13">
      <c r="J1252" s="132"/>
      <c r="K1252" s="132"/>
      <c r="L1252" s="132"/>
      <c r="M1252" s="132"/>
    </row>
    <row r="1253" spans="10:13">
      <c r="J1253" s="132"/>
      <c r="K1253" s="132"/>
      <c r="L1253" s="132"/>
      <c r="M1253" s="132"/>
    </row>
    <row r="1254" spans="10:13">
      <c r="J1254" s="132"/>
      <c r="K1254" s="132"/>
      <c r="L1254" s="132"/>
      <c r="M1254" s="132"/>
    </row>
    <row r="1255" spans="10:13">
      <c r="J1255" s="132"/>
      <c r="K1255" s="132"/>
      <c r="L1255" s="132"/>
      <c r="M1255" s="132"/>
    </row>
    <row r="1256" spans="10:13">
      <c r="J1256" s="132"/>
      <c r="K1256" s="132"/>
      <c r="L1256" s="132"/>
      <c r="M1256" s="132"/>
    </row>
    <row r="1257" spans="10:13">
      <c r="J1257" s="132"/>
      <c r="K1257" s="132"/>
      <c r="L1257" s="132"/>
      <c r="M1257" s="132"/>
    </row>
    <row r="1258" spans="10:13">
      <c r="J1258" s="132"/>
      <c r="K1258" s="132"/>
      <c r="L1258" s="132"/>
      <c r="M1258" s="132"/>
    </row>
    <row r="1259" spans="10:13">
      <c r="J1259" s="132"/>
      <c r="K1259" s="132"/>
      <c r="L1259" s="132"/>
      <c r="M1259" s="132"/>
    </row>
    <row r="1260" spans="10:13">
      <c r="J1260" s="132"/>
      <c r="K1260" s="132"/>
      <c r="L1260" s="132"/>
      <c r="M1260" s="132"/>
    </row>
    <row r="1261" spans="10:13">
      <c r="J1261" s="132"/>
      <c r="K1261" s="132"/>
      <c r="L1261" s="132"/>
      <c r="M1261" s="132"/>
    </row>
    <row r="1262" spans="10:13">
      <c r="J1262" s="132"/>
      <c r="K1262" s="132"/>
      <c r="L1262" s="132"/>
      <c r="M1262" s="132"/>
    </row>
    <row r="1263" spans="10:13">
      <c r="J1263" s="132"/>
      <c r="K1263" s="132"/>
      <c r="L1263" s="132"/>
      <c r="M1263" s="132"/>
    </row>
    <row r="1264" spans="10:13">
      <c r="J1264" s="132"/>
      <c r="K1264" s="132"/>
      <c r="L1264" s="132"/>
      <c r="M1264" s="132"/>
    </row>
    <row r="1265" spans="10:13">
      <c r="J1265" s="132"/>
      <c r="K1265" s="132"/>
      <c r="L1265" s="132"/>
      <c r="M1265" s="132"/>
    </row>
    <row r="1266" spans="10:13">
      <c r="J1266" s="132"/>
      <c r="K1266" s="132"/>
      <c r="L1266" s="132"/>
      <c r="M1266" s="132"/>
    </row>
    <row r="1267" spans="10:13">
      <c r="J1267" s="132"/>
      <c r="K1267" s="132"/>
      <c r="L1267" s="132"/>
      <c r="M1267" s="132"/>
    </row>
    <row r="1268" spans="10:13">
      <c r="J1268" s="132"/>
      <c r="K1268" s="132"/>
      <c r="L1268" s="132"/>
      <c r="M1268" s="132"/>
    </row>
    <row r="1269" spans="10:13">
      <c r="J1269" s="132"/>
      <c r="K1269" s="132"/>
      <c r="L1269" s="132"/>
      <c r="M1269" s="132"/>
    </row>
    <row r="1270" spans="10:13">
      <c r="J1270" s="132"/>
      <c r="K1270" s="132"/>
      <c r="L1270" s="132"/>
      <c r="M1270" s="132"/>
    </row>
    <row r="1271" spans="10:13">
      <c r="J1271" s="132"/>
      <c r="K1271" s="132"/>
      <c r="L1271" s="132"/>
      <c r="M1271" s="132"/>
    </row>
    <row r="1272" spans="10:13">
      <c r="J1272" s="132"/>
      <c r="K1272" s="132"/>
      <c r="L1272" s="132"/>
      <c r="M1272" s="132"/>
    </row>
    <row r="1273" spans="10:13">
      <c r="J1273" s="132"/>
      <c r="K1273" s="132"/>
      <c r="L1273" s="132"/>
      <c r="M1273" s="132"/>
    </row>
    <row r="1274" spans="10:13">
      <c r="J1274" s="132"/>
      <c r="K1274" s="132"/>
      <c r="L1274" s="132"/>
      <c r="M1274" s="132"/>
    </row>
    <row r="1275" spans="10:13">
      <c r="J1275" s="132"/>
      <c r="K1275" s="132"/>
      <c r="L1275" s="132"/>
      <c r="M1275" s="132"/>
    </row>
    <row r="1276" spans="10:13">
      <c r="J1276" s="132"/>
      <c r="K1276" s="132"/>
      <c r="L1276" s="132"/>
      <c r="M1276" s="132"/>
    </row>
    <row r="1277" spans="10:13">
      <c r="J1277" s="132"/>
      <c r="K1277" s="132"/>
      <c r="L1277" s="132"/>
      <c r="M1277" s="132"/>
    </row>
    <row r="1278" spans="10:13">
      <c r="J1278" s="132"/>
      <c r="K1278" s="132"/>
      <c r="L1278" s="132"/>
      <c r="M1278" s="132"/>
    </row>
    <row r="1279" spans="10:13">
      <c r="J1279" s="132"/>
      <c r="K1279" s="132"/>
      <c r="L1279" s="132"/>
      <c r="M1279" s="132"/>
    </row>
    <row r="1280" spans="10:13">
      <c r="J1280" s="132"/>
      <c r="K1280" s="132"/>
      <c r="L1280" s="132"/>
      <c r="M1280" s="132"/>
    </row>
    <row r="1281" spans="10:13">
      <c r="J1281" s="132"/>
      <c r="K1281" s="132"/>
      <c r="L1281" s="132"/>
      <c r="M1281" s="132"/>
    </row>
    <row r="1282" spans="10:13">
      <c r="J1282" s="132"/>
      <c r="K1282" s="132"/>
      <c r="L1282" s="132"/>
      <c r="M1282" s="132"/>
    </row>
    <row r="1283" spans="10:13">
      <c r="J1283" s="132"/>
      <c r="K1283" s="132"/>
      <c r="L1283" s="132"/>
      <c r="M1283" s="132"/>
    </row>
    <row r="1284" spans="10:13">
      <c r="J1284" s="132"/>
      <c r="K1284" s="132"/>
      <c r="L1284" s="132"/>
      <c r="M1284" s="132"/>
    </row>
    <row r="1285" spans="10:13">
      <c r="J1285" s="132"/>
      <c r="K1285" s="132"/>
      <c r="L1285" s="132"/>
      <c r="M1285" s="132"/>
    </row>
    <row r="1286" spans="10:13">
      <c r="J1286" s="132"/>
      <c r="K1286" s="132"/>
      <c r="L1286" s="132"/>
      <c r="M1286" s="132"/>
    </row>
    <row r="1287" spans="10:13">
      <c r="J1287" s="132"/>
      <c r="K1287" s="132"/>
      <c r="L1287" s="132"/>
      <c r="M1287" s="132"/>
    </row>
    <row r="1288" spans="10:13">
      <c r="J1288" s="132"/>
      <c r="K1288" s="132"/>
      <c r="L1288" s="132"/>
      <c r="M1288" s="132"/>
    </row>
    <row r="1289" spans="10:13">
      <c r="J1289" s="132"/>
      <c r="K1289" s="132"/>
      <c r="L1289" s="132"/>
      <c r="M1289" s="132"/>
    </row>
    <row r="1290" spans="10:13">
      <c r="J1290" s="132"/>
      <c r="K1290" s="132"/>
      <c r="L1290" s="132"/>
      <c r="M1290" s="132"/>
    </row>
    <row r="1291" spans="10:13">
      <c r="J1291" s="132"/>
      <c r="K1291" s="132"/>
      <c r="L1291" s="132"/>
      <c r="M1291" s="132"/>
    </row>
    <row r="1292" spans="10:13">
      <c r="J1292" s="132"/>
      <c r="K1292" s="132"/>
      <c r="L1292" s="132"/>
      <c r="M1292" s="132"/>
    </row>
    <row r="1293" spans="10:13">
      <c r="J1293" s="132"/>
      <c r="K1293" s="132"/>
      <c r="L1293" s="132"/>
      <c r="M1293" s="132"/>
    </row>
    <row r="1294" spans="10:13">
      <c r="J1294" s="132"/>
      <c r="K1294" s="132"/>
      <c r="L1294" s="132"/>
      <c r="M1294" s="132"/>
    </row>
    <row r="1295" spans="10:13">
      <c r="J1295" s="132"/>
      <c r="K1295" s="132"/>
      <c r="L1295" s="132"/>
      <c r="M1295" s="132"/>
    </row>
    <row r="1296" spans="10:13">
      <c r="J1296" s="132"/>
      <c r="K1296" s="132"/>
      <c r="L1296" s="132"/>
      <c r="M1296" s="132"/>
    </row>
    <row r="1297" spans="10:13">
      <c r="J1297" s="132"/>
      <c r="K1297" s="132"/>
      <c r="L1297" s="132"/>
      <c r="M1297" s="132"/>
    </row>
    <row r="1298" spans="10:13">
      <c r="J1298" s="132"/>
      <c r="K1298" s="132"/>
      <c r="L1298" s="132"/>
      <c r="M1298" s="132"/>
    </row>
    <row r="1299" spans="10:13">
      <c r="J1299" s="132"/>
      <c r="K1299" s="132"/>
      <c r="L1299" s="132"/>
      <c r="M1299" s="132"/>
    </row>
    <row r="1300" spans="10:13">
      <c r="J1300" s="132"/>
      <c r="K1300" s="132"/>
      <c r="L1300" s="132"/>
      <c r="M1300" s="132"/>
    </row>
    <row r="1301" spans="10:13">
      <c r="J1301" s="132"/>
      <c r="K1301" s="132"/>
      <c r="L1301" s="132"/>
      <c r="M1301" s="132"/>
    </row>
    <row r="1302" spans="10:13">
      <c r="J1302" s="132"/>
      <c r="K1302" s="132"/>
      <c r="L1302" s="132"/>
      <c r="M1302" s="132"/>
    </row>
    <row r="1303" spans="10:13">
      <c r="J1303" s="132"/>
      <c r="K1303" s="132"/>
      <c r="L1303" s="132"/>
      <c r="M1303" s="132"/>
    </row>
    <row r="1304" spans="10:13">
      <c r="J1304" s="132"/>
      <c r="K1304" s="132"/>
      <c r="L1304" s="132"/>
      <c r="M1304" s="132"/>
    </row>
    <row r="1305" spans="10:13">
      <c r="J1305" s="132"/>
      <c r="K1305" s="132"/>
      <c r="L1305" s="132"/>
      <c r="M1305" s="132"/>
    </row>
    <row r="1306" spans="10:13">
      <c r="J1306" s="132"/>
      <c r="K1306" s="132"/>
      <c r="L1306" s="132"/>
      <c r="M1306" s="132"/>
    </row>
    <row r="1307" spans="10:13">
      <c r="J1307" s="132"/>
      <c r="K1307" s="132"/>
      <c r="L1307" s="132"/>
      <c r="M1307" s="132"/>
    </row>
    <row r="1308" spans="10:13">
      <c r="J1308" s="132"/>
      <c r="K1308" s="132"/>
      <c r="L1308" s="132"/>
      <c r="M1308" s="132"/>
    </row>
    <row r="1309" spans="10:13">
      <c r="J1309" s="132"/>
      <c r="K1309" s="132"/>
      <c r="L1309" s="132"/>
      <c r="M1309" s="132"/>
    </row>
    <row r="1310" spans="10:13">
      <c r="J1310" s="132"/>
      <c r="K1310" s="132"/>
      <c r="L1310" s="132"/>
      <c r="M1310" s="132"/>
    </row>
    <row r="1311" spans="10:13">
      <c r="J1311" s="132"/>
      <c r="K1311" s="132"/>
      <c r="L1311" s="132"/>
      <c r="M1311" s="132"/>
    </row>
    <row r="1312" spans="10:13">
      <c r="J1312" s="132"/>
      <c r="K1312" s="132"/>
      <c r="L1312" s="132"/>
      <c r="M1312" s="132"/>
    </row>
    <row r="1313" spans="10:13">
      <c r="J1313" s="132"/>
      <c r="K1313" s="132"/>
      <c r="L1313" s="132"/>
      <c r="M1313" s="132"/>
    </row>
    <row r="1314" spans="10:13">
      <c r="J1314" s="132"/>
      <c r="K1314" s="132"/>
      <c r="L1314" s="132"/>
      <c r="M1314" s="132"/>
    </row>
    <row r="1315" spans="10:13">
      <c r="J1315" s="132"/>
      <c r="K1315" s="132"/>
      <c r="L1315" s="132"/>
      <c r="M1315" s="132"/>
    </row>
    <row r="1316" spans="10:13">
      <c r="J1316" s="132"/>
      <c r="K1316" s="132"/>
      <c r="L1316" s="132"/>
      <c r="M1316" s="132"/>
    </row>
    <row r="1317" spans="10:13">
      <c r="J1317" s="132"/>
      <c r="K1317" s="132"/>
      <c r="L1317" s="132"/>
      <c r="M1317" s="132"/>
    </row>
    <row r="1318" spans="10:13">
      <c r="J1318" s="132"/>
      <c r="K1318" s="132"/>
      <c r="L1318" s="132"/>
      <c r="M1318" s="132"/>
    </row>
    <row r="1319" spans="10:13">
      <c r="J1319" s="132"/>
      <c r="K1319" s="132"/>
      <c r="L1319" s="132"/>
      <c r="M1319" s="132"/>
    </row>
    <row r="1320" spans="10:13">
      <c r="J1320" s="132"/>
      <c r="K1320" s="132"/>
      <c r="L1320" s="132"/>
      <c r="M1320" s="132"/>
    </row>
    <row r="1321" spans="10:13">
      <c r="J1321" s="132"/>
      <c r="K1321" s="132"/>
      <c r="L1321" s="132"/>
      <c r="M1321" s="132"/>
    </row>
    <row r="1322" spans="10:13">
      <c r="J1322" s="132"/>
      <c r="K1322" s="132"/>
      <c r="L1322" s="132"/>
      <c r="M1322" s="132"/>
    </row>
    <row r="1323" spans="10:13">
      <c r="J1323" s="132"/>
      <c r="K1323" s="132"/>
      <c r="L1323" s="132"/>
      <c r="M1323" s="132"/>
    </row>
    <row r="1324" spans="10:13">
      <c r="J1324" s="132"/>
      <c r="K1324" s="132"/>
      <c r="L1324" s="132"/>
      <c r="M1324" s="132"/>
    </row>
    <row r="1325" spans="10:13">
      <c r="J1325" s="132"/>
      <c r="K1325" s="132"/>
      <c r="L1325" s="132"/>
      <c r="M1325" s="132"/>
    </row>
    <row r="1326" spans="10:13">
      <c r="J1326" s="132"/>
      <c r="K1326" s="132"/>
      <c r="L1326" s="132"/>
      <c r="M1326" s="132"/>
    </row>
    <row r="1327" spans="10:13">
      <c r="J1327" s="132"/>
      <c r="K1327" s="132"/>
      <c r="L1327" s="132"/>
      <c r="M1327" s="132"/>
    </row>
    <row r="1328" spans="10:13">
      <c r="J1328" s="132"/>
      <c r="K1328" s="132"/>
      <c r="L1328" s="132"/>
      <c r="M1328" s="132"/>
    </row>
    <row r="1329" spans="10:13">
      <c r="J1329" s="132"/>
      <c r="K1329" s="132"/>
      <c r="L1329" s="132"/>
      <c r="M1329" s="132"/>
    </row>
    <row r="1330" spans="10:13">
      <c r="J1330" s="132"/>
      <c r="K1330" s="132"/>
      <c r="L1330" s="132"/>
      <c r="M1330" s="132"/>
    </row>
    <row r="1331" spans="10:13">
      <c r="J1331" s="132"/>
      <c r="K1331" s="132"/>
      <c r="L1331" s="132"/>
      <c r="M1331" s="132"/>
    </row>
    <row r="1332" spans="10:13">
      <c r="J1332" s="132"/>
      <c r="K1332" s="132"/>
      <c r="L1332" s="132"/>
      <c r="M1332" s="132"/>
    </row>
    <row r="1333" spans="10:13">
      <c r="J1333" s="132"/>
      <c r="K1333" s="132"/>
      <c r="L1333" s="132"/>
      <c r="M1333" s="132"/>
    </row>
    <row r="1334" spans="10:13">
      <c r="J1334" s="132"/>
      <c r="K1334" s="132"/>
      <c r="L1334" s="132"/>
      <c r="M1334" s="132"/>
    </row>
    <row r="1335" spans="10:13">
      <c r="J1335" s="132"/>
      <c r="K1335" s="132"/>
      <c r="L1335" s="132"/>
      <c r="M1335" s="132"/>
    </row>
    <row r="1336" spans="10:13">
      <c r="J1336" s="132"/>
      <c r="K1336" s="132"/>
      <c r="L1336" s="132"/>
      <c r="M1336" s="132"/>
    </row>
    <row r="1337" spans="10:13">
      <c r="J1337" s="132"/>
      <c r="K1337" s="132"/>
      <c r="L1337" s="132"/>
      <c r="M1337" s="132"/>
    </row>
    <row r="1338" spans="10:13">
      <c r="J1338" s="132"/>
      <c r="K1338" s="132"/>
      <c r="L1338" s="132"/>
      <c r="M1338" s="132"/>
    </row>
    <row r="1339" spans="10:13">
      <c r="J1339" s="132"/>
      <c r="K1339" s="132"/>
      <c r="L1339" s="132"/>
      <c r="M1339" s="132"/>
    </row>
    <row r="1340" spans="10:13">
      <c r="J1340" s="132"/>
      <c r="K1340" s="132"/>
      <c r="L1340" s="132"/>
      <c r="M1340" s="132"/>
    </row>
    <row r="1341" spans="10:13">
      <c r="J1341" s="132"/>
      <c r="K1341" s="132"/>
      <c r="L1341" s="132"/>
      <c r="M1341" s="132"/>
    </row>
    <row r="1342" spans="10:13">
      <c r="J1342" s="132"/>
      <c r="K1342" s="132"/>
      <c r="L1342" s="132"/>
      <c r="M1342" s="132"/>
    </row>
    <row r="1343" spans="10:13">
      <c r="J1343" s="132"/>
      <c r="K1343" s="132"/>
      <c r="L1343" s="132"/>
      <c r="M1343" s="132"/>
    </row>
    <row r="1344" spans="10:13">
      <c r="J1344" s="132"/>
      <c r="K1344" s="132"/>
      <c r="L1344" s="132"/>
      <c r="M1344" s="132"/>
    </row>
    <row r="1345" spans="10:13">
      <c r="J1345" s="132"/>
      <c r="K1345" s="132"/>
      <c r="L1345" s="132"/>
      <c r="M1345" s="132"/>
    </row>
    <row r="1346" spans="10:13">
      <c r="J1346" s="132"/>
      <c r="K1346" s="132"/>
      <c r="L1346" s="132"/>
      <c r="M1346" s="132"/>
    </row>
    <row r="1347" spans="10:13">
      <c r="J1347" s="132"/>
      <c r="K1347" s="132"/>
      <c r="L1347" s="132"/>
      <c r="M1347" s="132"/>
    </row>
    <row r="1348" spans="10:13">
      <c r="J1348" s="132"/>
      <c r="K1348" s="132"/>
      <c r="L1348" s="132"/>
      <c r="M1348" s="132"/>
    </row>
    <row r="1349" spans="10:13">
      <c r="J1349" s="132"/>
      <c r="K1349" s="132"/>
      <c r="L1349" s="132"/>
      <c r="M1349" s="132"/>
    </row>
    <row r="1350" spans="10:13">
      <c r="J1350" s="132"/>
      <c r="K1350" s="132"/>
      <c r="L1350" s="132"/>
      <c r="M1350" s="132"/>
    </row>
    <row r="1351" spans="10:13">
      <c r="J1351" s="132"/>
      <c r="K1351" s="132"/>
      <c r="L1351" s="132"/>
      <c r="M1351" s="132"/>
    </row>
    <row r="1352" spans="10:13">
      <c r="J1352" s="132"/>
      <c r="K1352" s="132"/>
      <c r="L1352" s="132"/>
      <c r="M1352" s="132"/>
    </row>
    <row r="1353" spans="10:13">
      <c r="J1353" s="132"/>
      <c r="K1353" s="132"/>
      <c r="L1353" s="132"/>
      <c r="M1353" s="132"/>
    </row>
    <row r="1354" spans="10:13">
      <c r="J1354" s="132"/>
      <c r="K1354" s="132"/>
      <c r="L1354" s="132"/>
      <c r="M1354" s="132"/>
    </row>
    <row r="1355" spans="10:13">
      <c r="J1355" s="132"/>
      <c r="K1355" s="132"/>
      <c r="L1355" s="132"/>
      <c r="M1355" s="132"/>
    </row>
    <row r="1356" spans="10:13">
      <c r="J1356" s="132"/>
      <c r="K1356" s="132"/>
      <c r="L1356" s="132"/>
      <c r="M1356" s="132"/>
    </row>
    <row r="1357" spans="10:13">
      <c r="J1357" s="132"/>
      <c r="K1357" s="132"/>
      <c r="L1357" s="132"/>
      <c r="M1357" s="132"/>
    </row>
    <row r="1358" spans="10:13">
      <c r="J1358" s="132"/>
      <c r="K1358" s="132"/>
      <c r="L1358" s="132"/>
      <c r="M1358" s="132"/>
    </row>
    <row r="1359" spans="10:13">
      <c r="J1359" s="132"/>
      <c r="K1359" s="132"/>
      <c r="L1359" s="132"/>
      <c r="M1359" s="132"/>
    </row>
    <row r="1360" spans="10:13">
      <c r="J1360" s="132"/>
      <c r="K1360" s="132"/>
      <c r="L1360" s="132"/>
      <c r="M1360" s="132"/>
    </row>
    <row r="1361" spans="10:13">
      <c r="J1361" s="132"/>
      <c r="K1361" s="132"/>
      <c r="L1361" s="132"/>
      <c r="M1361" s="132"/>
    </row>
    <row r="1362" spans="10:13">
      <c r="J1362" s="132"/>
      <c r="K1362" s="132"/>
      <c r="L1362" s="132"/>
      <c r="M1362" s="132"/>
    </row>
    <row r="1363" spans="10:13">
      <c r="J1363" s="132"/>
      <c r="K1363" s="132"/>
      <c r="L1363" s="132"/>
      <c r="M1363" s="132"/>
    </row>
    <row r="1364" spans="10:13">
      <c r="J1364" s="132"/>
      <c r="K1364" s="132"/>
      <c r="L1364" s="132"/>
      <c r="M1364" s="132"/>
    </row>
    <row r="1365" spans="10:13">
      <c r="J1365" s="132"/>
      <c r="K1365" s="132"/>
      <c r="L1365" s="132"/>
      <c r="M1365" s="132"/>
    </row>
    <row r="1366" spans="10:13">
      <c r="J1366" s="132"/>
      <c r="K1366" s="132"/>
      <c r="L1366" s="132"/>
      <c r="M1366" s="132"/>
    </row>
    <row r="1367" spans="10:13">
      <c r="J1367" s="132"/>
      <c r="K1367" s="132"/>
      <c r="L1367" s="132"/>
      <c r="M1367" s="132"/>
    </row>
    <row r="1368" spans="10:13">
      <c r="J1368" s="132"/>
      <c r="K1368" s="132"/>
      <c r="L1368" s="132"/>
      <c r="M1368" s="132"/>
    </row>
    <row r="1369" spans="10:13">
      <c r="J1369" s="132"/>
      <c r="K1369" s="132"/>
      <c r="L1369" s="132"/>
      <c r="M1369" s="132"/>
    </row>
    <row r="1370" spans="10:13">
      <c r="J1370" s="132"/>
      <c r="K1370" s="132"/>
      <c r="L1370" s="132"/>
      <c r="M1370" s="132"/>
    </row>
    <row r="1371" spans="10:13">
      <c r="J1371" s="132"/>
      <c r="K1371" s="132"/>
      <c r="L1371" s="132"/>
      <c r="M1371" s="132"/>
    </row>
    <row r="1372" spans="10:13">
      <c r="J1372" s="132"/>
      <c r="K1372" s="132"/>
      <c r="L1372" s="132"/>
      <c r="M1372" s="132"/>
    </row>
    <row r="1373" spans="10:13">
      <c r="J1373" s="132"/>
      <c r="K1373" s="132"/>
      <c r="L1373" s="132"/>
      <c r="M1373" s="132"/>
    </row>
    <row r="1374" spans="10:13">
      <c r="J1374" s="132"/>
      <c r="K1374" s="132"/>
      <c r="L1374" s="132"/>
      <c r="M1374" s="132"/>
    </row>
    <row r="1375" spans="10:13">
      <c r="J1375" s="132"/>
      <c r="K1375" s="132"/>
      <c r="L1375" s="132"/>
      <c r="M1375" s="132"/>
    </row>
    <row r="1376" spans="10:13">
      <c r="J1376" s="132"/>
      <c r="K1376" s="132"/>
      <c r="L1376" s="132"/>
      <c r="M1376" s="132"/>
    </row>
    <row r="1377" spans="10:13">
      <c r="J1377" s="132"/>
      <c r="K1377" s="132"/>
      <c r="L1377" s="132"/>
      <c r="M1377" s="132"/>
    </row>
    <row r="1378" spans="10:13">
      <c r="J1378" s="132"/>
      <c r="K1378" s="132"/>
      <c r="L1378" s="132"/>
      <c r="M1378" s="132"/>
    </row>
    <row r="1379" spans="10:13">
      <c r="J1379" s="132"/>
      <c r="K1379" s="132"/>
      <c r="L1379" s="132"/>
      <c r="M1379" s="132"/>
    </row>
    <row r="1380" spans="10:13">
      <c r="J1380" s="132"/>
      <c r="K1380" s="132"/>
      <c r="L1380" s="132"/>
      <c r="M1380" s="132"/>
    </row>
    <row r="1381" spans="10:13">
      <c r="J1381" s="132"/>
      <c r="K1381" s="132"/>
      <c r="L1381" s="132"/>
      <c r="M1381" s="132"/>
    </row>
    <row r="1382" spans="10:13">
      <c r="J1382" s="132"/>
      <c r="K1382" s="132"/>
      <c r="L1382" s="132"/>
      <c r="M1382" s="132"/>
    </row>
    <row r="1383" spans="10:13">
      <c r="J1383" s="132"/>
      <c r="K1383" s="132"/>
      <c r="L1383" s="132"/>
      <c r="M1383" s="132"/>
    </row>
    <row r="1384" spans="10:13">
      <c r="J1384" s="132"/>
      <c r="K1384" s="132"/>
      <c r="L1384" s="132"/>
      <c r="M1384" s="132"/>
    </row>
    <row r="1385" spans="10:13">
      <c r="J1385" s="132"/>
      <c r="K1385" s="132"/>
      <c r="L1385" s="132"/>
      <c r="M1385" s="132"/>
    </row>
    <row r="1386" spans="10:13">
      <c r="J1386" s="132"/>
      <c r="K1386" s="132"/>
      <c r="L1386" s="132"/>
      <c r="M1386" s="132"/>
    </row>
    <row r="1387" spans="10:13">
      <c r="J1387" s="132"/>
      <c r="K1387" s="132"/>
      <c r="L1387" s="132"/>
      <c r="M1387" s="132"/>
    </row>
    <row r="1388" spans="10:13">
      <c r="J1388" s="132"/>
      <c r="K1388" s="132"/>
      <c r="L1388" s="132"/>
      <c r="M1388" s="132"/>
    </row>
    <row r="1389" spans="10:13">
      <c r="J1389" s="132"/>
      <c r="K1389" s="132"/>
      <c r="L1389" s="132"/>
      <c r="M1389" s="132"/>
    </row>
    <row r="1390" spans="10:13">
      <c r="J1390" s="132"/>
      <c r="K1390" s="132"/>
      <c r="L1390" s="132"/>
      <c r="M1390" s="132"/>
    </row>
    <row r="1391" spans="10:13">
      <c r="J1391" s="132"/>
      <c r="K1391" s="132"/>
      <c r="L1391" s="132"/>
      <c r="M1391" s="132"/>
    </row>
    <row r="1392" spans="10:13">
      <c r="J1392" s="132"/>
      <c r="K1392" s="132"/>
      <c r="L1392" s="132"/>
      <c r="M1392" s="132"/>
    </row>
    <row r="1393" spans="10:13">
      <c r="J1393" s="132"/>
      <c r="K1393" s="132"/>
      <c r="L1393" s="132"/>
      <c r="M1393" s="132"/>
    </row>
    <row r="1394" spans="10:13">
      <c r="J1394" s="132"/>
      <c r="K1394" s="132"/>
      <c r="L1394" s="132"/>
      <c r="M1394" s="132"/>
    </row>
    <row r="1395" spans="10:13">
      <c r="J1395" s="132"/>
      <c r="K1395" s="132"/>
      <c r="L1395" s="132"/>
      <c r="M1395" s="132"/>
    </row>
    <row r="1396" spans="10:13">
      <c r="J1396" s="132"/>
      <c r="K1396" s="132"/>
      <c r="L1396" s="132"/>
      <c r="M1396" s="132"/>
    </row>
    <row r="1397" spans="10:13">
      <c r="J1397" s="132"/>
      <c r="K1397" s="132"/>
      <c r="L1397" s="132"/>
      <c r="M1397" s="132"/>
    </row>
    <row r="1398" spans="10:13">
      <c r="J1398" s="132"/>
      <c r="K1398" s="132"/>
      <c r="L1398" s="132"/>
      <c r="M1398" s="132"/>
    </row>
    <row r="1399" spans="10:13">
      <c r="J1399" s="132"/>
      <c r="K1399" s="132"/>
      <c r="L1399" s="132"/>
      <c r="M1399" s="132"/>
    </row>
    <row r="1400" spans="10:13">
      <c r="J1400" s="132"/>
      <c r="K1400" s="132"/>
      <c r="L1400" s="132"/>
      <c r="M1400" s="132"/>
    </row>
    <row r="1401" spans="10:13">
      <c r="J1401" s="132"/>
      <c r="K1401" s="132"/>
      <c r="L1401" s="132"/>
      <c r="M1401" s="132"/>
    </row>
    <row r="1402" spans="10:13">
      <c r="J1402" s="132"/>
      <c r="K1402" s="132"/>
      <c r="L1402" s="132"/>
      <c r="M1402" s="132"/>
    </row>
    <row r="1403" spans="10:13">
      <c r="J1403" s="132"/>
      <c r="K1403" s="132"/>
      <c r="L1403" s="132"/>
      <c r="M1403" s="132"/>
    </row>
    <row r="1404" spans="10:13">
      <c r="J1404" s="132"/>
      <c r="K1404" s="132"/>
      <c r="L1404" s="132"/>
      <c r="M1404" s="132"/>
    </row>
    <row r="1405" spans="10:13">
      <c r="J1405" s="132"/>
      <c r="K1405" s="132"/>
      <c r="L1405" s="132"/>
      <c r="M1405" s="132"/>
    </row>
    <row r="1406" spans="10:13">
      <c r="J1406" s="132"/>
      <c r="K1406" s="132"/>
      <c r="L1406" s="132"/>
      <c r="M1406" s="132"/>
    </row>
    <row r="1407" spans="10:13">
      <c r="J1407" s="132"/>
      <c r="K1407" s="132"/>
      <c r="L1407" s="132"/>
      <c r="M1407" s="132"/>
    </row>
    <row r="1408" spans="10:13">
      <c r="J1408" s="132"/>
      <c r="K1408" s="132"/>
      <c r="L1408" s="132"/>
      <c r="M1408" s="132"/>
    </row>
    <row r="1409" spans="10:13">
      <c r="J1409" s="132"/>
      <c r="K1409" s="132"/>
      <c r="L1409" s="132"/>
      <c r="M1409" s="132"/>
    </row>
    <row r="1410" spans="10:13">
      <c r="J1410" s="132"/>
      <c r="K1410" s="132"/>
      <c r="L1410" s="132"/>
      <c r="M1410" s="132"/>
    </row>
    <row r="1411" spans="10:13">
      <c r="J1411" s="132"/>
      <c r="K1411" s="132"/>
      <c r="L1411" s="132"/>
      <c r="M1411" s="132"/>
    </row>
    <row r="1412" spans="10:13">
      <c r="J1412" s="132"/>
      <c r="K1412" s="132"/>
      <c r="L1412" s="132"/>
      <c r="M1412" s="132"/>
    </row>
    <row r="1413" spans="10:13">
      <c r="J1413" s="132"/>
      <c r="K1413" s="132"/>
      <c r="L1413" s="132"/>
      <c r="M1413" s="132"/>
    </row>
    <row r="1414" spans="10:13">
      <c r="J1414" s="132"/>
      <c r="K1414" s="132"/>
      <c r="L1414" s="132"/>
      <c r="M1414" s="132"/>
    </row>
    <row r="1415" spans="10:13">
      <c r="J1415" s="132"/>
      <c r="K1415" s="132"/>
      <c r="L1415" s="132"/>
      <c r="M1415" s="132"/>
    </row>
    <row r="1416" spans="10:13">
      <c r="J1416" s="132"/>
      <c r="K1416" s="132"/>
      <c r="L1416" s="132"/>
      <c r="M1416" s="132"/>
    </row>
    <row r="1417" spans="10:13">
      <c r="J1417" s="132"/>
      <c r="K1417" s="132"/>
      <c r="L1417" s="132"/>
      <c r="M1417" s="132"/>
    </row>
    <row r="1418" spans="10:13">
      <c r="J1418" s="132"/>
      <c r="K1418" s="132"/>
      <c r="L1418" s="132"/>
      <c r="M1418" s="132"/>
    </row>
    <row r="1419" spans="10:13">
      <c r="J1419" s="132"/>
      <c r="K1419" s="132"/>
      <c r="L1419" s="132"/>
      <c r="M1419" s="132"/>
    </row>
    <row r="1420" spans="10:13">
      <c r="J1420" s="132"/>
      <c r="K1420" s="132"/>
      <c r="L1420" s="132"/>
      <c r="M1420" s="132"/>
    </row>
    <row r="1421" spans="10:13">
      <c r="J1421" s="132"/>
      <c r="K1421" s="132"/>
      <c r="L1421" s="132"/>
      <c r="M1421" s="132"/>
    </row>
    <row r="1422" spans="10:13">
      <c r="J1422" s="132"/>
      <c r="K1422" s="132"/>
      <c r="L1422" s="132"/>
      <c r="M1422" s="132"/>
    </row>
    <row r="1423" spans="10:13">
      <c r="J1423" s="132"/>
      <c r="K1423" s="132"/>
      <c r="L1423" s="132"/>
      <c r="M1423" s="132"/>
    </row>
    <row r="1424" spans="10:13">
      <c r="J1424" s="132"/>
      <c r="K1424" s="132"/>
      <c r="L1424" s="132"/>
      <c r="M1424" s="132"/>
    </row>
    <row r="1425" spans="10:13">
      <c r="J1425" s="132"/>
      <c r="K1425" s="132"/>
      <c r="L1425" s="132"/>
      <c r="M1425" s="132"/>
    </row>
    <row r="1426" spans="10:13">
      <c r="J1426" s="132"/>
      <c r="K1426" s="132"/>
      <c r="L1426" s="132"/>
      <c r="M1426" s="132"/>
    </row>
    <row r="1427" spans="10:13">
      <c r="J1427" s="132"/>
      <c r="K1427" s="132"/>
      <c r="L1427" s="132"/>
      <c r="M1427" s="132"/>
    </row>
    <row r="1428" spans="10:13">
      <c r="J1428" s="132"/>
      <c r="K1428" s="132"/>
      <c r="L1428" s="132"/>
      <c r="M1428" s="132"/>
    </row>
    <row r="1429" spans="10:13">
      <c r="J1429" s="132"/>
      <c r="K1429" s="132"/>
      <c r="L1429" s="132"/>
      <c r="M1429" s="132"/>
    </row>
    <row r="1430" spans="10:13">
      <c r="J1430" s="132"/>
      <c r="K1430" s="132"/>
      <c r="L1430" s="132"/>
      <c r="M1430" s="132"/>
    </row>
    <row r="1431" spans="10:13">
      <c r="J1431" s="132"/>
      <c r="K1431" s="132"/>
      <c r="L1431" s="132"/>
      <c r="M1431" s="132"/>
    </row>
    <row r="1432" spans="10:13">
      <c r="J1432" s="132"/>
      <c r="K1432" s="132"/>
      <c r="L1432" s="132"/>
      <c r="M1432" s="132"/>
    </row>
    <row r="1433" spans="10:13">
      <c r="J1433" s="132"/>
      <c r="K1433" s="132"/>
      <c r="L1433" s="132"/>
      <c r="M1433" s="132"/>
    </row>
    <row r="1434" spans="10:13">
      <c r="J1434" s="132"/>
      <c r="K1434" s="132"/>
      <c r="L1434" s="132"/>
      <c r="M1434" s="132"/>
    </row>
    <row r="1435" spans="10:13">
      <c r="J1435" s="132"/>
      <c r="K1435" s="132"/>
      <c r="L1435" s="132"/>
      <c r="M1435" s="132"/>
    </row>
    <row r="1436" spans="10:13">
      <c r="J1436" s="132"/>
      <c r="K1436" s="132"/>
      <c r="L1436" s="132"/>
      <c r="M1436" s="132"/>
    </row>
    <row r="1437" spans="10:13">
      <c r="J1437" s="132"/>
      <c r="K1437" s="132"/>
      <c r="L1437" s="132"/>
      <c r="M1437" s="132"/>
    </row>
    <row r="1438" spans="10:13">
      <c r="J1438" s="132"/>
      <c r="K1438" s="132"/>
      <c r="L1438" s="132"/>
      <c r="M1438" s="132"/>
    </row>
    <row r="1439" spans="10:13">
      <c r="J1439" s="132"/>
      <c r="K1439" s="132"/>
      <c r="L1439" s="132"/>
      <c r="M1439" s="132"/>
    </row>
    <row r="1440" spans="10:13">
      <c r="J1440" s="132"/>
      <c r="K1440" s="132"/>
      <c r="L1440" s="132"/>
      <c r="M1440" s="132"/>
    </row>
    <row r="1441" spans="10:13">
      <c r="J1441" s="132"/>
      <c r="K1441" s="132"/>
      <c r="L1441" s="132"/>
      <c r="M1441" s="132"/>
    </row>
    <row r="1442" spans="10:13">
      <c r="J1442" s="132"/>
      <c r="K1442" s="132"/>
      <c r="L1442" s="132"/>
      <c r="M1442" s="132"/>
    </row>
    <row r="1443" spans="10:13">
      <c r="J1443" s="132"/>
      <c r="K1443" s="132"/>
      <c r="L1443" s="132"/>
      <c r="M1443" s="132"/>
    </row>
    <row r="1444" spans="10:13">
      <c r="J1444" s="132"/>
      <c r="K1444" s="132"/>
      <c r="L1444" s="132"/>
      <c r="M1444" s="132"/>
    </row>
    <row r="1445" spans="10:13">
      <c r="J1445" s="132"/>
      <c r="K1445" s="132"/>
      <c r="L1445" s="132"/>
      <c r="M1445" s="132"/>
    </row>
    <row r="1446" spans="10:13">
      <c r="J1446" s="132"/>
      <c r="K1446" s="132"/>
      <c r="L1446" s="132"/>
      <c r="M1446" s="132"/>
    </row>
    <row r="1447" spans="10:13">
      <c r="J1447" s="132"/>
      <c r="K1447" s="132"/>
      <c r="L1447" s="132"/>
      <c r="M1447" s="132"/>
    </row>
    <row r="1448" spans="10:13">
      <c r="J1448" s="132"/>
      <c r="K1448" s="132"/>
      <c r="L1448" s="132"/>
      <c r="M1448" s="132"/>
    </row>
    <row r="1449" spans="10:13">
      <c r="J1449" s="132"/>
      <c r="K1449" s="132"/>
      <c r="L1449" s="132"/>
      <c r="M1449" s="132"/>
    </row>
    <row r="1450" spans="10:13">
      <c r="J1450" s="132"/>
      <c r="K1450" s="132"/>
      <c r="L1450" s="132"/>
      <c r="M1450" s="132"/>
    </row>
    <row r="1451" spans="10:13">
      <c r="J1451" s="132"/>
      <c r="K1451" s="132"/>
      <c r="L1451" s="132"/>
      <c r="M1451" s="132"/>
    </row>
    <row r="1452" spans="10:13">
      <c r="J1452" s="132"/>
      <c r="K1452" s="132"/>
      <c r="L1452" s="132"/>
      <c r="M1452" s="132"/>
    </row>
    <row r="1453" spans="10:13">
      <c r="J1453" s="132"/>
      <c r="K1453" s="132"/>
      <c r="L1453" s="132"/>
      <c r="M1453" s="132"/>
    </row>
    <row r="1454" spans="10:13">
      <c r="J1454" s="132"/>
      <c r="K1454" s="132"/>
      <c r="L1454" s="132"/>
      <c r="M1454" s="132"/>
    </row>
    <row r="1455" spans="10:13">
      <c r="J1455" s="132"/>
      <c r="K1455" s="132"/>
      <c r="L1455" s="132"/>
      <c r="M1455" s="132"/>
    </row>
    <row r="1456" spans="10:13">
      <c r="J1456" s="132"/>
      <c r="K1456" s="132"/>
      <c r="L1456" s="132"/>
      <c r="M1456" s="132"/>
    </row>
    <row r="1457" spans="10:13">
      <c r="J1457" s="132"/>
      <c r="K1457" s="132"/>
      <c r="L1457" s="132"/>
      <c r="M1457" s="132"/>
    </row>
    <row r="1458" spans="10:13">
      <c r="J1458" s="132"/>
      <c r="K1458" s="132"/>
      <c r="L1458" s="132"/>
      <c r="M1458" s="132"/>
    </row>
    <row r="1459" spans="10:13">
      <c r="J1459" s="132"/>
      <c r="K1459" s="132"/>
      <c r="L1459" s="132"/>
      <c r="M1459" s="132"/>
    </row>
    <row r="1460" spans="10:13">
      <c r="J1460" s="132"/>
      <c r="K1460" s="132"/>
      <c r="L1460" s="132"/>
      <c r="M1460" s="132"/>
    </row>
    <row r="1461" spans="10:13">
      <c r="J1461" s="132"/>
      <c r="K1461" s="132"/>
      <c r="L1461" s="132"/>
      <c r="M1461" s="132"/>
    </row>
    <row r="1462" spans="10:13">
      <c r="J1462" s="132"/>
      <c r="K1462" s="132"/>
      <c r="L1462" s="132"/>
      <c r="M1462" s="132"/>
    </row>
    <row r="1463" spans="10:13">
      <c r="J1463" s="132"/>
      <c r="K1463" s="132"/>
      <c r="L1463" s="132"/>
      <c r="M1463" s="132"/>
    </row>
    <row r="1464" spans="10:13">
      <c r="J1464" s="132"/>
      <c r="K1464" s="132"/>
      <c r="L1464" s="132"/>
      <c r="M1464" s="132"/>
    </row>
    <row r="1465" spans="10:13">
      <c r="J1465" s="132"/>
      <c r="K1465" s="132"/>
      <c r="L1465" s="132"/>
      <c r="M1465" s="132"/>
    </row>
    <row r="1466" spans="10:13">
      <c r="J1466" s="132"/>
      <c r="K1466" s="132"/>
      <c r="L1466" s="132"/>
      <c r="M1466" s="132"/>
    </row>
    <row r="1467" spans="10:13">
      <c r="J1467" s="132"/>
      <c r="K1467" s="132"/>
      <c r="L1467" s="132"/>
      <c r="M1467" s="132"/>
    </row>
    <row r="1468" spans="10:13">
      <c r="J1468" s="132"/>
      <c r="K1468" s="132"/>
      <c r="L1468" s="132"/>
      <c r="M1468" s="132"/>
    </row>
    <row r="1469" spans="10:13">
      <c r="J1469" s="132"/>
      <c r="K1469" s="132"/>
      <c r="L1469" s="132"/>
      <c r="M1469" s="132"/>
    </row>
    <row r="1470" spans="10:13">
      <c r="J1470" s="132"/>
      <c r="K1470" s="132"/>
      <c r="L1470" s="132"/>
      <c r="M1470" s="132"/>
    </row>
    <row r="1471" spans="10:13">
      <c r="J1471" s="132"/>
      <c r="K1471" s="132"/>
      <c r="L1471" s="132"/>
      <c r="M1471" s="132"/>
    </row>
    <row r="1472" spans="10:13">
      <c r="J1472" s="132"/>
      <c r="K1472" s="132"/>
      <c r="L1472" s="132"/>
      <c r="M1472" s="132"/>
    </row>
    <row r="1473" spans="10:13">
      <c r="J1473" s="132"/>
      <c r="K1473" s="132"/>
      <c r="L1473" s="132"/>
      <c r="M1473" s="132"/>
    </row>
    <row r="1474" spans="10:13">
      <c r="J1474" s="132"/>
      <c r="K1474" s="132"/>
      <c r="L1474" s="132"/>
      <c r="M1474" s="132"/>
    </row>
    <row r="1475" spans="10:13">
      <c r="J1475" s="132"/>
      <c r="K1475" s="132"/>
      <c r="L1475" s="132"/>
      <c r="M1475" s="132"/>
    </row>
    <row r="1476" spans="10:13">
      <c r="J1476" s="132"/>
      <c r="K1476" s="132"/>
      <c r="L1476" s="132"/>
      <c r="M1476" s="132"/>
    </row>
    <row r="1477" spans="10:13">
      <c r="J1477" s="132"/>
      <c r="K1477" s="132"/>
      <c r="L1477" s="132"/>
      <c r="M1477" s="132"/>
    </row>
    <row r="1478" spans="10:13">
      <c r="J1478" s="132"/>
      <c r="K1478" s="132"/>
      <c r="L1478" s="132"/>
      <c r="M1478" s="132"/>
    </row>
    <row r="1479" spans="10:13">
      <c r="J1479" s="132"/>
      <c r="K1479" s="132"/>
      <c r="L1479" s="132"/>
      <c r="M1479" s="132"/>
    </row>
    <row r="1480" spans="10:13">
      <c r="J1480" s="132"/>
      <c r="K1480" s="132"/>
      <c r="L1480" s="132"/>
      <c r="M1480" s="132"/>
    </row>
    <row r="1481" spans="10:13">
      <c r="J1481" s="132"/>
      <c r="K1481" s="132"/>
      <c r="L1481" s="132"/>
      <c r="M1481" s="132"/>
    </row>
    <row r="1482" spans="10:13">
      <c r="J1482" s="132"/>
      <c r="K1482" s="132"/>
      <c r="L1482" s="132"/>
      <c r="M1482" s="132"/>
    </row>
    <row r="1483" spans="10:13">
      <c r="J1483" s="132"/>
      <c r="K1483" s="132"/>
      <c r="L1483" s="132"/>
      <c r="M1483" s="132"/>
    </row>
    <row r="1484" spans="10:13">
      <c r="J1484" s="132"/>
      <c r="K1484" s="132"/>
      <c r="L1484" s="132"/>
      <c r="M1484" s="132"/>
    </row>
    <row r="1485" spans="10:13">
      <c r="J1485" s="132"/>
      <c r="K1485" s="132"/>
      <c r="L1485" s="132"/>
      <c r="M1485" s="132"/>
    </row>
    <row r="1486" spans="10:13">
      <c r="J1486" s="132"/>
      <c r="K1486" s="132"/>
      <c r="L1486" s="132"/>
      <c r="M1486" s="132"/>
    </row>
    <row r="1487" spans="10:13">
      <c r="J1487" s="132"/>
      <c r="K1487" s="132"/>
      <c r="L1487" s="132"/>
      <c r="M1487" s="132"/>
    </row>
    <row r="1488" spans="10:13">
      <c r="J1488" s="132"/>
      <c r="K1488" s="132"/>
      <c r="L1488" s="132"/>
      <c r="M1488" s="132"/>
    </row>
    <row r="1489" spans="10:13">
      <c r="J1489" s="132"/>
      <c r="K1489" s="132"/>
      <c r="L1489" s="132"/>
      <c r="M1489" s="132"/>
    </row>
    <row r="1490" spans="10:13">
      <c r="J1490" s="132"/>
      <c r="K1490" s="132"/>
      <c r="L1490" s="132"/>
      <c r="M1490" s="132"/>
    </row>
    <row r="1491" spans="10:13">
      <c r="J1491" s="132"/>
      <c r="K1491" s="132"/>
      <c r="L1491" s="132"/>
      <c r="M1491" s="132"/>
    </row>
    <row r="1492" spans="10:13">
      <c r="J1492" s="132"/>
      <c r="K1492" s="132"/>
      <c r="L1492" s="132"/>
      <c r="M1492" s="132"/>
    </row>
    <row r="1493" spans="10:13">
      <c r="J1493" s="132"/>
      <c r="K1493" s="132"/>
      <c r="L1493" s="132"/>
      <c r="M1493" s="132"/>
    </row>
    <row r="1494" spans="10:13">
      <c r="J1494" s="132"/>
      <c r="K1494" s="132"/>
      <c r="L1494" s="132"/>
      <c r="M1494" s="132"/>
    </row>
    <row r="1495" spans="10:13">
      <c r="J1495" s="132"/>
      <c r="K1495" s="132"/>
      <c r="L1495" s="132"/>
      <c r="M1495" s="132"/>
    </row>
    <row r="1496" spans="10:13">
      <c r="J1496" s="132"/>
      <c r="K1496" s="132"/>
      <c r="L1496" s="132"/>
      <c r="M1496" s="132"/>
    </row>
    <row r="1497" spans="10:13">
      <c r="J1497" s="132"/>
      <c r="K1497" s="132"/>
      <c r="L1497" s="132"/>
      <c r="M1497" s="132"/>
    </row>
    <row r="1498" spans="10:13">
      <c r="J1498" s="132"/>
      <c r="K1498" s="132"/>
      <c r="L1498" s="132"/>
      <c r="M1498" s="132"/>
    </row>
    <row r="1499" spans="10:13">
      <c r="J1499" s="132"/>
      <c r="K1499" s="132"/>
      <c r="L1499" s="132"/>
      <c r="M1499" s="132"/>
    </row>
    <row r="1500" spans="10:13">
      <c r="J1500" s="132"/>
      <c r="K1500" s="132"/>
      <c r="L1500" s="132"/>
      <c r="M1500" s="132"/>
    </row>
    <row r="1501" spans="10:13">
      <c r="J1501" s="132"/>
      <c r="K1501" s="132"/>
      <c r="L1501" s="132"/>
      <c r="M1501" s="132"/>
    </row>
    <row r="1502" spans="10:13">
      <c r="J1502" s="132"/>
      <c r="K1502" s="132"/>
      <c r="L1502" s="132"/>
      <c r="M1502" s="132"/>
    </row>
    <row r="1503" spans="10:13">
      <c r="J1503" s="132"/>
      <c r="K1503" s="132"/>
      <c r="L1503" s="132"/>
      <c r="M1503" s="132"/>
    </row>
    <row r="1504" spans="10:13">
      <c r="J1504" s="132"/>
      <c r="K1504" s="132"/>
      <c r="L1504" s="132"/>
      <c r="M1504" s="132"/>
    </row>
    <row r="1505" spans="10:13">
      <c r="J1505" s="132"/>
      <c r="K1505" s="132"/>
      <c r="L1505" s="132"/>
      <c r="M1505" s="132"/>
    </row>
    <row r="1506" spans="10:13">
      <c r="J1506" s="132"/>
      <c r="K1506" s="132"/>
      <c r="L1506" s="132"/>
      <c r="M1506" s="132"/>
    </row>
    <row r="1507" spans="10:13">
      <c r="J1507" s="132"/>
      <c r="K1507" s="132"/>
      <c r="L1507" s="132"/>
      <c r="M1507" s="132"/>
    </row>
    <row r="1508" spans="10:13">
      <c r="J1508" s="132"/>
      <c r="K1508" s="132"/>
      <c r="L1508" s="132"/>
      <c r="M1508" s="132"/>
    </row>
    <row r="1509" spans="10:13">
      <c r="J1509" s="132"/>
      <c r="K1509" s="132"/>
      <c r="L1509" s="132"/>
      <c r="M1509" s="132"/>
    </row>
    <row r="1510" spans="10:13">
      <c r="J1510" s="132"/>
      <c r="K1510" s="132"/>
      <c r="L1510" s="132"/>
      <c r="M1510" s="132"/>
    </row>
    <row r="1511" spans="10:13">
      <c r="J1511" s="132"/>
      <c r="K1511" s="132"/>
      <c r="L1511" s="132"/>
      <c r="M1511" s="132"/>
    </row>
    <row r="1512" spans="10:13">
      <c r="J1512" s="132"/>
      <c r="K1512" s="132"/>
      <c r="L1512" s="132"/>
      <c r="M1512" s="132"/>
    </row>
    <row r="1513" spans="10:13">
      <c r="J1513" s="132"/>
      <c r="K1513" s="132"/>
      <c r="L1513" s="132"/>
      <c r="M1513" s="132"/>
    </row>
    <row r="1514" spans="10:13">
      <c r="J1514" s="132"/>
      <c r="K1514" s="132"/>
      <c r="L1514" s="132"/>
      <c r="M1514" s="132"/>
    </row>
    <row r="1515" spans="10:13">
      <c r="J1515" s="132"/>
      <c r="K1515" s="132"/>
      <c r="L1515" s="132"/>
      <c r="M1515" s="132"/>
    </row>
    <row r="1516" spans="10:13">
      <c r="J1516" s="132"/>
      <c r="K1516" s="132"/>
      <c r="L1516" s="132"/>
      <c r="M1516" s="132"/>
    </row>
    <row r="1517" spans="10:13">
      <c r="J1517" s="132"/>
      <c r="K1517" s="132"/>
      <c r="L1517" s="132"/>
      <c r="M1517" s="132"/>
    </row>
    <row r="1518" spans="10:13">
      <c r="J1518" s="132"/>
      <c r="K1518" s="132"/>
      <c r="L1518" s="132"/>
      <c r="M1518" s="132"/>
    </row>
    <row r="1519" spans="10:13">
      <c r="J1519" s="132"/>
      <c r="K1519" s="132"/>
      <c r="L1519" s="132"/>
      <c r="M1519" s="132"/>
    </row>
    <row r="1520" spans="10:13">
      <c r="J1520" s="132"/>
      <c r="K1520" s="132"/>
      <c r="L1520" s="132"/>
      <c r="M1520" s="132"/>
    </row>
    <row r="1521" spans="10:13">
      <c r="J1521" s="132"/>
      <c r="K1521" s="132"/>
      <c r="L1521" s="132"/>
      <c r="M1521" s="132"/>
    </row>
    <row r="1522" spans="10:13">
      <c r="J1522" s="132"/>
      <c r="K1522" s="132"/>
      <c r="L1522" s="132"/>
      <c r="M1522" s="132"/>
    </row>
    <row r="1523" spans="10:13">
      <c r="J1523" s="132"/>
      <c r="K1523" s="132"/>
      <c r="L1523" s="132"/>
      <c r="M1523" s="132"/>
    </row>
    <row r="1524" spans="10:13">
      <c r="J1524" s="132"/>
      <c r="K1524" s="132"/>
      <c r="L1524" s="132"/>
      <c r="M1524" s="132"/>
    </row>
    <row r="1525" spans="10:13">
      <c r="J1525" s="132"/>
      <c r="K1525" s="132"/>
      <c r="L1525" s="132"/>
      <c r="M1525" s="132"/>
    </row>
    <row r="1526" spans="10:13">
      <c r="J1526" s="132"/>
      <c r="K1526" s="132"/>
      <c r="L1526" s="132"/>
      <c r="M1526" s="132"/>
    </row>
    <row r="1527" spans="10:13">
      <c r="J1527" s="132"/>
      <c r="K1527" s="132"/>
      <c r="L1527" s="132"/>
      <c r="M1527" s="132"/>
    </row>
    <row r="1528" spans="10:13">
      <c r="J1528" s="132"/>
      <c r="K1528" s="132"/>
      <c r="L1528" s="132"/>
      <c r="M1528" s="132"/>
    </row>
    <row r="1529" spans="10:13">
      <c r="J1529" s="132"/>
      <c r="K1529" s="132"/>
      <c r="L1529" s="132"/>
      <c r="M1529" s="132"/>
    </row>
    <row r="1530" spans="10:13">
      <c r="J1530" s="132"/>
      <c r="K1530" s="132"/>
      <c r="L1530" s="132"/>
      <c r="M1530" s="132"/>
    </row>
    <row r="1531" spans="10:13">
      <c r="J1531" s="132"/>
      <c r="K1531" s="132"/>
      <c r="L1531" s="132"/>
      <c r="M1531" s="132"/>
    </row>
    <row r="1532" spans="10:13">
      <c r="J1532" s="132"/>
      <c r="K1532" s="132"/>
      <c r="L1532" s="132"/>
      <c r="M1532" s="132"/>
    </row>
    <row r="1533" spans="10:13">
      <c r="J1533" s="132"/>
      <c r="K1533" s="132"/>
      <c r="L1533" s="132"/>
      <c r="M1533" s="132"/>
    </row>
    <row r="1534" spans="10:13">
      <c r="J1534" s="132"/>
      <c r="K1534" s="132"/>
      <c r="L1534" s="132"/>
      <c r="M1534" s="132"/>
    </row>
    <row r="1535" spans="10:13">
      <c r="J1535" s="132"/>
      <c r="K1535" s="132"/>
      <c r="L1535" s="132"/>
      <c r="M1535" s="132"/>
    </row>
    <row r="1536" spans="10:13">
      <c r="J1536" s="132"/>
      <c r="K1536" s="132"/>
      <c r="L1536" s="132"/>
      <c r="M1536" s="132"/>
    </row>
    <row r="1537" spans="10:13">
      <c r="J1537" s="132"/>
      <c r="K1537" s="132"/>
      <c r="L1537" s="132"/>
      <c r="M1537" s="132"/>
    </row>
    <row r="1538" spans="10:13">
      <c r="J1538" s="132"/>
      <c r="K1538" s="132"/>
      <c r="L1538" s="132"/>
      <c r="M1538" s="132"/>
    </row>
    <row r="1539" spans="10:13">
      <c r="J1539" s="132"/>
      <c r="K1539" s="132"/>
      <c r="L1539" s="132"/>
      <c r="M1539" s="132"/>
    </row>
    <row r="1540" spans="10:13">
      <c r="J1540" s="132"/>
      <c r="K1540" s="132"/>
      <c r="L1540" s="132"/>
      <c r="M1540" s="132"/>
    </row>
    <row r="1541" spans="10:13">
      <c r="J1541" s="132"/>
      <c r="K1541" s="132"/>
      <c r="L1541" s="132"/>
      <c r="M1541" s="132"/>
    </row>
    <row r="1542" spans="10:13">
      <c r="J1542" s="132"/>
      <c r="K1542" s="132"/>
      <c r="L1542" s="132"/>
      <c r="M1542" s="132"/>
    </row>
    <row r="1543" spans="10:13">
      <c r="J1543" s="132"/>
      <c r="K1543" s="132"/>
      <c r="L1543" s="132"/>
      <c r="M1543" s="132"/>
    </row>
    <row r="1544" spans="10:13">
      <c r="J1544" s="132"/>
      <c r="K1544" s="132"/>
      <c r="L1544" s="132"/>
      <c r="M1544" s="132"/>
    </row>
    <row r="1545" spans="10:13">
      <c r="J1545" s="132"/>
      <c r="K1545" s="132"/>
      <c r="L1545" s="132"/>
      <c r="M1545" s="132"/>
    </row>
    <row r="1546" spans="10:13">
      <c r="J1546" s="132"/>
      <c r="K1546" s="132"/>
      <c r="L1546" s="132"/>
      <c r="M1546" s="132"/>
    </row>
    <row r="1547" spans="10:13">
      <c r="J1547" s="132"/>
      <c r="K1547" s="132"/>
      <c r="L1547" s="132"/>
      <c r="M1547" s="132"/>
    </row>
    <row r="1548" spans="10:13">
      <c r="J1548" s="132"/>
      <c r="K1548" s="132"/>
      <c r="L1548" s="132"/>
      <c r="M1548" s="132"/>
    </row>
    <row r="1549" spans="10:13">
      <c r="J1549" s="132"/>
      <c r="K1549" s="132"/>
      <c r="L1549" s="132"/>
      <c r="M1549" s="132"/>
    </row>
    <row r="1550" spans="10:13">
      <c r="J1550" s="132"/>
      <c r="K1550" s="132"/>
      <c r="L1550" s="132"/>
      <c r="M1550" s="132"/>
    </row>
    <row r="1551" spans="10:13">
      <c r="J1551" s="132"/>
      <c r="K1551" s="132"/>
      <c r="L1551" s="132"/>
      <c r="M1551" s="132"/>
    </row>
    <row r="1552" spans="10:13">
      <c r="J1552" s="132"/>
      <c r="K1552" s="132"/>
      <c r="L1552" s="132"/>
      <c r="M1552" s="132"/>
    </row>
    <row r="1553" spans="10:13">
      <c r="J1553" s="132"/>
      <c r="K1553" s="132"/>
      <c r="L1553" s="132"/>
      <c r="M1553" s="132"/>
    </row>
    <row r="1554" spans="10:13">
      <c r="J1554" s="132"/>
      <c r="K1554" s="132"/>
      <c r="L1554" s="132"/>
      <c r="M1554" s="132"/>
    </row>
    <row r="1555" spans="10:13">
      <c r="J1555" s="132"/>
      <c r="K1555" s="132"/>
      <c r="L1555" s="132"/>
      <c r="M1555" s="132"/>
    </row>
    <row r="1556" spans="10:13">
      <c r="J1556" s="132"/>
      <c r="K1556" s="132"/>
      <c r="L1556" s="132"/>
      <c r="M1556" s="132"/>
    </row>
    <row r="1557" spans="10:13">
      <c r="J1557" s="132"/>
      <c r="K1557" s="132"/>
      <c r="L1557" s="132"/>
      <c r="M1557" s="132"/>
    </row>
    <row r="1558" spans="10:13">
      <c r="J1558" s="132"/>
      <c r="K1558" s="132"/>
      <c r="L1558" s="132"/>
      <c r="M1558" s="132"/>
    </row>
    <row r="1559" spans="10:13">
      <c r="J1559" s="132"/>
      <c r="K1559" s="132"/>
      <c r="L1559" s="132"/>
      <c r="M1559" s="132"/>
    </row>
    <row r="1560" spans="10:13">
      <c r="J1560" s="132"/>
      <c r="K1560" s="132"/>
      <c r="L1560" s="132"/>
      <c r="M1560" s="132"/>
    </row>
    <row r="1561" spans="10:13">
      <c r="J1561" s="132"/>
      <c r="K1561" s="132"/>
      <c r="L1561" s="132"/>
      <c r="M1561" s="132"/>
    </row>
    <row r="1562" spans="10:13">
      <c r="J1562" s="132"/>
      <c r="K1562" s="132"/>
      <c r="L1562" s="132"/>
      <c r="M1562" s="132"/>
    </row>
    <row r="1563" spans="10:13">
      <c r="J1563" s="132"/>
      <c r="K1563" s="132"/>
      <c r="L1563" s="132"/>
      <c r="M1563" s="132"/>
    </row>
    <row r="1564" spans="10:13">
      <c r="J1564" s="132"/>
      <c r="K1564" s="132"/>
      <c r="L1564" s="132"/>
      <c r="M1564" s="132"/>
    </row>
    <row r="1565" spans="10:13">
      <c r="J1565" s="132"/>
      <c r="K1565" s="132"/>
      <c r="L1565" s="132"/>
      <c r="M1565" s="132"/>
    </row>
    <row r="1566" spans="10:13">
      <c r="J1566" s="132"/>
      <c r="K1566" s="132"/>
      <c r="L1566" s="132"/>
      <c r="M1566" s="132"/>
    </row>
    <row r="1567" spans="10:13">
      <c r="J1567" s="132"/>
      <c r="K1567" s="132"/>
      <c r="L1567" s="132"/>
      <c r="M1567" s="132"/>
    </row>
    <row r="1568" spans="10:13">
      <c r="J1568" s="132"/>
      <c r="K1568" s="132"/>
      <c r="L1568" s="132"/>
      <c r="M1568" s="132"/>
    </row>
    <row r="1569" spans="10:13">
      <c r="J1569" s="132"/>
      <c r="K1569" s="132"/>
      <c r="L1569" s="132"/>
      <c r="M1569" s="132"/>
    </row>
    <row r="1570" spans="10:13">
      <c r="J1570" s="132"/>
      <c r="K1570" s="132"/>
      <c r="L1570" s="132"/>
      <c r="M1570" s="132"/>
    </row>
    <row r="1571" spans="10:13">
      <c r="J1571" s="132"/>
      <c r="K1571" s="132"/>
      <c r="L1571" s="132"/>
      <c r="M1571" s="132"/>
    </row>
    <row r="1572" spans="10:13">
      <c r="J1572" s="132"/>
      <c r="K1572" s="132"/>
      <c r="L1572" s="132"/>
      <c r="M1572" s="132"/>
    </row>
    <row r="1573" spans="10:13">
      <c r="J1573" s="132"/>
      <c r="K1573" s="132"/>
      <c r="L1573" s="132"/>
      <c r="M1573" s="132"/>
    </row>
    <row r="1574" spans="10:13">
      <c r="J1574" s="132"/>
      <c r="K1574" s="132"/>
      <c r="L1574" s="132"/>
      <c r="M1574" s="132"/>
    </row>
    <row r="1575" spans="10:13">
      <c r="J1575" s="132"/>
      <c r="K1575" s="132"/>
      <c r="L1575" s="132"/>
      <c r="M1575" s="132"/>
    </row>
    <row r="1576" spans="10:13">
      <c r="J1576" s="132"/>
      <c r="K1576" s="132"/>
      <c r="L1576" s="132"/>
      <c r="M1576" s="132"/>
    </row>
    <row r="1577" spans="10:13">
      <c r="J1577" s="132"/>
      <c r="K1577" s="132"/>
      <c r="L1577" s="132"/>
      <c r="M1577" s="132"/>
    </row>
    <row r="1578" spans="10:13">
      <c r="J1578" s="132"/>
      <c r="K1578" s="132"/>
      <c r="L1578" s="132"/>
      <c r="M1578" s="132"/>
    </row>
    <row r="1579" spans="10:13">
      <c r="J1579" s="132"/>
      <c r="K1579" s="132"/>
      <c r="L1579" s="132"/>
      <c r="M1579" s="132"/>
    </row>
    <row r="1580" spans="10:13">
      <c r="J1580" s="132"/>
      <c r="K1580" s="132"/>
      <c r="L1580" s="132"/>
      <c r="M1580" s="132"/>
    </row>
    <row r="1581" spans="10:13">
      <c r="J1581" s="132"/>
      <c r="K1581" s="132"/>
      <c r="L1581" s="132"/>
      <c r="M1581" s="132"/>
    </row>
    <row r="1582" spans="10:13">
      <c r="J1582" s="132"/>
      <c r="K1582" s="132"/>
      <c r="L1582" s="132"/>
      <c r="M1582" s="132"/>
    </row>
    <row r="1583" spans="10:13">
      <c r="J1583" s="132"/>
      <c r="K1583" s="132"/>
      <c r="L1583" s="132"/>
      <c r="M1583" s="132"/>
    </row>
    <row r="1584" spans="10:13">
      <c r="J1584" s="132"/>
      <c r="K1584" s="132"/>
      <c r="L1584" s="132"/>
      <c r="M1584" s="132"/>
    </row>
    <row r="1585" spans="10:13">
      <c r="J1585" s="132"/>
      <c r="K1585" s="132"/>
      <c r="L1585" s="132"/>
      <c r="M1585" s="132"/>
    </row>
    <row r="1586" spans="10:13">
      <c r="J1586" s="132"/>
      <c r="K1586" s="132"/>
      <c r="L1586" s="132"/>
      <c r="M1586" s="132"/>
    </row>
    <row r="1587" spans="10:13">
      <c r="J1587" s="132"/>
      <c r="K1587" s="132"/>
      <c r="L1587" s="132"/>
      <c r="M1587" s="132"/>
    </row>
    <row r="1588" spans="10:13">
      <c r="J1588" s="132"/>
      <c r="K1588" s="132"/>
      <c r="L1588" s="132"/>
      <c r="M1588" s="132"/>
    </row>
    <row r="1589" spans="10:13">
      <c r="J1589" s="132"/>
      <c r="K1589" s="132"/>
      <c r="L1589" s="132"/>
      <c r="M1589" s="132"/>
    </row>
    <row r="1590" spans="10:13">
      <c r="J1590" s="132"/>
      <c r="K1590" s="132"/>
      <c r="L1590" s="132"/>
      <c r="M1590" s="132"/>
    </row>
    <row r="1591" spans="10:13">
      <c r="J1591" s="132"/>
      <c r="K1591" s="132"/>
      <c r="L1591" s="132"/>
      <c r="M1591" s="132"/>
    </row>
    <row r="1592" spans="10:13">
      <c r="J1592" s="132"/>
      <c r="K1592" s="132"/>
      <c r="L1592" s="132"/>
      <c r="M1592" s="132"/>
    </row>
    <row r="1593" spans="10:13">
      <c r="J1593" s="132"/>
      <c r="K1593" s="132"/>
      <c r="L1593" s="132"/>
      <c r="M1593" s="132"/>
    </row>
    <row r="1594" spans="10:13">
      <c r="J1594" s="132"/>
      <c r="K1594" s="132"/>
      <c r="L1594" s="132"/>
      <c r="M1594" s="132"/>
    </row>
    <row r="1595" spans="10:13">
      <c r="J1595" s="132"/>
      <c r="K1595" s="132"/>
      <c r="L1595" s="132"/>
      <c r="M1595" s="132"/>
    </row>
    <row r="1596" spans="10:13">
      <c r="J1596" s="132"/>
      <c r="K1596" s="132"/>
      <c r="L1596" s="132"/>
      <c r="M1596" s="132"/>
    </row>
    <row r="1597" spans="10:13">
      <c r="J1597" s="132"/>
      <c r="K1597" s="132"/>
      <c r="L1597" s="132"/>
      <c r="M1597" s="132"/>
    </row>
    <row r="1598" spans="10:13">
      <c r="J1598" s="132"/>
      <c r="K1598" s="132"/>
      <c r="L1598" s="132"/>
      <c r="M1598" s="132"/>
    </row>
    <row r="1599" spans="10:13">
      <c r="J1599" s="132"/>
      <c r="K1599" s="132"/>
      <c r="L1599" s="132"/>
      <c r="M1599" s="132"/>
    </row>
    <row r="1600" spans="10:13">
      <c r="J1600" s="132"/>
      <c r="K1600" s="132"/>
      <c r="L1600" s="132"/>
      <c r="M1600" s="132"/>
    </row>
    <row r="1601" spans="10:13">
      <c r="J1601" s="132"/>
      <c r="K1601" s="132"/>
      <c r="L1601" s="132"/>
      <c r="M1601" s="132"/>
    </row>
    <row r="1602" spans="10:13">
      <c r="J1602" s="132"/>
      <c r="K1602" s="132"/>
      <c r="L1602" s="132"/>
      <c r="M1602" s="132"/>
    </row>
    <row r="1603" spans="10:13">
      <c r="J1603" s="132"/>
      <c r="K1603" s="132"/>
      <c r="L1603" s="132"/>
      <c r="M1603" s="132"/>
    </row>
    <row r="1604" spans="10:13">
      <c r="J1604" s="132"/>
      <c r="K1604" s="132"/>
      <c r="L1604" s="132"/>
      <c r="M1604" s="132"/>
    </row>
    <row r="1605" spans="10:13">
      <c r="J1605" s="132"/>
      <c r="K1605" s="132"/>
      <c r="L1605" s="132"/>
      <c r="M1605" s="132"/>
    </row>
    <row r="1606" spans="10:13">
      <c r="J1606" s="132"/>
      <c r="K1606" s="132"/>
      <c r="L1606" s="132"/>
      <c r="M1606" s="132"/>
    </row>
    <row r="1607" spans="10:13">
      <c r="J1607" s="132"/>
      <c r="K1607" s="132"/>
      <c r="L1607" s="132"/>
      <c r="M1607" s="132"/>
    </row>
    <row r="1608" spans="10:13">
      <c r="J1608" s="132"/>
      <c r="K1608" s="132"/>
      <c r="L1608" s="132"/>
      <c r="M1608" s="132"/>
    </row>
    <row r="1609" spans="10:13">
      <c r="J1609" s="132"/>
      <c r="K1609" s="132"/>
      <c r="L1609" s="132"/>
      <c r="M1609" s="132"/>
    </row>
    <row r="1610" spans="10:13">
      <c r="J1610" s="132"/>
      <c r="K1610" s="132"/>
      <c r="L1610" s="132"/>
      <c r="M1610" s="132"/>
    </row>
    <row r="1611" spans="10:13">
      <c r="J1611" s="132"/>
      <c r="K1611" s="132"/>
      <c r="L1611" s="132"/>
      <c r="M1611" s="132"/>
    </row>
    <row r="1612" spans="10:13">
      <c r="J1612" s="132"/>
      <c r="K1612" s="132"/>
      <c r="L1612" s="132"/>
      <c r="M1612" s="132"/>
    </row>
    <row r="1613" spans="10:13">
      <c r="J1613" s="132"/>
      <c r="K1613" s="132"/>
      <c r="L1613" s="132"/>
      <c r="M1613" s="132"/>
    </row>
    <row r="1614" spans="10:13">
      <c r="J1614" s="132"/>
      <c r="K1614" s="132"/>
      <c r="L1614" s="132"/>
      <c r="M1614" s="132"/>
    </row>
    <row r="1615" spans="10:13">
      <c r="J1615" s="132"/>
      <c r="K1615" s="132"/>
      <c r="L1615" s="132"/>
      <c r="M1615" s="132"/>
    </row>
    <row r="1616" spans="10:13">
      <c r="J1616" s="132"/>
      <c r="K1616" s="132"/>
      <c r="L1616" s="132"/>
      <c r="M1616" s="132"/>
    </row>
    <row r="1617" spans="10:13">
      <c r="J1617" s="132"/>
      <c r="K1617" s="132"/>
      <c r="L1617" s="132"/>
      <c r="M1617" s="132"/>
    </row>
    <row r="1618" spans="10:13">
      <c r="J1618" s="132"/>
      <c r="K1618" s="132"/>
      <c r="L1618" s="132"/>
      <c r="M1618" s="132"/>
    </row>
    <row r="1619" spans="10:13">
      <c r="J1619" s="132"/>
      <c r="K1619" s="132"/>
      <c r="L1619" s="132"/>
      <c r="M1619" s="132"/>
    </row>
    <row r="1620" spans="10:13">
      <c r="J1620" s="132"/>
      <c r="K1620" s="132"/>
      <c r="L1620" s="132"/>
      <c r="M1620" s="132"/>
    </row>
    <row r="1621" spans="10:13">
      <c r="J1621" s="132"/>
      <c r="K1621" s="132"/>
      <c r="L1621" s="132"/>
      <c r="M1621" s="132"/>
    </row>
    <row r="1622" spans="10:13">
      <c r="J1622" s="132"/>
      <c r="K1622" s="132"/>
      <c r="L1622" s="132"/>
      <c r="M1622" s="132"/>
    </row>
    <row r="1623" spans="10:13">
      <c r="J1623" s="132"/>
      <c r="K1623" s="132"/>
      <c r="L1623" s="132"/>
      <c r="M1623" s="132"/>
    </row>
    <row r="1624" spans="10:13">
      <c r="J1624" s="132"/>
      <c r="K1624" s="132"/>
      <c r="L1624" s="132"/>
      <c r="M1624" s="132"/>
    </row>
    <row r="1625" spans="10:13">
      <c r="J1625" s="132"/>
      <c r="K1625" s="132"/>
      <c r="L1625" s="132"/>
      <c r="M1625" s="132"/>
    </row>
    <row r="1626" spans="10:13">
      <c r="J1626" s="132"/>
      <c r="K1626" s="132"/>
      <c r="L1626" s="132"/>
      <c r="M1626" s="132"/>
    </row>
    <row r="1627" spans="10:13">
      <c r="J1627" s="132"/>
      <c r="K1627" s="132"/>
      <c r="L1627" s="132"/>
      <c r="M1627" s="132"/>
    </row>
    <row r="1628" spans="10:13">
      <c r="J1628" s="132"/>
      <c r="K1628" s="132"/>
      <c r="L1628" s="132"/>
      <c r="M1628" s="132"/>
    </row>
    <row r="1629" spans="10:13">
      <c r="J1629" s="132"/>
      <c r="K1629" s="132"/>
      <c r="L1629" s="132"/>
      <c r="M1629" s="132"/>
    </row>
    <row r="1630" spans="10:13">
      <c r="J1630" s="132"/>
      <c r="K1630" s="132"/>
      <c r="L1630" s="132"/>
      <c r="M1630" s="132"/>
    </row>
    <row r="1631" spans="10:13">
      <c r="J1631" s="132"/>
      <c r="K1631" s="132"/>
      <c r="L1631" s="132"/>
      <c r="M1631" s="132"/>
    </row>
    <row r="1632" spans="10:13">
      <c r="J1632" s="132"/>
      <c r="K1632" s="132"/>
      <c r="L1632" s="132"/>
      <c r="M1632" s="132"/>
    </row>
    <row r="1633" spans="10:13">
      <c r="J1633" s="132"/>
      <c r="K1633" s="132"/>
      <c r="L1633" s="132"/>
      <c r="M1633" s="132"/>
    </row>
    <row r="1634" spans="10:13">
      <c r="J1634" s="132"/>
      <c r="K1634" s="132"/>
      <c r="L1634" s="132"/>
      <c r="M1634" s="132"/>
    </row>
    <row r="1635" spans="10:13">
      <c r="J1635" s="132"/>
      <c r="K1635" s="132"/>
      <c r="L1635" s="132"/>
      <c r="M1635" s="132"/>
    </row>
    <row r="1636" spans="10:13">
      <c r="J1636" s="132"/>
      <c r="K1636" s="132"/>
      <c r="L1636" s="132"/>
      <c r="M1636" s="132"/>
    </row>
    <row r="1637" spans="10:13">
      <c r="J1637" s="132"/>
      <c r="K1637" s="132"/>
      <c r="L1637" s="132"/>
      <c r="M1637" s="132"/>
    </row>
    <row r="1638" spans="10:13">
      <c r="J1638" s="132"/>
      <c r="K1638" s="132"/>
      <c r="L1638" s="132"/>
      <c r="M1638" s="132"/>
    </row>
    <row r="1639" spans="10:13">
      <c r="J1639" s="132"/>
      <c r="K1639" s="132"/>
      <c r="L1639" s="132"/>
      <c r="M1639" s="132"/>
    </row>
    <row r="1640" spans="10:13">
      <c r="J1640" s="132"/>
      <c r="K1640" s="132"/>
      <c r="L1640" s="132"/>
      <c r="M1640" s="132"/>
    </row>
    <row r="1641" spans="10:13">
      <c r="J1641" s="132"/>
      <c r="K1641" s="132"/>
      <c r="L1641" s="132"/>
      <c r="M1641" s="132"/>
    </row>
    <row r="1642" spans="10:13">
      <c r="J1642" s="132"/>
      <c r="K1642" s="132"/>
      <c r="L1642" s="132"/>
      <c r="M1642" s="132"/>
    </row>
    <row r="1643" spans="10:13">
      <c r="J1643" s="132"/>
      <c r="K1643" s="132"/>
      <c r="L1643" s="132"/>
      <c r="M1643" s="132"/>
    </row>
    <row r="1644" spans="10:13">
      <c r="J1644" s="132"/>
      <c r="K1644" s="132"/>
      <c r="L1644" s="132"/>
      <c r="M1644" s="132"/>
    </row>
    <row r="1645" spans="10:13">
      <c r="J1645" s="132"/>
      <c r="K1645" s="132"/>
      <c r="L1645" s="132"/>
      <c r="M1645" s="132"/>
    </row>
    <row r="1646" spans="10:13">
      <c r="J1646" s="132"/>
      <c r="K1646" s="132"/>
      <c r="L1646" s="132"/>
      <c r="M1646" s="132"/>
    </row>
    <row r="1647" spans="10:13">
      <c r="J1647" s="132"/>
      <c r="K1647" s="132"/>
      <c r="L1647" s="132"/>
      <c r="M1647" s="132"/>
    </row>
    <row r="1648" spans="10:13">
      <c r="J1648" s="132"/>
      <c r="K1648" s="132"/>
      <c r="L1648" s="132"/>
      <c r="M1648" s="132"/>
    </row>
    <row r="1649" spans="10:13">
      <c r="J1649" s="132"/>
      <c r="K1649" s="132"/>
      <c r="L1649" s="132"/>
      <c r="M1649" s="132"/>
    </row>
    <row r="1650" spans="10:13">
      <c r="J1650" s="132"/>
      <c r="K1650" s="132"/>
      <c r="L1650" s="132"/>
      <c r="M1650" s="132"/>
    </row>
    <row r="1651" spans="10:13">
      <c r="J1651" s="132"/>
      <c r="K1651" s="132"/>
      <c r="L1651" s="132"/>
      <c r="M1651" s="132"/>
    </row>
    <row r="1652" spans="10:13">
      <c r="J1652" s="132"/>
      <c r="K1652" s="132"/>
      <c r="L1652" s="132"/>
      <c r="M1652" s="132"/>
    </row>
    <row r="1653" spans="10:13">
      <c r="J1653" s="132"/>
      <c r="K1653" s="132"/>
      <c r="L1653" s="132"/>
      <c r="M1653" s="132"/>
    </row>
    <row r="1654" spans="10:13">
      <c r="J1654" s="132"/>
      <c r="K1654" s="132"/>
      <c r="L1654" s="132"/>
      <c r="M1654" s="132"/>
    </row>
    <row r="1655" spans="10:13">
      <c r="J1655" s="132"/>
      <c r="K1655" s="132"/>
      <c r="L1655" s="132"/>
      <c r="M1655" s="132"/>
    </row>
    <row r="1656" spans="10:13">
      <c r="J1656" s="132"/>
      <c r="K1656" s="132"/>
      <c r="L1656" s="132"/>
      <c r="M1656" s="132"/>
    </row>
    <row r="1657" spans="10:13">
      <c r="J1657" s="132"/>
      <c r="K1657" s="132"/>
      <c r="L1657" s="132"/>
      <c r="M1657" s="132"/>
    </row>
    <row r="1658" spans="10:13">
      <c r="J1658" s="132"/>
      <c r="K1658" s="132"/>
      <c r="L1658" s="132"/>
      <c r="M1658" s="132"/>
    </row>
    <row r="1659" spans="10:13">
      <c r="J1659" s="132"/>
      <c r="K1659" s="132"/>
      <c r="L1659" s="132"/>
      <c r="M1659" s="132"/>
    </row>
    <row r="1660" spans="10:13">
      <c r="J1660" s="132"/>
      <c r="K1660" s="132"/>
      <c r="L1660" s="132"/>
      <c r="M1660" s="132"/>
    </row>
    <row r="1661" spans="10:13">
      <c r="J1661" s="132"/>
      <c r="K1661" s="132"/>
      <c r="L1661" s="132"/>
      <c r="M1661" s="132"/>
    </row>
    <row r="1662" spans="10:13">
      <c r="J1662" s="132"/>
      <c r="K1662" s="132"/>
      <c r="L1662" s="132"/>
      <c r="M1662" s="132"/>
    </row>
    <row r="1663" spans="10:13">
      <c r="J1663" s="132"/>
      <c r="K1663" s="132"/>
      <c r="L1663" s="132"/>
      <c r="M1663" s="132"/>
    </row>
    <row r="1664" spans="10:13">
      <c r="J1664" s="132"/>
      <c r="K1664" s="132"/>
      <c r="L1664" s="132"/>
      <c r="M1664" s="132"/>
    </row>
    <row r="1665" spans="10:13">
      <c r="J1665" s="132"/>
      <c r="K1665" s="132"/>
      <c r="L1665" s="132"/>
      <c r="M1665" s="132"/>
    </row>
    <row r="1666" spans="10:13">
      <c r="J1666" s="132"/>
      <c r="K1666" s="132"/>
      <c r="L1666" s="132"/>
      <c r="M1666" s="132"/>
    </row>
    <row r="1667" spans="10:13">
      <c r="J1667" s="132"/>
      <c r="K1667" s="132"/>
      <c r="L1667" s="132"/>
      <c r="M1667" s="132"/>
    </row>
    <row r="1668" spans="10:13">
      <c r="J1668" s="132"/>
      <c r="K1668" s="132"/>
      <c r="L1668" s="132"/>
      <c r="M1668" s="132"/>
    </row>
    <row r="1669" spans="10:13">
      <c r="J1669" s="132"/>
      <c r="K1669" s="132"/>
      <c r="L1669" s="132"/>
      <c r="M1669" s="132"/>
    </row>
    <row r="1670" spans="10:13">
      <c r="J1670" s="132"/>
      <c r="K1670" s="132"/>
      <c r="L1670" s="132"/>
      <c r="M1670" s="132"/>
    </row>
    <row r="1671" spans="10:13">
      <c r="J1671" s="132"/>
      <c r="K1671" s="132"/>
      <c r="L1671" s="132"/>
      <c r="M1671" s="132"/>
    </row>
    <row r="1672" spans="10:13">
      <c r="J1672" s="132"/>
      <c r="K1672" s="132"/>
      <c r="L1672" s="132"/>
      <c r="M1672" s="132"/>
    </row>
    <row r="1673" spans="10:13">
      <c r="J1673" s="132"/>
      <c r="K1673" s="132"/>
      <c r="L1673" s="132"/>
      <c r="M1673" s="132"/>
    </row>
    <row r="1674" spans="10:13">
      <c r="J1674" s="132"/>
      <c r="K1674" s="132"/>
      <c r="L1674" s="132"/>
      <c r="M1674" s="132"/>
    </row>
    <row r="1675" spans="10:13">
      <c r="J1675" s="132"/>
      <c r="K1675" s="132"/>
      <c r="L1675" s="132"/>
      <c r="M1675" s="132"/>
    </row>
    <row r="1676" spans="10:13">
      <c r="J1676" s="132"/>
      <c r="K1676" s="132"/>
      <c r="L1676" s="132"/>
      <c r="M1676" s="132"/>
    </row>
    <row r="1677" spans="10:13">
      <c r="J1677" s="132"/>
      <c r="K1677" s="132"/>
      <c r="L1677" s="132"/>
      <c r="M1677" s="132"/>
    </row>
    <row r="1678" spans="10:13">
      <c r="J1678" s="132"/>
      <c r="K1678" s="132"/>
      <c r="L1678" s="132"/>
      <c r="M1678" s="132"/>
    </row>
    <row r="1679" spans="10:13">
      <c r="J1679" s="132"/>
      <c r="K1679" s="132"/>
      <c r="L1679" s="132"/>
      <c r="M1679" s="132"/>
    </row>
    <row r="1680" spans="10:13">
      <c r="J1680" s="132"/>
      <c r="K1680" s="132"/>
      <c r="L1680" s="132"/>
      <c r="M1680" s="132"/>
    </row>
    <row r="1681" spans="10:13">
      <c r="J1681" s="132"/>
      <c r="K1681" s="132"/>
      <c r="L1681" s="132"/>
      <c r="M1681" s="132"/>
    </row>
    <row r="1682" spans="10:13">
      <c r="J1682" s="132"/>
      <c r="K1682" s="132"/>
      <c r="L1682" s="132"/>
      <c r="M1682" s="132"/>
    </row>
    <row r="1683" spans="10:13">
      <c r="J1683" s="132"/>
      <c r="K1683" s="132"/>
      <c r="L1683" s="132"/>
      <c r="M1683" s="132"/>
    </row>
    <row r="1684" spans="10:13">
      <c r="J1684" s="132"/>
      <c r="K1684" s="132"/>
      <c r="L1684" s="132"/>
      <c r="M1684" s="132"/>
    </row>
    <row r="1685" spans="10:13">
      <c r="J1685" s="132"/>
      <c r="K1685" s="132"/>
      <c r="L1685" s="132"/>
      <c r="M1685" s="132"/>
    </row>
    <row r="1686" spans="10:13">
      <c r="J1686" s="132"/>
      <c r="K1686" s="132"/>
      <c r="L1686" s="132"/>
      <c r="M1686" s="132"/>
    </row>
    <row r="1687" spans="10:13">
      <c r="J1687" s="132"/>
      <c r="K1687" s="132"/>
      <c r="L1687" s="132"/>
      <c r="M1687" s="132"/>
    </row>
    <row r="1688" spans="10:13">
      <c r="J1688" s="132"/>
      <c r="K1688" s="132"/>
      <c r="L1688" s="132"/>
      <c r="M1688" s="132"/>
    </row>
    <row r="1689" spans="10:13">
      <c r="J1689" s="132"/>
      <c r="K1689" s="132"/>
      <c r="L1689" s="132"/>
      <c r="M1689" s="132"/>
    </row>
    <row r="1690" spans="10:13">
      <c r="J1690" s="132"/>
      <c r="K1690" s="132"/>
      <c r="L1690" s="132"/>
      <c r="M1690" s="132"/>
    </row>
    <row r="1691" spans="10:13">
      <c r="J1691" s="132"/>
      <c r="K1691" s="132"/>
      <c r="L1691" s="132"/>
      <c r="M1691" s="132"/>
    </row>
    <row r="1692" spans="10:13">
      <c r="J1692" s="132"/>
      <c r="K1692" s="132"/>
      <c r="L1692" s="132"/>
      <c r="M1692" s="132"/>
    </row>
    <row r="1693" spans="10:13">
      <c r="J1693" s="132"/>
      <c r="K1693" s="132"/>
      <c r="L1693" s="132"/>
      <c r="M1693" s="132"/>
    </row>
    <row r="1694" spans="10:13">
      <c r="J1694" s="132"/>
      <c r="K1694" s="132"/>
      <c r="L1694" s="132"/>
      <c r="M1694" s="132"/>
    </row>
    <row r="1695" spans="10:13">
      <c r="J1695" s="132"/>
      <c r="K1695" s="132"/>
      <c r="L1695" s="132"/>
      <c r="M1695" s="132"/>
    </row>
    <row r="1696" spans="10:13">
      <c r="J1696" s="132"/>
      <c r="K1696" s="132"/>
      <c r="L1696" s="132"/>
      <c r="M1696" s="132"/>
    </row>
    <row r="1697" spans="10:13">
      <c r="J1697" s="132"/>
      <c r="K1697" s="132"/>
      <c r="L1697" s="132"/>
      <c r="M1697" s="132"/>
    </row>
    <row r="1698" spans="10:13">
      <c r="J1698" s="132"/>
      <c r="K1698" s="132"/>
      <c r="L1698" s="132"/>
      <c r="M1698" s="132"/>
    </row>
    <row r="1699" spans="10:13">
      <c r="J1699" s="132"/>
      <c r="K1699" s="132"/>
      <c r="L1699" s="132"/>
      <c r="M1699" s="132"/>
    </row>
    <row r="1700" spans="10:13">
      <c r="J1700" s="132"/>
      <c r="K1700" s="132"/>
      <c r="L1700" s="132"/>
      <c r="M1700" s="132"/>
    </row>
    <row r="1701" spans="10:13">
      <c r="J1701" s="132"/>
      <c r="K1701" s="132"/>
      <c r="L1701" s="132"/>
      <c r="M1701" s="132"/>
    </row>
    <row r="1702" spans="10:13">
      <c r="J1702" s="132"/>
      <c r="K1702" s="132"/>
      <c r="L1702" s="132"/>
      <c r="M1702" s="132"/>
    </row>
    <row r="1703" spans="10:13">
      <c r="J1703" s="132"/>
      <c r="K1703" s="132"/>
      <c r="L1703" s="132"/>
      <c r="M1703" s="132"/>
    </row>
    <row r="1704" spans="10:13">
      <c r="J1704" s="132"/>
      <c r="K1704" s="132"/>
      <c r="L1704" s="132"/>
      <c r="M1704" s="132"/>
    </row>
    <row r="1705" spans="10:13">
      <c r="J1705" s="132"/>
      <c r="K1705" s="132"/>
      <c r="L1705" s="132"/>
      <c r="M1705" s="132"/>
    </row>
    <row r="1706" spans="10:13">
      <c r="J1706" s="132"/>
      <c r="K1706" s="132"/>
      <c r="L1706" s="132"/>
      <c r="M1706" s="132"/>
    </row>
    <row r="1707" spans="10:13">
      <c r="J1707" s="132"/>
      <c r="K1707" s="132"/>
      <c r="L1707" s="132"/>
      <c r="M1707" s="132"/>
    </row>
    <row r="1708" spans="10:13">
      <c r="J1708" s="132"/>
      <c r="K1708" s="132"/>
      <c r="L1708" s="132"/>
      <c r="M1708" s="132"/>
    </row>
    <row r="1709" spans="10:13">
      <c r="J1709" s="132"/>
      <c r="K1709" s="132"/>
      <c r="L1709" s="132"/>
      <c r="M1709" s="132"/>
    </row>
    <row r="1710" spans="10:13">
      <c r="J1710" s="132"/>
      <c r="K1710" s="132"/>
      <c r="L1710" s="132"/>
      <c r="M1710" s="132"/>
    </row>
    <row r="1711" spans="10:13">
      <c r="J1711" s="132"/>
      <c r="K1711" s="132"/>
      <c r="L1711" s="132"/>
      <c r="M1711" s="132"/>
    </row>
    <row r="1712" spans="10:13">
      <c r="J1712" s="132"/>
      <c r="K1712" s="132"/>
      <c r="L1712" s="132"/>
      <c r="M1712" s="132"/>
    </row>
    <row r="1713" spans="10:13">
      <c r="J1713" s="132"/>
      <c r="K1713" s="132"/>
      <c r="L1713" s="132"/>
      <c r="M1713" s="132"/>
    </row>
    <row r="1714" spans="10:13">
      <c r="J1714" s="132"/>
      <c r="K1714" s="132"/>
      <c r="L1714" s="132"/>
      <c r="M1714" s="132"/>
    </row>
    <row r="1715" spans="10:13">
      <c r="J1715" s="132"/>
      <c r="K1715" s="132"/>
      <c r="L1715" s="132"/>
      <c r="M1715" s="132"/>
    </row>
    <row r="1716" spans="10:13">
      <c r="J1716" s="132"/>
      <c r="K1716" s="132"/>
      <c r="L1716" s="132"/>
      <c r="M1716" s="132"/>
    </row>
    <row r="1717" spans="10:13">
      <c r="J1717" s="132"/>
      <c r="K1717" s="132"/>
      <c r="L1717" s="132"/>
      <c r="M1717" s="132"/>
    </row>
    <row r="1718" spans="10:13">
      <c r="J1718" s="132"/>
      <c r="K1718" s="132"/>
      <c r="L1718" s="132"/>
      <c r="M1718" s="132"/>
    </row>
    <row r="1719" spans="10:13">
      <c r="J1719" s="132"/>
      <c r="K1719" s="132"/>
      <c r="L1719" s="132"/>
      <c r="M1719" s="132"/>
    </row>
    <row r="1720" spans="10:13">
      <c r="J1720" s="132"/>
      <c r="K1720" s="132"/>
      <c r="L1720" s="132"/>
      <c r="M1720" s="132"/>
    </row>
    <row r="1721" spans="10:13">
      <c r="J1721" s="132"/>
      <c r="K1721" s="132"/>
      <c r="L1721" s="132"/>
      <c r="M1721" s="132"/>
    </row>
    <row r="1722" spans="10:13">
      <c r="J1722" s="132"/>
      <c r="K1722" s="132"/>
      <c r="L1722" s="132"/>
      <c r="M1722" s="132"/>
    </row>
    <row r="1723" spans="10:13">
      <c r="J1723" s="132"/>
      <c r="K1723" s="132"/>
      <c r="L1723" s="132"/>
      <c r="M1723" s="132"/>
    </row>
    <row r="1724" spans="10:13">
      <c r="J1724" s="132"/>
      <c r="K1724" s="132"/>
      <c r="L1724" s="132"/>
      <c r="M1724" s="132"/>
    </row>
    <row r="1725" spans="10:13">
      <c r="J1725" s="132"/>
      <c r="K1725" s="132"/>
      <c r="L1725" s="132"/>
      <c r="M1725" s="132"/>
    </row>
    <row r="1726" spans="10:13">
      <c r="J1726" s="132"/>
      <c r="K1726" s="132"/>
      <c r="L1726" s="132"/>
      <c r="M1726" s="132"/>
    </row>
    <row r="1727" spans="10:13">
      <c r="J1727" s="132"/>
      <c r="K1727" s="132"/>
      <c r="L1727" s="132"/>
      <c r="M1727" s="132"/>
    </row>
    <row r="1728" spans="10:13">
      <c r="J1728" s="132"/>
      <c r="K1728" s="132"/>
      <c r="L1728" s="132"/>
      <c r="M1728" s="132"/>
    </row>
    <row r="1729" spans="10:13">
      <c r="J1729" s="132"/>
      <c r="K1729" s="132"/>
      <c r="L1729" s="132"/>
      <c r="M1729" s="132"/>
    </row>
    <row r="1730" spans="10:13">
      <c r="J1730" s="132"/>
      <c r="K1730" s="132"/>
      <c r="L1730" s="132"/>
      <c r="M1730" s="132"/>
    </row>
    <row r="1731" spans="10:13">
      <c r="J1731" s="132"/>
      <c r="K1731" s="132"/>
      <c r="L1731" s="132"/>
      <c r="M1731" s="132"/>
    </row>
    <row r="1732" spans="10:13">
      <c r="J1732" s="132"/>
      <c r="K1732" s="132"/>
      <c r="L1732" s="132"/>
      <c r="M1732" s="132"/>
    </row>
    <row r="1733" spans="10:13">
      <c r="J1733" s="132"/>
      <c r="K1733" s="132"/>
      <c r="L1733" s="132"/>
      <c r="M1733" s="132"/>
    </row>
    <row r="1734" spans="10:13">
      <c r="J1734" s="132"/>
      <c r="K1734" s="132"/>
      <c r="L1734" s="132"/>
      <c r="M1734" s="132"/>
    </row>
    <row r="1735" spans="10:13">
      <c r="J1735" s="132"/>
      <c r="K1735" s="132"/>
      <c r="L1735" s="132"/>
      <c r="M1735" s="132"/>
    </row>
    <row r="1736" spans="10:13">
      <c r="J1736" s="132"/>
      <c r="K1736" s="132"/>
      <c r="L1736" s="132"/>
      <c r="M1736" s="132"/>
    </row>
    <row r="1737" spans="10:13">
      <c r="J1737" s="132"/>
      <c r="K1737" s="132"/>
      <c r="L1737" s="132"/>
      <c r="M1737" s="132"/>
    </row>
    <row r="1738" spans="10:13">
      <c r="J1738" s="132"/>
      <c r="K1738" s="132"/>
      <c r="L1738" s="132"/>
      <c r="M1738" s="132"/>
    </row>
    <row r="1739" spans="10:13">
      <c r="J1739" s="132"/>
      <c r="K1739" s="132"/>
      <c r="L1739" s="132"/>
      <c r="M1739" s="132"/>
    </row>
    <row r="1740" spans="10:13">
      <c r="J1740" s="132"/>
      <c r="K1740" s="132"/>
      <c r="L1740" s="132"/>
      <c r="M1740" s="132"/>
    </row>
    <row r="1741" spans="10:13">
      <c r="J1741" s="132"/>
      <c r="K1741" s="132"/>
      <c r="L1741" s="132"/>
      <c r="M1741" s="132"/>
    </row>
    <row r="1742" spans="10:13">
      <c r="J1742" s="132"/>
      <c r="K1742" s="132"/>
      <c r="L1742" s="132"/>
      <c r="M1742" s="132"/>
    </row>
    <row r="1743" spans="10:13">
      <c r="J1743" s="132"/>
      <c r="K1743" s="132"/>
      <c r="L1743" s="132"/>
      <c r="M1743" s="132"/>
    </row>
    <row r="1744" spans="10:13">
      <c r="J1744" s="132"/>
      <c r="K1744" s="132"/>
      <c r="L1744" s="132"/>
      <c r="M1744" s="132"/>
    </row>
    <row r="1745" spans="10:13">
      <c r="J1745" s="132"/>
      <c r="K1745" s="132"/>
      <c r="L1745" s="132"/>
      <c r="M1745" s="132"/>
    </row>
    <row r="1746" spans="10:13">
      <c r="J1746" s="132"/>
      <c r="K1746" s="132"/>
      <c r="L1746" s="132"/>
      <c r="M1746" s="132"/>
    </row>
    <row r="1747" spans="10:13">
      <c r="J1747" s="132"/>
      <c r="K1747" s="132"/>
      <c r="L1747" s="132"/>
      <c r="M1747" s="132"/>
    </row>
    <row r="1748" spans="10:13">
      <c r="J1748" s="132"/>
      <c r="K1748" s="132"/>
      <c r="L1748" s="132"/>
      <c r="M1748" s="132"/>
    </row>
    <row r="1749" spans="10:13">
      <c r="J1749" s="132"/>
      <c r="K1749" s="132"/>
      <c r="L1749" s="132"/>
      <c r="M1749" s="132"/>
    </row>
    <row r="1750" spans="10:13">
      <c r="J1750" s="132"/>
      <c r="K1750" s="132"/>
      <c r="L1750" s="132"/>
      <c r="M1750" s="132"/>
    </row>
    <row r="1751" spans="10:13">
      <c r="J1751" s="132"/>
      <c r="K1751" s="132"/>
      <c r="L1751" s="132"/>
      <c r="M1751" s="132"/>
    </row>
    <row r="1752" spans="10:13">
      <c r="J1752" s="132"/>
      <c r="K1752" s="132"/>
      <c r="L1752" s="132"/>
      <c r="M1752" s="132"/>
    </row>
    <row r="1753" spans="10:13">
      <c r="J1753" s="132"/>
      <c r="K1753" s="132"/>
      <c r="L1753" s="132"/>
      <c r="M1753" s="132"/>
    </row>
    <row r="1754" spans="10:13">
      <c r="J1754" s="132"/>
      <c r="K1754" s="132"/>
      <c r="L1754" s="132"/>
      <c r="M1754" s="132"/>
    </row>
    <row r="1755" spans="10:13">
      <c r="J1755" s="132"/>
      <c r="K1755" s="132"/>
      <c r="L1755" s="132"/>
      <c r="M1755" s="132"/>
    </row>
    <row r="1756" spans="10:13">
      <c r="J1756" s="132"/>
      <c r="K1756" s="132"/>
      <c r="L1756" s="132"/>
      <c r="M1756" s="132"/>
    </row>
    <row r="1757" spans="10:13">
      <c r="J1757" s="132"/>
      <c r="K1757" s="132"/>
      <c r="L1757" s="132"/>
      <c r="M1757" s="132"/>
    </row>
    <row r="1758" spans="10:13">
      <c r="J1758" s="132"/>
      <c r="K1758" s="132"/>
      <c r="L1758" s="132"/>
      <c r="M1758" s="132"/>
    </row>
    <row r="1759" spans="10:13">
      <c r="J1759" s="132"/>
      <c r="K1759" s="132"/>
      <c r="L1759" s="132"/>
      <c r="M1759" s="132"/>
    </row>
    <row r="1760" spans="10:13">
      <c r="J1760" s="132"/>
      <c r="K1760" s="132"/>
      <c r="L1760" s="132"/>
      <c r="M1760" s="132"/>
    </row>
    <row r="1761" spans="10:13">
      <c r="J1761" s="132"/>
      <c r="K1761" s="132"/>
      <c r="L1761" s="132"/>
      <c r="M1761" s="132"/>
    </row>
    <row r="1762" spans="10:13">
      <c r="J1762" s="132"/>
      <c r="K1762" s="132"/>
      <c r="L1762" s="132"/>
      <c r="M1762" s="132"/>
    </row>
    <row r="1763" spans="10:13">
      <c r="J1763" s="132"/>
      <c r="K1763" s="132"/>
      <c r="L1763" s="132"/>
      <c r="M1763" s="132"/>
    </row>
    <row r="1764" spans="10:13">
      <c r="J1764" s="132"/>
      <c r="K1764" s="132"/>
      <c r="L1764" s="132"/>
      <c r="M1764" s="132"/>
    </row>
    <row r="1765" spans="10:13">
      <c r="J1765" s="132"/>
      <c r="K1765" s="132"/>
      <c r="L1765" s="132"/>
      <c r="M1765" s="132"/>
    </row>
    <row r="1766" spans="10:13">
      <c r="J1766" s="132"/>
      <c r="K1766" s="132"/>
      <c r="L1766" s="132"/>
      <c r="M1766" s="132"/>
    </row>
    <row r="1767" spans="10:13">
      <c r="J1767" s="132"/>
      <c r="K1767" s="132"/>
      <c r="L1767" s="132"/>
      <c r="M1767" s="132"/>
    </row>
    <row r="1768" spans="10:13">
      <c r="J1768" s="132"/>
      <c r="K1768" s="132"/>
      <c r="L1768" s="132"/>
      <c r="M1768" s="132"/>
    </row>
    <row r="1769" spans="10:13">
      <c r="J1769" s="132"/>
      <c r="K1769" s="132"/>
      <c r="L1769" s="132"/>
      <c r="M1769" s="132"/>
    </row>
    <row r="1770" spans="10:13">
      <c r="J1770" s="132"/>
      <c r="K1770" s="132"/>
      <c r="L1770" s="132"/>
      <c r="M1770" s="132"/>
    </row>
    <row r="1771" spans="10:13">
      <c r="J1771" s="132"/>
      <c r="K1771" s="132"/>
      <c r="L1771" s="132"/>
      <c r="M1771" s="132"/>
    </row>
    <row r="1772" spans="10:13">
      <c r="J1772" s="132"/>
      <c r="K1772" s="132"/>
      <c r="L1772" s="132"/>
      <c r="M1772" s="132"/>
    </row>
    <row r="1773" spans="10:13">
      <c r="J1773" s="132"/>
      <c r="K1773" s="132"/>
      <c r="L1773" s="132"/>
      <c r="M1773" s="132"/>
    </row>
    <row r="1774" spans="10:13">
      <c r="J1774" s="132"/>
      <c r="K1774" s="132"/>
      <c r="L1774" s="132"/>
      <c r="M1774" s="132"/>
    </row>
    <row r="1775" spans="10:13">
      <c r="J1775" s="132"/>
      <c r="K1775" s="132"/>
      <c r="L1775" s="132"/>
      <c r="M1775" s="132"/>
    </row>
    <row r="1776" spans="10:13">
      <c r="J1776" s="132"/>
      <c r="K1776" s="132"/>
      <c r="L1776" s="132"/>
      <c r="M1776" s="132"/>
    </row>
    <row r="1777" spans="10:13">
      <c r="J1777" s="132"/>
      <c r="K1777" s="132"/>
      <c r="L1777" s="132"/>
      <c r="M1777" s="132"/>
    </row>
    <row r="1778" spans="10:13">
      <c r="J1778" s="132"/>
      <c r="K1778" s="132"/>
      <c r="L1778" s="132"/>
      <c r="M1778" s="132"/>
    </row>
    <row r="1779" spans="10:13">
      <c r="J1779" s="132"/>
      <c r="K1779" s="132"/>
      <c r="L1779" s="132"/>
      <c r="M1779" s="132"/>
    </row>
    <row r="1780" spans="10:13">
      <c r="J1780" s="132"/>
      <c r="K1780" s="132"/>
      <c r="L1780" s="132"/>
      <c r="M1780" s="132"/>
    </row>
    <row r="1781" spans="10:13">
      <c r="J1781" s="132"/>
      <c r="K1781" s="132"/>
      <c r="L1781" s="132"/>
      <c r="M1781" s="132"/>
    </row>
    <row r="1782" spans="10:13">
      <c r="J1782" s="132"/>
      <c r="K1782" s="132"/>
      <c r="L1782" s="132"/>
      <c r="M1782" s="132"/>
    </row>
    <row r="1783" spans="10:13">
      <c r="J1783" s="132"/>
      <c r="K1783" s="132"/>
      <c r="L1783" s="132"/>
      <c r="M1783" s="132"/>
    </row>
    <row r="1784" spans="10:13">
      <c r="J1784" s="132"/>
      <c r="K1784" s="132"/>
      <c r="L1784" s="132"/>
      <c r="M1784" s="132"/>
    </row>
    <row r="1785" spans="10:13">
      <c r="J1785" s="132"/>
      <c r="K1785" s="132"/>
      <c r="L1785" s="132"/>
      <c r="M1785" s="132"/>
    </row>
    <row r="1786" spans="10:13">
      <c r="J1786" s="132"/>
      <c r="K1786" s="132"/>
      <c r="L1786" s="132"/>
      <c r="M1786" s="132"/>
    </row>
    <row r="1787" spans="10:13">
      <c r="J1787" s="132"/>
      <c r="K1787" s="132"/>
      <c r="L1787" s="132"/>
      <c r="M1787" s="132"/>
    </row>
    <row r="1788" spans="10:13">
      <c r="J1788" s="132"/>
      <c r="K1788" s="132"/>
      <c r="L1788" s="132"/>
      <c r="M1788" s="132"/>
    </row>
    <row r="1789" spans="10:13">
      <c r="J1789" s="132"/>
      <c r="K1789" s="132"/>
      <c r="L1789" s="132"/>
      <c r="M1789" s="132"/>
    </row>
    <row r="1790" spans="10:13">
      <c r="J1790" s="132"/>
      <c r="K1790" s="132"/>
      <c r="L1790" s="132"/>
      <c r="M1790" s="132"/>
    </row>
    <row r="1791" spans="10:13">
      <c r="J1791" s="132"/>
      <c r="K1791" s="132"/>
      <c r="L1791" s="132"/>
      <c r="M1791" s="132"/>
    </row>
    <row r="1792" spans="10:13">
      <c r="J1792" s="132"/>
      <c r="K1792" s="132"/>
      <c r="L1792" s="132"/>
      <c r="M1792" s="132"/>
    </row>
    <row r="1793" spans="10:13">
      <c r="J1793" s="132"/>
      <c r="K1793" s="132"/>
      <c r="L1793" s="132"/>
      <c r="M1793" s="132"/>
    </row>
    <row r="1794" spans="10:13">
      <c r="J1794" s="132"/>
      <c r="K1794" s="132"/>
      <c r="L1794" s="132"/>
      <c r="M1794" s="132"/>
    </row>
    <row r="1795" spans="10:13">
      <c r="J1795" s="132"/>
      <c r="K1795" s="132"/>
      <c r="L1795" s="132"/>
      <c r="M1795" s="132"/>
    </row>
    <row r="1796" spans="10:13">
      <c r="J1796" s="132"/>
      <c r="K1796" s="132"/>
      <c r="L1796" s="132"/>
      <c r="M1796" s="132"/>
    </row>
    <row r="1797" spans="10:13">
      <c r="J1797" s="132"/>
      <c r="K1797" s="132"/>
      <c r="L1797" s="132"/>
      <c r="M1797" s="132"/>
    </row>
    <row r="1798" spans="10:13">
      <c r="J1798" s="132"/>
      <c r="K1798" s="132"/>
      <c r="L1798" s="132"/>
      <c r="M1798" s="132"/>
    </row>
    <row r="1799" spans="10:13">
      <c r="J1799" s="132"/>
      <c r="K1799" s="132"/>
      <c r="L1799" s="132"/>
      <c r="M1799" s="132"/>
    </row>
    <row r="1800" spans="10:13">
      <c r="J1800" s="132"/>
      <c r="K1800" s="132"/>
      <c r="L1800" s="132"/>
      <c r="M1800" s="132"/>
    </row>
    <row r="1801" spans="10:13">
      <c r="J1801" s="132"/>
      <c r="K1801" s="132"/>
      <c r="L1801" s="132"/>
      <c r="M1801" s="132"/>
    </row>
    <row r="1802" spans="10:13">
      <c r="J1802" s="132"/>
      <c r="K1802" s="132"/>
      <c r="L1802" s="132"/>
      <c r="M1802" s="132"/>
    </row>
    <row r="1803" spans="10:13">
      <c r="J1803" s="132"/>
      <c r="K1803" s="132"/>
      <c r="L1803" s="132"/>
      <c r="M1803" s="132"/>
    </row>
    <row r="1804" spans="10:13">
      <c r="J1804" s="132"/>
      <c r="K1804" s="132"/>
      <c r="L1804" s="132"/>
      <c r="M1804" s="132"/>
    </row>
    <row r="1805" spans="10:13">
      <c r="J1805" s="132"/>
      <c r="K1805" s="132"/>
      <c r="L1805" s="132"/>
      <c r="M1805" s="132"/>
    </row>
    <row r="1806" spans="10:13">
      <c r="J1806" s="132"/>
      <c r="K1806" s="132"/>
      <c r="L1806" s="132"/>
      <c r="M1806" s="132"/>
    </row>
    <row r="1807" spans="10:13">
      <c r="J1807" s="132"/>
      <c r="K1807" s="132"/>
      <c r="L1807" s="132"/>
      <c r="M1807" s="132"/>
    </row>
    <row r="1808" spans="10:13">
      <c r="J1808" s="132"/>
      <c r="K1808" s="132"/>
      <c r="L1808" s="132"/>
      <c r="M1808" s="132"/>
    </row>
    <row r="1809" spans="10:13">
      <c r="J1809" s="132"/>
      <c r="K1809" s="132"/>
      <c r="L1809" s="132"/>
      <c r="M1809" s="132"/>
    </row>
    <row r="1810" spans="10:13">
      <c r="J1810" s="132"/>
      <c r="K1810" s="132"/>
      <c r="L1810" s="132"/>
      <c r="M1810" s="132"/>
    </row>
    <row r="1811" spans="10:13">
      <c r="J1811" s="132"/>
      <c r="K1811" s="132"/>
      <c r="L1811" s="132"/>
      <c r="M1811" s="132"/>
    </row>
    <row r="1812" spans="10:13">
      <c r="J1812" s="132"/>
      <c r="K1812" s="132"/>
      <c r="L1812" s="132"/>
      <c r="M1812" s="132"/>
    </row>
    <row r="1813" spans="10:13">
      <c r="J1813" s="132"/>
      <c r="K1813" s="132"/>
      <c r="L1813" s="132"/>
      <c r="M1813" s="132"/>
    </row>
    <row r="1814" spans="10:13">
      <c r="J1814" s="132"/>
      <c r="K1814" s="132"/>
      <c r="L1814" s="132"/>
      <c r="M1814" s="132"/>
    </row>
    <row r="1815" spans="10:13">
      <c r="J1815" s="132"/>
      <c r="K1815" s="132"/>
      <c r="L1815" s="132"/>
      <c r="M1815" s="132"/>
    </row>
    <row r="1816" spans="10:13">
      <c r="J1816" s="132"/>
      <c r="K1816" s="132"/>
      <c r="L1816" s="132"/>
      <c r="M1816" s="132"/>
    </row>
    <row r="1817" spans="10:13">
      <c r="J1817" s="132"/>
      <c r="K1817" s="132"/>
      <c r="L1817" s="132"/>
      <c r="M1817" s="132"/>
    </row>
    <row r="1818" spans="10:13">
      <c r="J1818" s="132"/>
      <c r="K1818" s="132"/>
      <c r="L1818" s="132"/>
      <c r="M1818" s="132"/>
    </row>
    <row r="1819" spans="10:13">
      <c r="J1819" s="132"/>
      <c r="K1819" s="132"/>
      <c r="L1819" s="132"/>
      <c r="M1819" s="132"/>
    </row>
    <row r="1820" spans="10:13">
      <c r="J1820" s="132"/>
      <c r="K1820" s="132"/>
      <c r="L1820" s="132"/>
      <c r="M1820" s="132"/>
    </row>
    <row r="1821" spans="10:13">
      <c r="J1821" s="132"/>
      <c r="K1821" s="132"/>
      <c r="L1821" s="132"/>
      <c r="M1821" s="132"/>
    </row>
    <row r="1822" spans="10:13">
      <c r="J1822" s="132"/>
      <c r="K1822" s="132"/>
      <c r="L1822" s="132"/>
      <c r="M1822" s="132"/>
    </row>
    <row r="1823" spans="10:13">
      <c r="J1823" s="132"/>
      <c r="K1823" s="132"/>
      <c r="L1823" s="132"/>
      <c r="M1823" s="132"/>
    </row>
    <row r="1824" spans="10:13">
      <c r="J1824" s="132"/>
      <c r="K1824" s="132"/>
      <c r="L1824" s="132"/>
      <c r="M1824" s="132"/>
    </row>
    <row r="1825" spans="10:13">
      <c r="J1825" s="132"/>
      <c r="K1825" s="132"/>
      <c r="L1825" s="132"/>
      <c r="M1825" s="132"/>
    </row>
    <row r="1826" spans="10:13">
      <c r="J1826" s="132"/>
      <c r="K1826" s="132"/>
      <c r="L1826" s="132"/>
      <c r="M1826" s="132"/>
    </row>
    <row r="1827" spans="10:13">
      <c r="J1827" s="132"/>
      <c r="K1827" s="132"/>
      <c r="L1827" s="132"/>
      <c r="M1827" s="132"/>
    </row>
    <row r="1828" spans="10:13">
      <c r="J1828" s="132"/>
      <c r="K1828" s="132"/>
      <c r="L1828" s="132"/>
      <c r="M1828" s="132"/>
    </row>
    <row r="1829" spans="10:13">
      <c r="J1829" s="132"/>
      <c r="K1829" s="132"/>
      <c r="L1829" s="132"/>
      <c r="M1829" s="132"/>
    </row>
    <row r="1830" spans="10:13">
      <c r="J1830" s="132"/>
      <c r="K1830" s="132"/>
      <c r="L1830" s="132"/>
      <c r="M1830" s="132"/>
    </row>
    <row r="1831" spans="10:13">
      <c r="J1831" s="132"/>
      <c r="K1831" s="132"/>
      <c r="L1831" s="132"/>
      <c r="M1831" s="132"/>
    </row>
    <row r="1832" spans="10:13">
      <c r="J1832" s="132"/>
      <c r="K1832" s="132"/>
      <c r="L1832" s="132"/>
      <c r="M1832" s="132"/>
    </row>
    <row r="1833" spans="10:13">
      <c r="J1833" s="132"/>
      <c r="K1833" s="132"/>
      <c r="L1833" s="132"/>
      <c r="M1833" s="132"/>
    </row>
    <row r="1834" spans="10:13">
      <c r="J1834" s="132"/>
      <c r="K1834" s="132"/>
      <c r="L1834" s="132"/>
      <c r="M1834" s="132"/>
    </row>
    <row r="1835" spans="10:13">
      <c r="J1835" s="132"/>
      <c r="K1835" s="132"/>
      <c r="L1835" s="132"/>
      <c r="M1835" s="132"/>
    </row>
    <row r="1836" spans="10:13">
      <c r="J1836" s="132"/>
      <c r="K1836" s="132"/>
      <c r="L1836" s="132"/>
      <c r="M1836" s="132"/>
    </row>
    <row r="1837" spans="10:13">
      <c r="J1837" s="132"/>
      <c r="K1837" s="132"/>
      <c r="L1837" s="132"/>
      <c r="M1837" s="132"/>
    </row>
    <row r="1838" spans="10:13">
      <c r="J1838" s="132"/>
      <c r="K1838" s="132"/>
      <c r="L1838" s="132"/>
      <c r="M1838" s="132"/>
    </row>
    <row r="1839" spans="10:13">
      <c r="J1839" s="132"/>
      <c r="K1839" s="132"/>
      <c r="L1839" s="132"/>
      <c r="M1839" s="132"/>
    </row>
    <row r="1840" spans="10:13">
      <c r="J1840" s="132"/>
      <c r="K1840" s="132"/>
      <c r="L1840" s="132"/>
      <c r="M1840" s="132"/>
    </row>
    <row r="1841" spans="10:13">
      <c r="J1841" s="132"/>
      <c r="K1841" s="132"/>
      <c r="L1841" s="132"/>
      <c r="M1841" s="132"/>
    </row>
    <row r="1842" spans="10:13">
      <c r="J1842" s="132"/>
      <c r="K1842" s="132"/>
      <c r="L1842" s="132"/>
      <c r="M1842" s="132"/>
    </row>
    <row r="1843" spans="10:13">
      <c r="J1843" s="132"/>
      <c r="K1843" s="132"/>
      <c r="L1843" s="132"/>
      <c r="M1843" s="132"/>
    </row>
    <row r="1844" spans="10:13">
      <c r="J1844" s="132"/>
      <c r="K1844" s="132"/>
      <c r="L1844" s="132"/>
      <c r="M1844" s="132"/>
    </row>
    <row r="1845" spans="10:13">
      <c r="J1845" s="132"/>
      <c r="K1845" s="132"/>
      <c r="L1845" s="132"/>
      <c r="M1845" s="132"/>
    </row>
    <row r="1846" spans="10:13">
      <c r="J1846" s="132"/>
      <c r="K1846" s="132"/>
      <c r="L1846" s="132"/>
      <c r="M1846" s="132"/>
    </row>
    <row r="1847" spans="10:13">
      <c r="J1847" s="132"/>
      <c r="K1847" s="132"/>
      <c r="L1847" s="132"/>
      <c r="M1847" s="132"/>
    </row>
    <row r="1848" spans="10:13">
      <c r="J1848" s="132"/>
      <c r="K1848" s="132"/>
      <c r="L1848" s="132"/>
      <c r="M1848" s="132"/>
    </row>
    <row r="1849" spans="10:13">
      <c r="J1849" s="132"/>
      <c r="K1849" s="132"/>
      <c r="L1849" s="132"/>
      <c r="M1849" s="132"/>
    </row>
    <row r="1850" spans="10:13">
      <c r="J1850" s="132"/>
      <c r="K1850" s="132"/>
      <c r="L1850" s="132"/>
      <c r="M1850" s="132"/>
    </row>
    <row r="1851" spans="10:13">
      <c r="J1851" s="132"/>
      <c r="K1851" s="132"/>
      <c r="L1851" s="132"/>
      <c r="M1851" s="132"/>
    </row>
    <row r="1852" spans="10:13">
      <c r="J1852" s="132"/>
      <c r="K1852" s="132"/>
      <c r="L1852" s="132"/>
      <c r="M1852" s="132"/>
    </row>
    <row r="1853" spans="10:13">
      <c r="J1853" s="132"/>
      <c r="K1853" s="132"/>
      <c r="L1853" s="132"/>
      <c r="M1853" s="132"/>
    </row>
    <row r="1854" spans="10:13">
      <c r="J1854" s="132"/>
      <c r="K1854" s="132"/>
      <c r="L1854" s="132"/>
      <c r="M1854" s="132"/>
    </row>
    <row r="1855" spans="10:13">
      <c r="J1855" s="132"/>
      <c r="K1855" s="132"/>
      <c r="L1855" s="132"/>
      <c r="M1855" s="132"/>
    </row>
    <row r="1856" spans="10:13">
      <c r="J1856" s="132"/>
      <c r="K1856" s="132"/>
      <c r="L1856" s="132"/>
      <c r="M1856" s="132"/>
    </row>
    <row r="1857" spans="10:13">
      <c r="J1857" s="132"/>
      <c r="K1857" s="132"/>
      <c r="L1857" s="132"/>
      <c r="M1857" s="132"/>
    </row>
    <row r="1858" spans="10:13">
      <c r="J1858" s="132"/>
      <c r="K1858" s="132"/>
      <c r="L1858" s="132"/>
      <c r="M1858" s="132"/>
    </row>
    <row r="1859" spans="10:13">
      <c r="J1859" s="132"/>
      <c r="K1859" s="132"/>
      <c r="L1859" s="132"/>
      <c r="M1859" s="132"/>
    </row>
    <row r="1860" spans="10:13">
      <c r="J1860" s="132"/>
      <c r="K1860" s="132"/>
      <c r="L1860" s="132"/>
      <c r="M1860" s="132"/>
    </row>
    <row r="1861" spans="10:13">
      <c r="J1861" s="132"/>
      <c r="K1861" s="132"/>
      <c r="L1861" s="132"/>
      <c r="M1861" s="132"/>
    </row>
    <row r="1862" spans="10:13">
      <c r="J1862" s="132"/>
      <c r="K1862" s="132"/>
      <c r="L1862" s="132"/>
      <c r="M1862" s="132"/>
    </row>
    <row r="1863" spans="10:13">
      <c r="J1863" s="132"/>
      <c r="K1863" s="132"/>
      <c r="L1863" s="132"/>
      <c r="M1863" s="132"/>
    </row>
    <row r="1864" spans="10:13">
      <c r="J1864" s="132"/>
      <c r="K1864" s="132"/>
      <c r="L1864" s="132"/>
      <c r="M1864" s="132"/>
    </row>
    <row r="1865" spans="10:13">
      <c r="J1865" s="132"/>
      <c r="K1865" s="132"/>
      <c r="L1865" s="132"/>
      <c r="M1865" s="132"/>
    </row>
    <row r="1866" spans="10:13">
      <c r="J1866" s="132"/>
      <c r="K1866" s="132"/>
      <c r="L1866" s="132"/>
      <c r="M1866" s="132"/>
    </row>
    <row r="1867" spans="10:13">
      <c r="J1867" s="132"/>
      <c r="K1867" s="132"/>
      <c r="L1867" s="132"/>
      <c r="M1867" s="132"/>
    </row>
    <row r="1868" spans="10:13">
      <c r="J1868" s="132"/>
      <c r="K1868" s="132"/>
      <c r="L1868" s="132"/>
      <c r="M1868" s="132"/>
    </row>
    <row r="1869" spans="10:13">
      <c r="J1869" s="132"/>
      <c r="K1869" s="132"/>
      <c r="L1869" s="132"/>
      <c r="M1869" s="132"/>
    </row>
    <row r="1870" spans="10:13">
      <c r="J1870" s="132"/>
      <c r="K1870" s="132"/>
      <c r="L1870" s="132"/>
      <c r="M1870" s="132"/>
    </row>
    <row r="1871" spans="10:13">
      <c r="J1871" s="132"/>
      <c r="K1871" s="132"/>
      <c r="L1871" s="132"/>
      <c r="M1871" s="132"/>
    </row>
    <row r="1872" spans="10:13">
      <c r="J1872" s="132"/>
      <c r="K1872" s="132"/>
      <c r="L1872" s="132"/>
      <c r="M1872" s="132"/>
    </row>
    <row r="1873" spans="10:13">
      <c r="J1873" s="132"/>
      <c r="K1873" s="132"/>
      <c r="L1873" s="132"/>
      <c r="M1873" s="132"/>
    </row>
    <row r="1874" spans="10:13">
      <c r="J1874" s="132"/>
      <c r="K1874" s="132"/>
      <c r="L1874" s="132"/>
      <c r="M1874" s="132"/>
    </row>
    <row r="1875" spans="10:13">
      <c r="J1875" s="132"/>
      <c r="K1875" s="132"/>
      <c r="L1875" s="132"/>
      <c r="M1875" s="132"/>
    </row>
    <row r="1876" spans="10:13">
      <c r="J1876" s="132"/>
      <c r="K1876" s="132"/>
      <c r="L1876" s="132"/>
      <c r="M1876" s="132"/>
    </row>
    <row r="1877" spans="10:13">
      <c r="J1877" s="132"/>
      <c r="K1877" s="132"/>
      <c r="L1877" s="132"/>
      <c r="M1877" s="132"/>
    </row>
    <row r="1878" spans="10:13">
      <c r="J1878" s="132"/>
      <c r="K1878" s="132"/>
      <c r="L1878" s="132"/>
      <c r="M1878" s="132"/>
    </row>
    <row r="1879" spans="10:13">
      <c r="J1879" s="132"/>
      <c r="K1879" s="132"/>
      <c r="L1879" s="132"/>
      <c r="M1879" s="132"/>
    </row>
    <row r="1880" spans="10:13">
      <c r="J1880" s="132"/>
      <c r="K1880" s="132"/>
      <c r="L1880" s="132"/>
      <c r="M1880" s="132"/>
    </row>
    <row r="1881" spans="10:13">
      <c r="J1881" s="132"/>
      <c r="K1881" s="132"/>
      <c r="L1881" s="132"/>
      <c r="M1881" s="132"/>
    </row>
    <row r="1882" spans="10:13">
      <c r="J1882" s="132"/>
      <c r="K1882" s="132"/>
      <c r="L1882" s="132"/>
      <c r="M1882" s="132"/>
    </row>
    <row r="1883" spans="10:13">
      <c r="J1883" s="132"/>
      <c r="K1883" s="132"/>
      <c r="L1883" s="132"/>
      <c r="M1883" s="132"/>
    </row>
    <row r="1884" spans="10:13">
      <c r="J1884" s="132"/>
      <c r="K1884" s="132"/>
      <c r="L1884" s="132"/>
      <c r="M1884" s="132"/>
    </row>
    <row r="1885" spans="10:13">
      <c r="J1885" s="132"/>
      <c r="K1885" s="132"/>
      <c r="L1885" s="132"/>
      <c r="M1885" s="132"/>
    </row>
    <row r="1886" spans="10:13">
      <c r="J1886" s="132"/>
      <c r="K1886" s="132"/>
      <c r="L1886" s="132"/>
      <c r="M1886" s="132"/>
    </row>
    <row r="1887" spans="10:13">
      <c r="J1887" s="132"/>
      <c r="K1887" s="132"/>
      <c r="L1887" s="132"/>
      <c r="M1887" s="132"/>
    </row>
    <row r="1888" spans="10:13">
      <c r="J1888" s="132"/>
      <c r="K1888" s="132"/>
      <c r="L1888" s="132"/>
      <c r="M1888" s="132"/>
    </row>
    <row r="1889" spans="10:13">
      <c r="J1889" s="132"/>
      <c r="K1889" s="132"/>
      <c r="L1889" s="132"/>
      <c r="M1889" s="132"/>
    </row>
    <row r="1890" spans="10:13">
      <c r="J1890" s="132"/>
      <c r="K1890" s="132"/>
      <c r="L1890" s="132"/>
      <c r="M1890" s="132"/>
    </row>
    <row r="1891" spans="10:13">
      <c r="J1891" s="132"/>
      <c r="K1891" s="132"/>
      <c r="L1891" s="132"/>
      <c r="M1891" s="132"/>
    </row>
    <row r="1892" spans="10:13">
      <c r="J1892" s="132"/>
      <c r="K1892" s="132"/>
      <c r="L1892" s="132"/>
      <c r="M1892" s="132"/>
    </row>
    <row r="1893" spans="10:13">
      <c r="J1893" s="132"/>
      <c r="K1893" s="132"/>
      <c r="L1893" s="132"/>
      <c r="M1893" s="132"/>
    </row>
    <row r="1894" spans="10:13">
      <c r="J1894" s="132"/>
      <c r="K1894" s="132"/>
      <c r="L1894" s="132"/>
      <c r="M1894" s="132"/>
    </row>
    <row r="1895" spans="10:13">
      <c r="J1895" s="132"/>
      <c r="K1895" s="132"/>
      <c r="L1895" s="132"/>
      <c r="M1895" s="132"/>
    </row>
    <row r="1896" spans="10:13">
      <c r="J1896" s="132"/>
      <c r="K1896" s="132"/>
      <c r="L1896" s="132"/>
      <c r="M1896" s="132"/>
    </row>
    <row r="1897" spans="10:13">
      <c r="J1897" s="132"/>
      <c r="K1897" s="132"/>
      <c r="L1897" s="132"/>
      <c r="M1897" s="132"/>
    </row>
    <row r="1898" spans="10:13">
      <c r="J1898" s="132"/>
      <c r="K1898" s="132"/>
      <c r="L1898" s="132"/>
      <c r="M1898" s="132"/>
    </row>
    <row r="1899" spans="10:13">
      <c r="J1899" s="132"/>
      <c r="K1899" s="132"/>
      <c r="L1899" s="132"/>
      <c r="M1899" s="132"/>
    </row>
    <row r="1900" spans="10:13">
      <c r="J1900" s="132"/>
      <c r="K1900" s="132"/>
      <c r="L1900" s="132"/>
      <c r="M1900" s="132"/>
    </row>
    <row r="1901" spans="10:13">
      <c r="J1901" s="132"/>
      <c r="K1901" s="132"/>
      <c r="L1901" s="132"/>
      <c r="M1901" s="132"/>
    </row>
    <row r="1902" spans="10:13">
      <c r="J1902" s="132"/>
      <c r="K1902" s="132"/>
      <c r="L1902" s="132"/>
      <c r="M1902" s="132"/>
    </row>
    <row r="1903" spans="10:13">
      <c r="J1903" s="132"/>
      <c r="K1903" s="132"/>
      <c r="L1903" s="132"/>
      <c r="M1903" s="132"/>
    </row>
    <row r="1904" spans="10:13">
      <c r="J1904" s="132"/>
      <c r="K1904" s="132"/>
      <c r="L1904" s="132"/>
      <c r="M1904" s="132"/>
    </row>
    <row r="1905" spans="10:13">
      <c r="J1905" s="132"/>
      <c r="K1905" s="132"/>
      <c r="L1905" s="132"/>
      <c r="M1905" s="132"/>
    </row>
    <row r="1906" spans="10:13">
      <c r="J1906" s="132"/>
      <c r="K1906" s="132"/>
      <c r="L1906" s="132"/>
      <c r="M1906" s="132"/>
    </row>
    <row r="1907" spans="10:13">
      <c r="J1907" s="132"/>
      <c r="K1907" s="132"/>
      <c r="L1907" s="132"/>
      <c r="M1907" s="132"/>
    </row>
    <row r="1908" spans="10:13">
      <c r="J1908" s="132"/>
      <c r="K1908" s="132"/>
      <c r="L1908" s="132"/>
      <c r="M1908" s="132"/>
    </row>
    <row r="1909" spans="10:13">
      <c r="J1909" s="132"/>
      <c r="K1909" s="132"/>
      <c r="L1909" s="132"/>
      <c r="M1909" s="132"/>
    </row>
    <row r="1910" spans="10:13">
      <c r="J1910" s="132"/>
      <c r="K1910" s="132"/>
      <c r="L1910" s="132"/>
      <c r="M1910" s="132"/>
    </row>
    <row r="1911" spans="10:13">
      <c r="J1911" s="132"/>
      <c r="K1911" s="132"/>
      <c r="L1911" s="132"/>
      <c r="M1911" s="132"/>
    </row>
    <row r="1912" spans="10:13">
      <c r="J1912" s="132"/>
      <c r="K1912" s="132"/>
      <c r="L1912" s="132"/>
      <c r="M1912" s="132"/>
    </row>
    <row r="1913" spans="10:13">
      <c r="J1913" s="132"/>
      <c r="K1913" s="132"/>
      <c r="L1913" s="132"/>
      <c r="M1913" s="132"/>
    </row>
    <row r="1914" spans="10:13">
      <c r="J1914" s="132"/>
      <c r="K1914" s="132"/>
      <c r="L1914" s="132"/>
      <c r="M1914" s="132"/>
    </row>
    <row r="1915" spans="10:13">
      <c r="J1915" s="132"/>
      <c r="K1915" s="132"/>
      <c r="L1915" s="132"/>
      <c r="M1915" s="132"/>
    </row>
    <row r="1916" spans="10:13">
      <c r="J1916" s="132"/>
      <c r="K1916" s="132"/>
      <c r="L1916" s="132"/>
      <c r="M1916" s="132"/>
    </row>
    <row r="1917" spans="10:13">
      <c r="J1917" s="132"/>
      <c r="K1917" s="132"/>
      <c r="L1917" s="132"/>
      <c r="M1917" s="132"/>
    </row>
    <row r="1918" spans="10:13">
      <c r="J1918" s="132"/>
      <c r="K1918" s="132"/>
      <c r="L1918" s="132"/>
      <c r="M1918" s="132"/>
    </row>
    <row r="1919" spans="10:13">
      <c r="J1919" s="132"/>
      <c r="K1919" s="132"/>
      <c r="L1919" s="132"/>
      <c r="M1919" s="132"/>
    </row>
    <row r="1920" spans="10:13">
      <c r="J1920" s="132"/>
      <c r="K1920" s="132"/>
      <c r="L1920" s="132"/>
      <c r="M1920" s="132"/>
    </row>
    <row r="1921" spans="10:13">
      <c r="J1921" s="132"/>
      <c r="K1921" s="132"/>
      <c r="L1921" s="132"/>
      <c r="M1921" s="132"/>
    </row>
    <row r="1922" spans="10:13">
      <c r="J1922" s="132"/>
      <c r="K1922" s="132"/>
      <c r="L1922" s="132"/>
      <c r="M1922" s="132"/>
    </row>
    <row r="1923" spans="10:13">
      <c r="J1923" s="132"/>
      <c r="K1923" s="132"/>
      <c r="L1923" s="132"/>
      <c r="M1923" s="132"/>
    </row>
    <row r="1924" spans="10:13">
      <c r="J1924" s="132"/>
      <c r="K1924" s="132"/>
      <c r="L1924" s="132"/>
      <c r="M1924" s="132"/>
    </row>
    <row r="1925" spans="10:13">
      <c r="J1925" s="132"/>
      <c r="K1925" s="132"/>
      <c r="L1925" s="132"/>
      <c r="M1925" s="132"/>
    </row>
    <row r="1926" spans="10:13">
      <c r="J1926" s="132"/>
      <c r="K1926" s="132"/>
      <c r="L1926" s="132"/>
      <c r="M1926" s="132"/>
    </row>
    <row r="1927" spans="10:13">
      <c r="J1927" s="132"/>
      <c r="K1927" s="132"/>
      <c r="L1927" s="132"/>
      <c r="M1927" s="132"/>
    </row>
    <row r="1928" spans="10:13">
      <c r="J1928" s="132"/>
      <c r="K1928" s="132"/>
      <c r="L1928" s="132"/>
      <c r="M1928" s="132"/>
    </row>
    <row r="1929" spans="10:13">
      <c r="J1929" s="132"/>
      <c r="K1929" s="132"/>
      <c r="L1929" s="132"/>
      <c r="M1929" s="132"/>
    </row>
    <row r="1930" spans="10:13">
      <c r="J1930" s="132"/>
      <c r="K1930" s="132"/>
      <c r="L1930" s="132"/>
      <c r="M1930" s="132"/>
    </row>
    <row r="1931" spans="10:13">
      <c r="J1931" s="132"/>
      <c r="K1931" s="132"/>
      <c r="L1931" s="132"/>
      <c r="M1931" s="132"/>
    </row>
    <row r="1932" spans="10:13">
      <c r="J1932" s="132"/>
      <c r="K1932" s="132"/>
      <c r="L1932" s="132"/>
      <c r="M1932" s="132"/>
    </row>
    <row r="1933" spans="10:13">
      <c r="J1933" s="132"/>
      <c r="K1933" s="132"/>
      <c r="L1933" s="132"/>
      <c r="M1933" s="132"/>
    </row>
    <row r="1934" spans="10:13">
      <c r="J1934" s="132"/>
      <c r="K1934" s="132"/>
      <c r="L1934" s="132"/>
      <c r="M1934" s="132"/>
    </row>
    <row r="1935" spans="10:13">
      <c r="J1935" s="132"/>
      <c r="K1935" s="132"/>
      <c r="L1935" s="132"/>
      <c r="M1935" s="132"/>
    </row>
    <row r="1936" spans="10:13">
      <c r="J1936" s="132"/>
      <c r="K1936" s="132"/>
      <c r="L1936" s="132"/>
      <c r="M1936" s="132"/>
    </row>
    <row r="1937" spans="10:13">
      <c r="J1937" s="132"/>
      <c r="K1937" s="132"/>
      <c r="L1937" s="132"/>
      <c r="M1937" s="132"/>
    </row>
    <row r="1938" spans="10:13">
      <c r="J1938" s="132"/>
      <c r="K1938" s="132"/>
      <c r="L1938" s="132"/>
      <c r="M1938" s="132"/>
    </row>
    <row r="1939" spans="10:13">
      <c r="J1939" s="132"/>
      <c r="K1939" s="132"/>
      <c r="L1939" s="132"/>
      <c r="M1939" s="132"/>
    </row>
    <row r="1940" spans="10:13">
      <c r="J1940" s="132"/>
      <c r="K1940" s="132"/>
      <c r="L1940" s="132"/>
      <c r="M1940" s="132"/>
    </row>
    <row r="1941" spans="10:13">
      <c r="J1941" s="132"/>
      <c r="K1941" s="132"/>
      <c r="L1941" s="132"/>
      <c r="M1941" s="132"/>
    </row>
    <row r="1942" spans="10:13">
      <c r="J1942" s="132"/>
      <c r="K1942" s="132"/>
      <c r="L1942" s="132"/>
      <c r="M1942" s="132"/>
    </row>
    <row r="1943" spans="10:13">
      <c r="J1943" s="132"/>
      <c r="K1943" s="132"/>
      <c r="L1943" s="132"/>
      <c r="M1943" s="132"/>
    </row>
    <row r="1944" spans="10:13">
      <c r="J1944" s="132"/>
      <c r="K1944" s="132"/>
      <c r="L1944" s="132"/>
      <c r="M1944" s="132"/>
    </row>
    <row r="1945" spans="10:13">
      <c r="J1945" s="132"/>
      <c r="K1945" s="132"/>
      <c r="L1945" s="132"/>
      <c r="M1945" s="132"/>
    </row>
    <row r="1946" spans="10:13">
      <c r="J1946" s="132"/>
      <c r="K1946" s="132"/>
      <c r="L1946" s="132"/>
      <c r="M1946" s="132"/>
    </row>
    <row r="1947" spans="10:13">
      <c r="J1947" s="132"/>
      <c r="K1947" s="132"/>
      <c r="L1947" s="132"/>
      <c r="M1947" s="132"/>
    </row>
    <row r="1948" spans="10:13">
      <c r="J1948" s="132"/>
      <c r="K1948" s="132"/>
      <c r="L1948" s="132"/>
      <c r="M1948" s="132"/>
    </row>
    <row r="1949" spans="10:13">
      <c r="J1949" s="132"/>
      <c r="K1949" s="132"/>
      <c r="L1949" s="132"/>
      <c r="M1949" s="132"/>
    </row>
    <row r="1950" spans="10:13">
      <c r="J1950" s="132"/>
      <c r="K1950" s="132"/>
      <c r="L1950" s="132"/>
      <c r="M1950" s="132"/>
    </row>
    <row r="1951" spans="10:13">
      <c r="J1951" s="132"/>
      <c r="K1951" s="132"/>
      <c r="L1951" s="132"/>
      <c r="M1951" s="132"/>
    </row>
    <row r="1952" spans="10:13">
      <c r="J1952" s="132"/>
      <c r="K1952" s="132"/>
      <c r="L1952" s="132"/>
      <c r="M1952" s="132"/>
    </row>
    <row r="1953" spans="10:13">
      <c r="J1953" s="132"/>
      <c r="K1953" s="132"/>
      <c r="L1953" s="132"/>
      <c r="M1953" s="132"/>
    </row>
    <row r="1954" spans="10:13">
      <c r="J1954" s="132"/>
      <c r="K1954" s="132"/>
      <c r="L1954" s="132"/>
      <c r="M1954" s="132"/>
    </row>
    <row r="1955" spans="10:13">
      <c r="J1955" s="132"/>
      <c r="K1955" s="132"/>
      <c r="L1955" s="132"/>
      <c r="M1955" s="132"/>
    </row>
    <row r="1956" spans="10:13">
      <c r="J1956" s="132"/>
      <c r="K1956" s="132"/>
      <c r="L1956" s="132"/>
      <c r="M1956" s="132"/>
    </row>
    <row r="1957" spans="10:13">
      <c r="J1957" s="132"/>
      <c r="K1957" s="132"/>
      <c r="L1957" s="132"/>
      <c r="M1957" s="132"/>
    </row>
    <row r="1958" spans="10:13">
      <c r="J1958" s="132"/>
      <c r="K1958" s="132"/>
      <c r="L1958" s="132"/>
      <c r="M1958" s="132"/>
    </row>
    <row r="1959" spans="10:13">
      <c r="J1959" s="132"/>
      <c r="K1959" s="132"/>
      <c r="L1959" s="132"/>
      <c r="M1959" s="132"/>
    </row>
    <row r="1960" spans="10:13">
      <c r="J1960" s="132"/>
      <c r="K1960" s="132"/>
      <c r="L1960" s="132"/>
      <c r="M1960" s="132"/>
    </row>
    <row r="1961" spans="10:13">
      <c r="J1961" s="132"/>
      <c r="K1961" s="132"/>
      <c r="L1961" s="132"/>
      <c r="M1961" s="132"/>
    </row>
    <row r="1962" spans="10:13">
      <c r="J1962" s="132"/>
      <c r="K1962" s="132"/>
      <c r="L1962" s="132"/>
      <c r="M1962" s="132"/>
    </row>
    <row r="1963" spans="10:13">
      <c r="J1963" s="132"/>
      <c r="K1963" s="132"/>
      <c r="L1963" s="132"/>
      <c r="M1963" s="132"/>
    </row>
    <row r="1964" spans="10:13">
      <c r="J1964" s="132"/>
      <c r="K1964" s="132"/>
      <c r="L1964" s="132"/>
      <c r="M1964" s="132"/>
    </row>
    <row r="1965" spans="10:13">
      <c r="J1965" s="132"/>
      <c r="K1965" s="132"/>
      <c r="L1965" s="132"/>
      <c r="M1965" s="132"/>
    </row>
    <row r="1966" spans="10:13">
      <c r="J1966" s="132"/>
      <c r="K1966" s="132"/>
      <c r="L1966" s="132"/>
      <c r="M1966" s="132"/>
    </row>
    <row r="1967" spans="10:13">
      <c r="J1967" s="132"/>
      <c r="K1967" s="132"/>
      <c r="L1967" s="132"/>
      <c r="M1967" s="132"/>
    </row>
    <row r="1968" spans="10:13">
      <c r="J1968" s="132"/>
      <c r="K1968" s="132"/>
      <c r="L1968" s="132"/>
      <c r="M1968" s="132"/>
    </row>
    <row r="1969" spans="10:13">
      <c r="J1969" s="132"/>
      <c r="K1969" s="132"/>
      <c r="L1969" s="132"/>
      <c r="M1969" s="132"/>
    </row>
    <row r="1970" spans="10:13">
      <c r="J1970" s="132"/>
      <c r="K1970" s="132"/>
      <c r="L1970" s="132"/>
      <c r="M1970" s="132"/>
    </row>
    <row r="1971" spans="10:13">
      <c r="J1971" s="132"/>
      <c r="K1971" s="132"/>
      <c r="L1971" s="132"/>
      <c r="M1971" s="132"/>
    </row>
    <row r="1972" spans="10:13">
      <c r="J1972" s="132"/>
      <c r="K1972" s="132"/>
      <c r="L1972" s="132"/>
      <c r="M1972" s="132"/>
    </row>
    <row r="1973" spans="10:13">
      <c r="J1973" s="132"/>
      <c r="K1973" s="132"/>
      <c r="L1973" s="132"/>
      <c r="M1973" s="132"/>
    </row>
    <row r="1974" spans="10:13">
      <c r="J1974" s="132"/>
      <c r="K1974" s="132"/>
      <c r="L1974" s="132"/>
      <c r="M1974" s="132"/>
    </row>
    <row r="1975" spans="10:13">
      <c r="J1975" s="132"/>
      <c r="K1975" s="132"/>
      <c r="L1975" s="132"/>
      <c r="M1975" s="132"/>
    </row>
    <row r="1976" spans="10:13">
      <c r="J1976" s="132"/>
      <c r="K1976" s="132"/>
      <c r="L1976" s="132"/>
      <c r="M1976" s="132"/>
    </row>
    <row r="1977" spans="10:13">
      <c r="J1977" s="132"/>
      <c r="K1977" s="132"/>
      <c r="L1977" s="132"/>
      <c r="M1977" s="132"/>
    </row>
    <row r="1978" spans="10:13">
      <c r="J1978" s="132"/>
      <c r="K1978" s="132"/>
      <c r="L1978" s="132"/>
      <c r="M1978" s="132"/>
    </row>
    <row r="1979" spans="10:13">
      <c r="J1979" s="132"/>
      <c r="K1979" s="132"/>
      <c r="L1979" s="132"/>
      <c r="M1979" s="132"/>
    </row>
    <row r="1980" spans="10:13">
      <c r="J1980" s="132"/>
      <c r="K1980" s="132"/>
      <c r="L1980" s="132"/>
      <c r="M1980" s="132"/>
    </row>
    <row r="1981" spans="10:13">
      <c r="J1981" s="132"/>
      <c r="K1981" s="132"/>
      <c r="L1981" s="132"/>
      <c r="M1981" s="132"/>
    </row>
    <row r="1982" spans="10:13">
      <c r="J1982" s="132"/>
      <c r="K1982" s="132"/>
      <c r="L1982" s="132"/>
      <c r="M1982" s="132"/>
    </row>
    <row r="1983" spans="10:13">
      <c r="J1983" s="132"/>
      <c r="K1983" s="132"/>
      <c r="L1983" s="132"/>
      <c r="M1983" s="132"/>
    </row>
    <row r="1984" spans="10:13">
      <c r="J1984" s="132"/>
      <c r="K1984" s="132"/>
      <c r="L1984" s="132"/>
      <c r="M1984" s="132"/>
    </row>
    <row r="1985" spans="10:13">
      <c r="J1985" s="132"/>
      <c r="K1985" s="132"/>
      <c r="L1985" s="132"/>
      <c r="M1985" s="132"/>
    </row>
    <row r="1986" spans="10:13">
      <c r="J1986" s="132"/>
      <c r="K1986" s="132"/>
      <c r="L1986" s="132"/>
      <c r="M1986" s="132"/>
    </row>
    <row r="1987" spans="10:13">
      <c r="J1987" s="132"/>
      <c r="K1987" s="132"/>
      <c r="L1987" s="132"/>
      <c r="M1987" s="132"/>
    </row>
    <row r="1988" spans="10:13">
      <c r="J1988" s="132"/>
      <c r="K1988" s="132"/>
      <c r="L1988" s="132"/>
      <c r="M1988" s="132"/>
    </row>
    <row r="1989" spans="10:13">
      <c r="J1989" s="132"/>
      <c r="K1989" s="132"/>
      <c r="L1989" s="132"/>
      <c r="M1989" s="132"/>
    </row>
    <row r="1990" spans="10:13">
      <c r="J1990" s="132"/>
      <c r="K1990" s="132"/>
      <c r="L1990" s="132"/>
      <c r="M1990" s="132"/>
    </row>
    <row r="1991" spans="10:13">
      <c r="J1991" s="132"/>
      <c r="K1991" s="132"/>
      <c r="L1991" s="132"/>
      <c r="M1991" s="132"/>
    </row>
    <row r="1992" spans="10:13">
      <c r="J1992" s="132"/>
      <c r="K1992" s="132"/>
      <c r="L1992" s="132"/>
      <c r="M1992" s="132"/>
    </row>
    <row r="1993" spans="10:13">
      <c r="J1993" s="132"/>
      <c r="K1993" s="132"/>
      <c r="L1993" s="132"/>
      <c r="M1993" s="132"/>
    </row>
    <row r="1994" spans="10:13">
      <c r="J1994" s="132"/>
      <c r="K1994" s="132"/>
      <c r="L1994" s="132"/>
      <c r="M1994" s="132"/>
    </row>
    <row r="1995" spans="10:13">
      <c r="J1995" s="132"/>
      <c r="K1995" s="132"/>
      <c r="L1995" s="132"/>
      <c r="M1995" s="132"/>
    </row>
    <row r="1996" spans="10:13">
      <c r="J1996" s="132"/>
      <c r="K1996" s="132"/>
      <c r="L1996" s="132"/>
      <c r="M1996" s="132"/>
    </row>
    <row r="1997" spans="10:13">
      <c r="J1997" s="132"/>
      <c r="K1997" s="132"/>
      <c r="L1997" s="132"/>
      <c r="M1997" s="132"/>
    </row>
    <row r="1998" spans="10:13">
      <c r="J1998" s="132"/>
      <c r="K1998" s="132"/>
      <c r="L1998" s="132"/>
      <c r="M1998" s="132"/>
    </row>
    <row r="1999" spans="10:13">
      <c r="J1999" s="132"/>
      <c r="K1999" s="132"/>
      <c r="L1999" s="132"/>
      <c r="M1999" s="132"/>
    </row>
    <row r="2000" spans="10:13">
      <c r="J2000" s="132"/>
      <c r="K2000" s="132"/>
      <c r="L2000" s="132"/>
      <c r="M2000" s="132"/>
    </row>
    <row r="2001" spans="10:13">
      <c r="J2001" s="132"/>
      <c r="K2001" s="132"/>
      <c r="L2001" s="132"/>
      <c r="M2001" s="132"/>
    </row>
    <row r="2002" spans="10:13">
      <c r="J2002" s="132"/>
      <c r="K2002" s="132"/>
      <c r="L2002" s="132"/>
      <c r="M2002" s="132"/>
    </row>
    <row r="2003" spans="10:13">
      <c r="J2003" s="132"/>
      <c r="K2003" s="132"/>
      <c r="L2003" s="132"/>
      <c r="M2003" s="132"/>
    </row>
    <row r="2004" spans="10:13">
      <c r="J2004" s="132"/>
      <c r="K2004" s="132"/>
      <c r="L2004" s="132"/>
      <c r="M2004" s="132"/>
    </row>
    <row r="2005" spans="10:13">
      <c r="J2005" s="132"/>
      <c r="K2005" s="132"/>
      <c r="L2005" s="132"/>
      <c r="M2005" s="132"/>
    </row>
    <row r="2006" spans="10:13">
      <c r="J2006" s="132"/>
      <c r="K2006" s="132"/>
      <c r="L2006" s="132"/>
      <c r="M2006" s="132"/>
    </row>
    <row r="2007" spans="10:13">
      <c r="J2007" s="132"/>
      <c r="K2007" s="132"/>
      <c r="L2007" s="132"/>
      <c r="M2007" s="132"/>
    </row>
    <row r="2008" spans="10:13">
      <c r="J2008" s="132"/>
      <c r="K2008" s="132"/>
      <c r="L2008" s="132"/>
      <c r="M2008" s="132"/>
    </row>
    <row r="2009" spans="10:13">
      <c r="J2009" s="132"/>
      <c r="K2009" s="132"/>
      <c r="L2009" s="132"/>
      <c r="M2009" s="132"/>
    </row>
    <row r="2010" spans="10:13">
      <c r="J2010" s="132"/>
      <c r="K2010" s="132"/>
      <c r="L2010" s="132"/>
      <c r="M2010" s="132"/>
    </row>
    <row r="2011" spans="10:13">
      <c r="J2011" s="132"/>
      <c r="K2011" s="132"/>
      <c r="L2011" s="132"/>
      <c r="M2011" s="132"/>
    </row>
    <row r="2012" spans="10:13">
      <c r="J2012" s="132"/>
      <c r="K2012" s="132"/>
      <c r="L2012" s="132"/>
      <c r="M2012" s="132"/>
    </row>
    <row r="2013" spans="10:13">
      <c r="J2013" s="132"/>
      <c r="K2013" s="132"/>
      <c r="L2013" s="132"/>
      <c r="M2013" s="132"/>
    </row>
    <row r="2014" spans="10:13">
      <c r="J2014" s="132"/>
      <c r="K2014" s="132"/>
      <c r="L2014" s="132"/>
      <c r="M2014" s="132"/>
    </row>
    <row r="2015" spans="10:13">
      <c r="J2015" s="132"/>
      <c r="K2015" s="132"/>
      <c r="L2015" s="132"/>
      <c r="M2015" s="132"/>
    </row>
    <row r="2016" spans="10:13">
      <c r="J2016" s="132"/>
      <c r="K2016" s="132"/>
      <c r="L2016" s="132"/>
      <c r="M2016" s="132"/>
    </row>
    <row r="2017" spans="10:13">
      <c r="J2017" s="132"/>
      <c r="K2017" s="132"/>
      <c r="L2017" s="132"/>
      <c r="M2017" s="132"/>
    </row>
    <row r="2018" spans="10:13">
      <c r="J2018" s="132"/>
      <c r="K2018" s="132"/>
      <c r="L2018" s="132"/>
      <c r="M2018" s="132"/>
    </row>
    <row r="2019" spans="10:13">
      <c r="J2019" s="132"/>
      <c r="K2019" s="132"/>
      <c r="L2019" s="132"/>
      <c r="M2019" s="132"/>
    </row>
    <row r="2020" spans="10:13">
      <c r="J2020" s="132"/>
      <c r="K2020" s="132"/>
      <c r="L2020" s="132"/>
      <c r="M2020" s="132"/>
    </row>
    <row r="2021" spans="10:13">
      <c r="J2021" s="132"/>
      <c r="K2021" s="132"/>
      <c r="L2021" s="132"/>
      <c r="M2021" s="132"/>
    </row>
    <row r="2022" spans="10:13">
      <c r="J2022" s="132"/>
      <c r="K2022" s="132"/>
      <c r="L2022" s="132"/>
      <c r="M2022" s="132"/>
    </row>
    <row r="2023" spans="10:13">
      <c r="J2023" s="132"/>
      <c r="K2023" s="132"/>
      <c r="L2023" s="132"/>
      <c r="M2023" s="132"/>
    </row>
    <row r="2024" spans="10:13">
      <c r="J2024" s="132"/>
      <c r="K2024" s="132"/>
      <c r="L2024" s="132"/>
      <c r="M2024" s="132"/>
    </row>
    <row r="2025" spans="10:13">
      <c r="J2025" s="132"/>
      <c r="K2025" s="132"/>
      <c r="L2025" s="132"/>
      <c r="M2025" s="132"/>
    </row>
    <row r="2026" spans="10:13">
      <c r="J2026" s="132"/>
      <c r="K2026" s="132"/>
      <c r="L2026" s="132"/>
      <c r="M2026" s="132"/>
    </row>
    <row r="2027" spans="10:13">
      <c r="J2027" s="132"/>
      <c r="K2027" s="132"/>
      <c r="L2027" s="132"/>
      <c r="M2027" s="132"/>
    </row>
    <row r="2028" spans="10:13">
      <c r="J2028" s="132"/>
      <c r="K2028" s="132"/>
      <c r="L2028" s="132"/>
      <c r="M2028" s="132"/>
    </row>
    <row r="2029" spans="10:13">
      <c r="J2029" s="132"/>
      <c r="K2029" s="132"/>
      <c r="L2029" s="132"/>
      <c r="M2029" s="132"/>
    </row>
    <row r="2030" spans="10:13">
      <c r="J2030" s="132"/>
      <c r="K2030" s="132"/>
      <c r="L2030" s="132"/>
      <c r="M2030" s="132"/>
    </row>
    <row r="2031" spans="10:13">
      <c r="J2031" s="132"/>
      <c r="K2031" s="132"/>
      <c r="L2031" s="132"/>
      <c r="M2031" s="132"/>
    </row>
    <row r="2032" spans="10:13">
      <c r="J2032" s="132"/>
      <c r="K2032" s="132"/>
      <c r="L2032" s="132"/>
      <c r="M2032" s="132"/>
    </row>
    <row r="2033" spans="10:13">
      <c r="J2033" s="132"/>
      <c r="K2033" s="132"/>
      <c r="L2033" s="132"/>
      <c r="M2033" s="132"/>
    </row>
    <row r="2034" spans="10:13">
      <c r="J2034" s="132"/>
      <c r="K2034" s="132"/>
      <c r="L2034" s="132"/>
      <c r="M2034" s="132"/>
    </row>
    <row r="2035" spans="10:13">
      <c r="J2035" s="132"/>
      <c r="K2035" s="132"/>
      <c r="L2035" s="132"/>
      <c r="M2035" s="132"/>
    </row>
    <row r="2036" spans="10:13">
      <c r="J2036" s="132"/>
      <c r="K2036" s="132"/>
      <c r="L2036" s="132"/>
      <c r="M2036" s="132"/>
    </row>
    <row r="2037" spans="10:13">
      <c r="J2037" s="132"/>
      <c r="K2037" s="132"/>
      <c r="L2037" s="132"/>
      <c r="M2037" s="132"/>
    </row>
    <row r="2038" spans="10:13">
      <c r="J2038" s="132"/>
      <c r="K2038" s="132"/>
      <c r="L2038" s="132"/>
      <c r="M2038" s="132"/>
    </row>
    <row r="2039" spans="10:13">
      <c r="J2039" s="132"/>
      <c r="K2039" s="132"/>
      <c r="L2039" s="132"/>
      <c r="M2039" s="132"/>
    </row>
    <row r="2040" spans="10:13">
      <c r="J2040" s="132"/>
      <c r="K2040" s="132"/>
      <c r="L2040" s="132"/>
      <c r="M2040" s="132"/>
    </row>
    <row r="2041" spans="10:13">
      <c r="J2041" s="132"/>
      <c r="K2041" s="132"/>
      <c r="L2041" s="132"/>
      <c r="M2041" s="132"/>
    </row>
    <row r="2042" spans="10:13">
      <c r="J2042" s="132"/>
      <c r="K2042" s="132"/>
      <c r="L2042" s="132"/>
      <c r="M2042" s="132"/>
    </row>
    <row r="2043" spans="10:13">
      <c r="J2043" s="132"/>
      <c r="K2043" s="132"/>
      <c r="L2043" s="132"/>
      <c r="M2043" s="132"/>
    </row>
    <row r="2044" spans="10:13">
      <c r="J2044" s="132"/>
      <c r="K2044" s="132"/>
      <c r="L2044" s="132"/>
      <c r="M2044" s="132"/>
    </row>
    <row r="2045" spans="10:13">
      <c r="J2045" s="132"/>
      <c r="K2045" s="132"/>
      <c r="L2045" s="132"/>
      <c r="M2045" s="132"/>
    </row>
    <row r="2046" spans="10:13">
      <c r="J2046" s="132"/>
      <c r="K2046" s="132"/>
      <c r="L2046" s="132"/>
      <c r="M2046" s="132"/>
    </row>
    <row r="2047" spans="10:13">
      <c r="J2047" s="132"/>
      <c r="K2047" s="132"/>
      <c r="L2047" s="132"/>
      <c r="M2047" s="132"/>
    </row>
    <row r="2048" spans="10:13">
      <c r="J2048" s="132"/>
      <c r="K2048" s="132"/>
      <c r="L2048" s="132"/>
      <c r="M2048" s="132"/>
    </row>
    <row r="2049" spans="10:13">
      <c r="J2049" s="132"/>
      <c r="K2049" s="132"/>
      <c r="L2049" s="132"/>
      <c r="M2049" s="132"/>
    </row>
    <row r="2050" spans="10:13">
      <c r="J2050" s="132"/>
      <c r="K2050" s="132"/>
      <c r="L2050" s="132"/>
      <c r="M2050" s="132"/>
    </row>
    <row r="2051" spans="10:13">
      <c r="J2051" s="132"/>
      <c r="K2051" s="132"/>
      <c r="L2051" s="132"/>
      <c r="M2051" s="132"/>
    </row>
    <row r="2052" spans="10:13">
      <c r="J2052" s="132"/>
      <c r="K2052" s="132"/>
      <c r="L2052" s="132"/>
      <c r="M2052" s="132"/>
    </row>
    <row r="2053" spans="10:13">
      <c r="J2053" s="132"/>
      <c r="K2053" s="132"/>
      <c r="L2053" s="132"/>
      <c r="M2053" s="132"/>
    </row>
    <row r="2054" spans="10:13">
      <c r="J2054" s="132"/>
      <c r="K2054" s="132"/>
      <c r="L2054" s="132"/>
      <c r="M2054" s="132"/>
    </row>
    <row r="2055" spans="10:13">
      <c r="J2055" s="132"/>
      <c r="K2055" s="132"/>
      <c r="L2055" s="132"/>
      <c r="M2055" s="132"/>
    </row>
    <row r="2056" spans="10:13">
      <c r="J2056" s="132"/>
      <c r="K2056" s="132"/>
      <c r="L2056" s="132"/>
      <c r="M2056" s="132"/>
    </row>
    <row r="2057" spans="10:13">
      <c r="J2057" s="132"/>
      <c r="K2057" s="132"/>
      <c r="L2057" s="132"/>
      <c r="M2057" s="132"/>
    </row>
    <row r="2058" spans="10:13">
      <c r="J2058" s="132"/>
      <c r="K2058" s="132"/>
      <c r="L2058" s="132"/>
      <c r="M2058" s="132"/>
    </row>
    <row r="2059" spans="10:13">
      <c r="J2059" s="132"/>
      <c r="K2059" s="132"/>
      <c r="L2059" s="132"/>
      <c r="M2059" s="132"/>
    </row>
    <row r="2060" spans="10:13">
      <c r="J2060" s="132"/>
      <c r="K2060" s="132"/>
      <c r="L2060" s="132"/>
      <c r="M2060" s="132"/>
    </row>
    <row r="2061" spans="10:13">
      <c r="J2061" s="132"/>
      <c r="K2061" s="132"/>
      <c r="L2061" s="132"/>
      <c r="M2061" s="132"/>
    </row>
    <row r="2062" spans="10:13">
      <c r="J2062" s="132"/>
      <c r="K2062" s="132"/>
      <c r="L2062" s="132"/>
      <c r="M2062" s="132"/>
    </row>
    <row r="2063" spans="10:13">
      <c r="J2063" s="132"/>
      <c r="K2063" s="132"/>
      <c r="L2063" s="132"/>
      <c r="M2063" s="132"/>
    </row>
    <row r="2064" spans="10:13">
      <c r="J2064" s="132"/>
      <c r="K2064" s="132"/>
      <c r="L2064" s="132"/>
      <c r="M2064" s="132"/>
    </row>
    <row r="2065" spans="10:13">
      <c r="J2065" s="132"/>
      <c r="K2065" s="132"/>
      <c r="L2065" s="132"/>
      <c r="M2065" s="132"/>
    </row>
    <row r="2066" spans="10:13">
      <c r="J2066" s="132"/>
      <c r="K2066" s="132"/>
      <c r="L2066" s="132"/>
      <c r="M2066" s="132"/>
    </row>
    <row r="2067" spans="10:13">
      <c r="J2067" s="132"/>
      <c r="K2067" s="132"/>
      <c r="L2067" s="132"/>
      <c r="M2067" s="132"/>
    </row>
    <row r="2068" spans="10:13">
      <c r="J2068" s="132"/>
      <c r="K2068" s="132"/>
      <c r="L2068" s="132"/>
      <c r="M2068" s="132"/>
    </row>
    <row r="2069" spans="10:13">
      <c r="J2069" s="132"/>
      <c r="K2069" s="132"/>
      <c r="L2069" s="132"/>
      <c r="M2069" s="132"/>
    </row>
    <row r="2070" spans="10:13">
      <c r="J2070" s="132"/>
      <c r="K2070" s="132"/>
      <c r="L2070" s="132"/>
      <c r="M2070" s="132"/>
    </row>
    <row r="2071" spans="10:13">
      <c r="J2071" s="132"/>
      <c r="K2071" s="132"/>
      <c r="L2071" s="132"/>
      <c r="M2071" s="132"/>
    </row>
    <row r="2072" spans="10:13">
      <c r="J2072" s="132"/>
      <c r="K2072" s="132"/>
      <c r="L2072" s="132"/>
      <c r="M2072" s="132"/>
    </row>
    <row r="2073" spans="10:13">
      <c r="J2073" s="132"/>
      <c r="K2073" s="132"/>
      <c r="L2073" s="132"/>
      <c r="M2073" s="132"/>
    </row>
    <row r="2074" spans="10:13">
      <c r="J2074" s="132"/>
      <c r="K2074" s="132"/>
      <c r="L2074" s="132"/>
      <c r="M2074" s="132"/>
    </row>
    <row r="2075" spans="10:13">
      <c r="J2075" s="132"/>
      <c r="K2075" s="132"/>
      <c r="L2075" s="132"/>
      <c r="M2075" s="132"/>
    </row>
    <row r="2076" spans="10:13">
      <c r="J2076" s="132"/>
      <c r="K2076" s="132"/>
      <c r="L2076" s="132"/>
      <c r="M2076" s="132"/>
    </row>
    <row r="2077" spans="10:13">
      <c r="J2077" s="132"/>
      <c r="K2077" s="132"/>
      <c r="L2077" s="132"/>
      <c r="M2077" s="132"/>
    </row>
    <row r="2078" spans="10:13">
      <c r="J2078" s="132"/>
      <c r="K2078" s="132"/>
      <c r="L2078" s="132"/>
      <c r="M2078" s="132"/>
    </row>
    <row r="2079" spans="10:13">
      <c r="J2079" s="132"/>
      <c r="K2079" s="132"/>
      <c r="L2079" s="132"/>
      <c r="M2079" s="132"/>
    </row>
    <row r="2080" spans="10:13">
      <c r="J2080" s="132"/>
      <c r="K2080" s="132"/>
      <c r="L2080" s="132"/>
      <c r="M2080" s="132"/>
    </row>
    <row r="2081" spans="10:13">
      <c r="J2081" s="132"/>
      <c r="K2081" s="132"/>
      <c r="L2081" s="132"/>
      <c r="M2081" s="132"/>
    </row>
    <row r="2082" spans="10:13">
      <c r="J2082" s="132"/>
      <c r="K2082" s="132"/>
      <c r="L2082" s="132"/>
      <c r="M2082" s="132"/>
    </row>
    <row r="2083" spans="10:13">
      <c r="J2083" s="132"/>
      <c r="K2083" s="132"/>
      <c r="L2083" s="132"/>
      <c r="M2083" s="132"/>
    </row>
    <row r="2084" spans="10:13">
      <c r="J2084" s="132"/>
      <c r="K2084" s="132"/>
      <c r="L2084" s="132"/>
      <c r="M2084" s="132"/>
    </row>
    <row r="2085" spans="10:13">
      <c r="J2085" s="132"/>
      <c r="K2085" s="132"/>
      <c r="L2085" s="132"/>
      <c r="M2085" s="132"/>
    </row>
    <row r="2086" spans="10:13">
      <c r="J2086" s="132"/>
      <c r="K2086" s="132"/>
      <c r="L2086" s="132"/>
      <c r="M2086" s="132"/>
    </row>
    <row r="2087" spans="10:13">
      <c r="J2087" s="132"/>
      <c r="K2087" s="132"/>
      <c r="L2087" s="132"/>
      <c r="M2087" s="132"/>
    </row>
    <row r="2088" spans="10:13">
      <c r="J2088" s="132"/>
      <c r="K2088" s="132"/>
      <c r="L2088" s="132"/>
      <c r="M2088" s="132"/>
    </row>
    <row r="2089" spans="10:13">
      <c r="J2089" s="132"/>
      <c r="K2089" s="132"/>
      <c r="L2089" s="132"/>
      <c r="M2089" s="132"/>
    </row>
    <row r="2090" spans="10:13">
      <c r="J2090" s="132"/>
      <c r="K2090" s="132"/>
      <c r="L2090" s="132"/>
      <c r="M2090" s="132"/>
    </row>
    <row r="2091" spans="10:13">
      <c r="J2091" s="132"/>
      <c r="K2091" s="132"/>
      <c r="L2091" s="132"/>
      <c r="M2091" s="132"/>
    </row>
    <row r="2092" spans="10:13">
      <c r="J2092" s="132"/>
      <c r="K2092" s="132"/>
      <c r="L2092" s="132"/>
      <c r="M2092" s="132"/>
    </row>
    <row r="2093" spans="10:13">
      <c r="J2093" s="132"/>
      <c r="K2093" s="132"/>
      <c r="L2093" s="132"/>
      <c r="M2093" s="132"/>
    </row>
    <row r="2094" spans="10:13">
      <c r="J2094" s="132"/>
      <c r="K2094" s="132"/>
      <c r="L2094" s="132"/>
      <c r="M2094" s="132"/>
    </row>
    <row r="2095" spans="10:13">
      <c r="J2095" s="132"/>
      <c r="K2095" s="132"/>
      <c r="L2095" s="132"/>
      <c r="M2095" s="132"/>
    </row>
    <row r="2096" spans="10:13">
      <c r="J2096" s="132"/>
      <c r="K2096" s="132"/>
      <c r="L2096" s="132"/>
      <c r="M2096" s="132"/>
    </row>
    <row r="2097" spans="10:13">
      <c r="J2097" s="132"/>
      <c r="K2097" s="132"/>
      <c r="L2097" s="132"/>
      <c r="M2097" s="132"/>
    </row>
    <row r="2098" spans="10:13">
      <c r="J2098" s="132"/>
      <c r="K2098" s="132"/>
      <c r="L2098" s="132"/>
      <c r="M2098" s="132"/>
    </row>
    <row r="2099" spans="10:13">
      <c r="J2099" s="132"/>
      <c r="K2099" s="132"/>
      <c r="L2099" s="132"/>
      <c r="M2099" s="132"/>
    </row>
    <row r="2100" spans="10:13">
      <c r="J2100" s="132"/>
      <c r="K2100" s="132"/>
      <c r="L2100" s="132"/>
      <c r="M2100" s="132"/>
    </row>
    <row r="2101" spans="10:13">
      <c r="J2101" s="132"/>
      <c r="K2101" s="132"/>
      <c r="L2101" s="132"/>
      <c r="M2101" s="132"/>
    </row>
    <row r="2102" spans="10:13">
      <c r="J2102" s="132"/>
      <c r="K2102" s="132"/>
      <c r="L2102" s="132"/>
      <c r="M2102" s="132"/>
    </row>
    <row r="2103" spans="10:13">
      <c r="J2103" s="132"/>
      <c r="K2103" s="132"/>
      <c r="L2103" s="132"/>
      <c r="M2103" s="132"/>
    </row>
    <row r="2104" spans="10:13">
      <c r="J2104" s="132"/>
      <c r="K2104" s="132"/>
      <c r="L2104" s="132"/>
      <c r="M2104" s="132"/>
    </row>
    <row r="2105" spans="10:13">
      <c r="J2105" s="132"/>
      <c r="K2105" s="132"/>
      <c r="L2105" s="132"/>
      <c r="M2105" s="132"/>
    </row>
    <row r="2106" spans="10:13">
      <c r="J2106" s="132"/>
      <c r="K2106" s="132"/>
      <c r="L2106" s="132"/>
      <c r="M2106" s="132"/>
    </row>
    <row r="2107" spans="10:13">
      <c r="J2107" s="132"/>
      <c r="K2107" s="132"/>
      <c r="L2107" s="132"/>
      <c r="M2107" s="132"/>
    </row>
    <row r="2108" spans="10:13">
      <c r="J2108" s="132"/>
      <c r="K2108" s="132"/>
      <c r="L2108" s="132"/>
      <c r="M2108" s="132"/>
    </row>
    <row r="2109" spans="10:13">
      <c r="J2109" s="132"/>
      <c r="K2109" s="132"/>
      <c r="L2109" s="132"/>
      <c r="M2109" s="132"/>
    </row>
    <row r="2110" spans="10:13">
      <c r="J2110" s="132"/>
      <c r="K2110" s="132"/>
      <c r="L2110" s="132"/>
      <c r="M2110" s="132"/>
    </row>
    <row r="2111" spans="10:13">
      <c r="J2111" s="132"/>
      <c r="K2111" s="132"/>
      <c r="L2111" s="132"/>
      <c r="M2111" s="132"/>
    </row>
    <row r="2112" spans="10:13">
      <c r="J2112" s="132"/>
      <c r="K2112" s="132"/>
      <c r="L2112" s="132"/>
      <c r="M2112" s="132"/>
    </row>
    <row r="2113" spans="10:13">
      <c r="J2113" s="132"/>
      <c r="K2113" s="132"/>
      <c r="L2113" s="132"/>
      <c r="M2113" s="132"/>
    </row>
    <row r="2114" spans="10:13">
      <c r="J2114" s="132"/>
      <c r="K2114" s="132"/>
      <c r="L2114" s="132"/>
      <c r="M2114" s="132"/>
    </row>
    <row r="2115" spans="10:13">
      <c r="J2115" s="132"/>
      <c r="K2115" s="132"/>
      <c r="L2115" s="132"/>
      <c r="M2115" s="132"/>
    </row>
    <row r="2116" spans="10:13">
      <c r="J2116" s="132"/>
      <c r="K2116" s="132"/>
      <c r="L2116" s="132"/>
      <c r="M2116" s="132"/>
    </row>
    <row r="2117" spans="10:13">
      <c r="J2117" s="132"/>
      <c r="K2117" s="132"/>
      <c r="L2117" s="132"/>
      <c r="M2117" s="132"/>
    </row>
    <row r="2118" spans="10:13">
      <c r="J2118" s="132"/>
      <c r="K2118" s="132"/>
      <c r="L2118" s="132"/>
      <c r="M2118" s="132"/>
    </row>
    <row r="2119" spans="10:13">
      <c r="J2119" s="132"/>
      <c r="K2119" s="132"/>
      <c r="L2119" s="132"/>
      <c r="M2119" s="132"/>
    </row>
    <row r="2120" spans="10:13">
      <c r="J2120" s="132"/>
      <c r="K2120" s="132"/>
      <c r="L2120" s="132"/>
      <c r="M2120" s="132"/>
    </row>
    <row r="2121" spans="10:13">
      <c r="J2121" s="132"/>
      <c r="K2121" s="132"/>
      <c r="L2121" s="132"/>
      <c r="M2121" s="132"/>
    </row>
    <row r="2122" spans="10:13">
      <c r="J2122" s="132"/>
      <c r="K2122" s="132"/>
      <c r="L2122" s="132"/>
      <c r="M2122" s="132"/>
    </row>
    <row r="2123" spans="10:13">
      <c r="J2123" s="132"/>
      <c r="K2123" s="132"/>
      <c r="L2123" s="132"/>
      <c r="M2123" s="132"/>
    </row>
    <row r="2124" spans="10:13">
      <c r="J2124" s="132"/>
      <c r="K2124" s="132"/>
      <c r="L2124" s="132"/>
      <c r="M2124" s="132"/>
    </row>
    <row r="2125" spans="10:13">
      <c r="J2125" s="132"/>
      <c r="K2125" s="132"/>
      <c r="L2125" s="132"/>
      <c r="M2125" s="132"/>
    </row>
    <row r="2126" spans="10:13">
      <c r="J2126" s="132"/>
      <c r="K2126" s="132"/>
      <c r="L2126" s="132"/>
      <c r="M2126" s="132"/>
    </row>
    <row r="2127" spans="10:13">
      <c r="J2127" s="132"/>
      <c r="K2127" s="132"/>
      <c r="L2127" s="132"/>
      <c r="M2127" s="132"/>
    </row>
    <row r="2128" spans="10:13">
      <c r="J2128" s="132"/>
      <c r="K2128" s="132"/>
      <c r="L2128" s="132"/>
      <c r="M2128" s="132"/>
    </row>
    <row r="2129" spans="10:13">
      <c r="J2129" s="132"/>
      <c r="K2129" s="132"/>
      <c r="L2129" s="132"/>
      <c r="M2129" s="132"/>
    </row>
    <row r="2130" spans="10:13">
      <c r="J2130" s="132"/>
      <c r="K2130" s="132"/>
      <c r="L2130" s="132"/>
      <c r="M2130" s="132"/>
    </row>
    <row r="2131" spans="10:13">
      <c r="J2131" s="132"/>
      <c r="K2131" s="132"/>
      <c r="L2131" s="132"/>
      <c r="M2131" s="132"/>
    </row>
    <row r="2132" spans="10:13">
      <c r="J2132" s="132"/>
      <c r="K2132" s="132"/>
      <c r="L2132" s="132"/>
      <c r="M2132" s="132"/>
    </row>
    <row r="2133" spans="10:13">
      <c r="J2133" s="132"/>
      <c r="K2133" s="132"/>
      <c r="L2133" s="132"/>
      <c r="M2133" s="132"/>
    </row>
    <row r="2134" spans="10:13">
      <c r="J2134" s="132"/>
      <c r="K2134" s="132"/>
      <c r="L2134" s="132"/>
      <c r="M2134" s="132"/>
    </row>
    <row r="2135" spans="10:13">
      <c r="J2135" s="132"/>
      <c r="K2135" s="132"/>
      <c r="L2135" s="132"/>
      <c r="M2135" s="132"/>
    </row>
    <row r="2136" spans="10:13">
      <c r="J2136" s="132"/>
      <c r="K2136" s="132"/>
      <c r="L2136" s="132"/>
      <c r="M2136" s="132"/>
    </row>
    <row r="2137" spans="10:13">
      <c r="J2137" s="132"/>
      <c r="K2137" s="132"/>
      <c r="L2137" s="132"/>
      <c r="M2137" s="132"/>
    </row>
    <row r="2138" spans="10:13">
      <c r="J2138" s="132"/>
      <c r="K2138" s="132"/>
      <c r="L2138" s="132"/>
      <c r="M2138" s="132"/>
    </row>
    <row r="2139" spans="10:13">
      <c r="J2139" s="132"/>
      <c r="K2139" s="132"/>
      <c r="L2139" s="132"/>
      <c r="M2139" s="132"/>
    </row>
    <row r="2140" spans="10:13">
      <c r="J2140" s="132"/>
      <c r="K2140" s="132"/>
      <c r="L2140" s="132"/>
      <c r="M2140" s="132"/>
    </row>
    <row r="2141" spans="10:13">
      <c r="J2141" s="132"/>
      <c r="K2141" s="132"/>
      <c r="L2141" s="132"/>
      <c r="M2141" s="132"/>
    </row>
    <row r="2142" spans="10:13">
      <c r="J2142" s="132"/>
      <c r="K2142" s="132"/>
      <c r="L2142" s="132"/>
      <c r="M2142" s="132"/>
    </row>
    <row r="2143" spans="10:13">
      <c r="J2143" s="132"/>
      <c r="K2143" s="132"/>
      <c r="L2143" s="132"/>
      <c r="M2143" s="132"/>
    </row>
    <row r="2144" spans="10:13">
      <c r="J2144" s="132"/>
      <c r="K2144" s="132"/>
      <c r="L2144" s="132"/>
      <c r="M2144" s="132"/>
    </row>
    <row r="2145" spans="10:13">
      <c r="J2145" s="132"/>
      <c r="K2145" s="132"/>
      <c r="L2145" s="132"/>
      <c r="M2145" s="132"/>
    </row>
    <row r="2146" spans="10:13">
      <c r="J2146" s="132"/>
      <c r="K2146" s="132"/>
      <c r="L2146" s="132"/>
      <c r="M2146" s="132"/>
    </row>
    <row r="2147" spans="10:13">
      <c r="J2147" s="132"/>
      <c r="K2147" s="132"/>
      <c r="L2147" s="132"/>
      <c r="M2147" s="132"/>
    </row>
    <row r="2148" spans="10:13">
      <c r="J2148" s="132"/>
      <c r="K2148" s="132"/>
      <c r="L2148" s="132"/>
      <c r="M2148" s="132"/>
    </row>
    <row r="2149" spans="10:13">
      <c r="J2149" s="132"/>
      <c r="K2149" s="132"/>
      <c r="L2149" s="132"/>
      <c r="M2149" s="132"/>
    </row>
    <row r="2150" spans="10:13">
      <c r="J2150" s="132"/>
      <c r="K2150" s="132"/>
      <c r="L2150" s="132"/>
      <c r="M2150" s="132"/>
    </row>
    <row r="2151" spans="10:13">
      <c r="J2151" s="132"/>
      <c r="K2151" s="132"/>
      <c r="L2151" s="132"/>
      <c r="M2151" s="132"/>
    </row>
    <row r="2152" spans="10:13">
      <c r="J2152" s="132"/>
      <c r="K2152" s="132"/>
      <c r="L2152" s="132"/>
      <c r="M2152" s="132"/>
    </row>
    <row r="2153" spans="10:13">
      <c r="J2153" s="132"/>
      <c r="K2153" s="132"/>
      <c r="L2153" s="132"/>
      <c r="M2153" s="132"/>
    </row>
    <row r="2154" spans="10:13">
      <c r="J2154" s="132"/>
      <c r="K2154" s="132"/>
      <c r="L2154" s="132"/>
      <c r="M2154" s="132"/>
    </row>
    <row r="2155" spans="10:13">
      <c r="J2155" s="132"/>
      <c r="K2155" s="132"/>
      <c r="L2155" s="132"/>
      <c r="M2155" s="132"/>
    </row>
    <row r="2156" spans="10:13">
      <c r="J2156" s="132"/>
      <c r="K2156" s="132"/>
      <c r="L2156" s="132"/>
      <c r="M2156" s="132"/>
    </row>
    <row r="2157" spans="10:13">
      <c r="J2157" s="132"/>
      <c r="K2157" s="132"/>
      <c r="L2157" s="132"/>
      <c r="M2157" s="132"/>
    </row>
    <row r="2158" spans="10:13">
      <c r="J2158" s="132"/>
      <c r="K2158" s="132"/>
      <c r="L2158" s="132"/>
      <c r="M2158" s="132"/>
    </row>
    <row r="2159" spans="10:13">
      <c r="J2159" s="132"/>
      <c r="K2159" s="132"/>
      <c r="L2159" s="132"/>
      <c r="M2159" s="132"/>
    </row>
    <row r="2160" spans="10:13">
      <c r="J2160" s="132"/>
      <c r="K2160" s="132"/>
      <c r="L2160" s="132"/>
      <c r="M2160" s="132"/>
    </row>
    <row r="2161" spans="10:13">
      <c r="J2161" s="132"/>
      <c r="K2161" s="132"/>
      <c r="L2161" s="132"/>
      <c r="M2161" s="132"/>
    </row>
    <row r="2162" spans="10:13">
      <c r="J2162" s="132"/>
      <c r="K2162" s="132"/>
      <c r="L2162" s="132"/>
      <c r="M2162" s="132"/>
    </row>
    <row r="2163" spans="10:13">
      <c r="J2163" s="132"/>
      <c r="K2163" s="132"/>
      <c r="L2163" s="132"/>
      <c r="M2163" s="132"/>
    </row>
    <row r="2164" spans="10:13">
      <c r="J2164" s="132"/>
      <c r="K2164" s="132"/>
      <c r="L2164" s="132"/>
      <c r="M2164" s="132"/>
    </row>
    <row r="2165" spans="10:13">
      <c r="J2165" s="132"/>
      <c r="K2165" s="132"/>
      <c r="L2165" s="132"/>
      <c r="M2165" s="132"/>
    </row>
    <row r="2166" spans="10:13">
      <c r="J2166" s="132"/>
      <c r="K2166" s="132"/>
      <c r="L2166" s="132"/>
      <c r="M2166" s="132"/>
    </row>
    <row r="2167" spans="10:13">
      <c r="J2167" s="132"/>
      <c r="K2167" s="132"/>
      <c r="L2167" s="132"/>
      <c r="M2167" s="132"/>
    </row>
    <row r="2168" spans="10:13">
      <c r="J2168" s="132"/>
      <c r="K2168" s="132"/>
      <c r="L2168" s="132"/>
      <c r="M2168" s="132"/>
    </row>
    <row r="2169" spans="10:13">
      <c r="J2169" s="132"/>
      <c r="K2169" s="132"/>
      <c r="L2169" s="132"/>
      <c r="M2169" s="132"/>
    </row>
    <row r="2170" spans="10:13">
      <c r="J2170" s="132"/>
      <c r="K2170" s="132"/>
      <c r="L2170" s="132"/>
      <c r="M2170" s="132"/>
    </row>
    <row r="2171" spans="10:13">
      <c r="J2171" s="132"/>
      <c r="K2171" s="132"/>
      <c r="L2171" s="132"/>
      <c r="M2171" s="132"/>
    </row>
    <row r="2172" spans="10:13">
      <c r="J2172" s="132"/>
      <c r="K2172" s="132"/>
      <c r="L2172" s="132"/>
      <c r="M2172" s="132"/>
    </row>
    <row r="2173" spans="10:13">
      <c r="J2173" s="132"/>
      <c r="K2173" s="132"/>
      <c r="L2173" s="132"/>
      <c r="M2173" s="132"/>
    </row>
    <row r="2174" spans="10:13">
      <c r="J2174" s="132"/>
      <c r="K2174" s="132"/>
      <c r="L2174" s="132"/>
      <c r="M2174" s="132"/>
    </row>
    <row r="2175" spans="10:13">
      <c r="J2175" s="132"/>
      <c r="K2175" s="132"/>
      <c r="L2175" s="132"/>
      <c r="M2175" s="132"/>
    </row>
    <row r="2176" spans="10:13">
      <c r="J2176" s="132"/>
      <c r="K2176" s="132"/>
      <c r="L2176" s="132"/>
      <c r="M2176" s="132"/>
    </row>
    <row r="2177" spans="10:13">
      <c r="J2177" s="132"/>
      <c r="K2177" s="132"/>
      <c r="L2177" s="132"/>
      <c r="M2177" s="132"/>
    </row>
    <row r="2178" spans="10:13">
      <c r="J2178" s="132"/>
      <c r="K2178" s="132"/>
      <c r="L2178" s="132"/>
      <c r="M2178" s="132"/>
    </row>
    <row r="2179" spans="10:13">
      <c r="J2179" s="132"/>
      <c r="K2179" s="132"/>
      <c r="L2179" s="132"/>
      <c r="M2179" s="132"/>
    </row>
    <row r="2180" spans="10:13">
      <c r="J2180" s="132"/>
      <c r="K2180" s="132"/>
      <c r="L2180" s="132"/>
      <c r="M2180" s="132"/>
    </row>
    <row r="2181" spans="10:13">
      <c r="J2181" s="132"/>
      <c r="K2181" s="132"/>
      <c r="L2181" s="132"/>
      <c r="M2181" s="132"/>
    </row>
    <row r="2182" spans="10:13">
      <c r="J2182" s="132"/>
      <c r="K2182" s="132"/>
      <c r="L2182" s="132"/>
      <c r="M2182" s="132"/>
    </row>
    <row r="2183" spans="10:13">
      <c r="J2183" s="132"/>
      <c r="K2183" s="132"/>
      <c r="L2183" s="132"/>
      <c r="M2183" s="132"/>
    </row>
    <row r="2184" spans="10:13">
      <c r="J2184" s="132"/>
      <c r="K2184" s="132"/>
      <c r="L2184" s="132"/>
      <c r="M2184" s="132"/>
    </row>
    <row r="2185" spans="10:13">
      <c r="J2185" s="132"/>
      <c r="K2185" s="132"/>
      <c r="L2185" s="132"/>
      <c r="M2185" s="132"/>
    </row>
    <row r="2186" spans="10:13">
      <c r="J2186" s="132"/>
      <c r="K2186" s="132"/>
      <c r="L2186" s="132"/>
      <c r="M2186" s="132"/>
    </row>
    <row r="2187" spans="10:13">
      <c r="J2187" s="132"/>
      <c r="K2187" s="132"/>
      <c r="L2187" s="132"/>
      <c r="M2187" s="132"/>
    </row>
    <row r="2188" spans="10:13">
      <c r="J2188" s="132"/>
      <c r="K2188" s="132"/>
      <c r="L2188" s="132"/>
      <c r="M2188" s="132"/>
    </row>
    <row r="2189" spans="10:13">
      <c r="J2189" s="132"/>
      <c r="K2189" s="132"/>
      <c r="L2189" s="132"/>
      <c r="M2189" s="132"/>
    </row>
    <row r="2190" spans="10:13">
      <c r="J2190" s="132"/>
      <c r="K2190" s="132"/>
      <c r="L2190" s="132"/>
      <c r="M2190" s="132"/>
    </row>
    <row r="2191" spans="10:13">
      <c r="J2191" s="132"/>
      <c r="K2191" s="132"/>
      <c r="L2191" s="132"/>
      <c r="M2191" s="132"/>
    </row>
    <row r="2192" spans="10:13">
      <c r="J2192" s="132"/>
      <c r="K2192" s="132"/>
      <c r="L2192" s="132"/>
      <c r="M2192" s="132"/>
    </row>
    <row r="2193" spans="10:13">
      <c r="J2193" s="132"/>
      <c r="K2193" s="132"/>
      <c r="L2193" s="132"/>
      <c r="M2193" s="132"/>
    </row>
    <row r="2194" spans="10:13">
      <c r="J2194" s="132"/>
      <c r="K2194" s="132"/>
      <c r="L2194" s="132"/>
      <c r="M2194" s="132"/>
    </row>
    <row r="2195" spans="10:13">
      <c r="J2195" s="132"/>
      <c r="K2195" s="132"/>
      <c r="L2195" s="132"/>
      <c r="M2195" s="132"/>
    </row>
    <row r="2196" spans="10:13">
      <c r="J2196" s="132"/>
      <c r="K2196" s="132"/>
      <c r="L2196" s="132"/>
      <c r="M2196" s="132"/>
    </row>
    <row r="2197" spans="10:13">
      <c r="J2197" s="132"/>
      <c r="K2197" s="132"/>
      <c r="L2197" s="132"/>
      <c r="M2197" s="132"/>
    </row>
    <row r="2198" spans="10:13">
      <c r="J2198" s="132"/>
      <c r="K2198" s="132"/>
      <c r="L2198" s="132"/>
      <c r="M2198" s="132"/>
    </row>
    <row r="2199" spans="10:13">
      <c r="J2199" s="132"/>
      <c r="K2199" s="132"/>
      <c r="L2199" s="132"/>
      <c r="M2199" s="132"/>
    </row>
    <row r="2200" spans="10:13">
      <c r="J2200" s="132"/>
      <c r="K2200" s="132"/>
      <c r="L2200" s="132"/>
      <c r="M2200" s="132"/>
    </row>
    <row r="2201" spans="10:13">
      <c r="J2201" s="132"/>
      <c r="K2201" s="132"/>
      <c r="L2201" s="132"/>
      <c r="M2201" s="132"/>
    </row>
    <row r="2202" spans="10:13">
      <c r="J2202" s="132"/>
      <c r="K2202" s="132"/>
      <c r="L2202" s="132"/>
      <c r="M2202" s="132"/>
    </row>
    <row r="2203" spans="10:13">
      <c r="J2203" s="132"/>
      <c r="K2203" s="132"/>
      <c r="L2203" s="132"/>
      <c r="M2203" s="132"/>
    </row>
    <row r="2204" spans="10:13">
      <c r="J2204" s="132"/>
      <c r="K2204" s="132"/>
      <c r="L2204" s="132"/>
      <c r="M2204" s="132"/>
    </row>
    <row r="2205" spans="10:13">
      <c r="J2205" s="132"/>
      <c r="K2205" s="132"/>
      <c r="L2205" s="132"/>
      <c r="M2205" s="132"/>
    </row>
    <row r="2206" spans="10:13">
      <c r="J2206" s="132"/>
      <c r="K2206" s="132"/>
      <c r="L2206" s="132"/>
      <c r="M2206" s="132"/>
    </row>
    <row r="2207" spans="10:13">
      <c r="J2207" s="132"/>
      <c r="K2207" s="132"/>
      <c r="L2207" s="132"/>
      <c r="M2207" s="132"/>
    </row>
    <row r="2208" spans="10:13">
      <c r="J2208" s="132"/>
      <c r="K2208" s="132"/>
      <c r="L2208" s="132"/>
      <c r="M2208" s="132"/>
    </row>
    <row r="2209" spans="10:13">
      <c r="J2209" s="132"/>
      <c r="K2209" s="132"/>
      <c r="L2209" s="132"/>
      <c r="M2209" s="132"/>
    </row>
    <row r="2210" spans="10:13">
      <c r="J2210" s="132"/>
      <c r="K2210" s="132"/>
      <c r="L2210" s="132"/>
      <c r="M2210" s="132"/>
    </row>
    <row r="2211" spans="10:13">
      <c r="J2211" s="132"/>
      <c r="K2211" s="132"/>
      <c r="L2211" s="132"/>
      <c r="M2211" s="132"/>
    </row>
    <row r="2212" spans="10:13">
      <c r="J2212" s="132"/>
      <c r="K2212" s="132"/>
      <c r="L2212" s="132"/>
      <c r="M2212" s="132"/>
    </row>
    <row r="2213" spans="10:13">
      <c r="J2213" s="132"/>
      <c r="K2213" s="132"/>
      <c r="L2213" s="132"/>
      <c r="M2213" s="132"/>
    </row>
    <row r="2214" spans="10:13">
      <c r="J2214" s="132"/>
      <c r="K2214" s="132"/>
      <c r="L2214" s="132"/>
      <c r="M2214" s="132"/>
    </row>
    <row r="2215" spans="10:13">
      <c r="J2215" s="132"/>
      <c r="K2215" s="132"/>
      <c r="L2215" s="132"/>
      <c r="M2215" s="132"/>
    </row>
    <row r="2216" spans="10:13">
      <c r="J2216" s="132"/>
      <c r="K2216" s="132"/>
      <c r="L2216" s="132"/>
      <c r="M2216" s="132"/>
    </row>
    <row r="2217" spans="10:13">
      <c r="J2217" s="132"/>
      <c r="K2217" s="132"/>
      <c r="L2217" s="132"/>
      <c r="M2217" s="132"/>
    </row>
    <row r="2218" spans="10:13">
      <c r="J2218" s="132"/>
      <c r="K2218" s="132"/>
      <c r="L2218" s="132"/>
      <c r="M2218" s="132"/>
    </row>
    <row r="2219" spans="10:13">
      <c r="J2219" s="132"/>
      <c r="K2219" s="132"/>
      <c r="L2219" s="132"/>
      <c r="M2219" s="132"/>
    </row>
    <row r="2220" spans="10:13">
      <c r="J2220" s="132"/>
      <c r="K2220" s="132"/>
      <c r="L2220" s="132"/>
      <c r="M2220" s="132"/>
    </row>
    <row r="2221" spans="10:13">
      <c r="J2221" s="132"/>
      <c r="K2221" s="132"/>
      <c r="L2221" s="132"/>
      <c r="M2221" s="132"/>
    </row>
    <row r="2222" spans="10:13">
      <c r="J2222" s="132"/>
      <c r="K2222" s="132"/>
      <c r="L2222" s="132"/>
      <c r="M2222" s="132"/>
    </row>
    <row r="2223" spans="10:13">
      <c r="J2223" s="132"/>
      <c r="K2223" s="132"/>
      <c r="L2223" s="132"/>
      <c r="M2223" s="132"/>
    </row>
    <row r="2224" spans="10:13">
      <c r="J2224" s="132"/>
      <c r="K2224" s="132"/>
      <c r="L2224" s="132"/>
      <c r="M2224" s="132"/>
    </row>
    <row r="2225" spans="10:13">
      <c r="J2225" s="132"/>
      <c r="K2225" s="132"/>
      <c r="L2225" s="132"/>
      <c r="M2225" s="132"/>
    </row>
    <row r="2226" spans="10:13">
      <c r="J2226" s="132"/>
      <c r="K2226" s="132"/>
      <c r="L2226" s="132"/>
      <c r="M2226" s="132"/>
    </row>
    <row r="2227" spans="10:13">
      <c r="J2227" s="132"/>
      <c r="K2227" s="132"/>
      <c r="L2227" s="132"/>
      <c r="M2227" s="132"/>
    </row>
    <row r="2228" spans="10:13">
      <c r="J2228" s="132"/>
      <c r="K2228" s="132"/>
      <c r="L2228" s="132"/>
      <c r="M2228" s="132"/>
    </row>
    <row r="2229" spans="10:13">
      <c r="J2229" s="132"/>
      <c r="K2229" s="132"/>
      <c r="L2229" s="132"/>
      <c r="M2229" s="132"/>
    </row>
    <row r="2230" spans="10:13">
      <c r="J2230" s="132"/>
      <c r="K2230" s="132"/>
      <c r="L2230" s="132"/>
      <c r="M2230" s="132"/>
    </row>
    <row r="2231" spans="10:13">
      <c r="J2231" s="132"/>
      <c r="K2231" s="132"/>
      <c r="L2231" s="132"/>
      <c r="M2231" s="132"/>
    </row>
    <row r="2232" spans="10:13">
      <c r="J2232" s="132"/>
      <c r="K2232" s="132"/>
      <c r="L2232" s="132"/>
      <c r="M2232" s="132"/>
    </row>
    <row r="2233" spans="10:13">
      <c r="J2233" s="132"/>
      <c r="K2233" s="132"/>
      <c r="L2233" s="132"/>
      <c r="M2233" s="132"/>
    </row>
    <row r="2234" spans="10:13">
      <c r="J2234" s="132"/>
      <c r="K2234" s="132"/>
      <c r="L2234" s="132"/>
      <c r="M2234" s="132"/>
    </row>
    <row r="2235" spans="10:13">
      <c r="J2235" s="132"/>
      <c r="K2235" s="132"/>
      <c r="L2235" s="132"/>
      <c r="M2235" s="132"/>
    </row>
    <row r="2236" spans="10:13">
      <c r="J2236" s="132"/>
      <c r="K2236" s="132"/>
      <c r="L2236" s="132"/>
      <c r="M2236" s="132"/>
    </row>
    <row r="2237" spans="10:13">
      <c r="J2237" s="132"/>
      <c r="K2237" s="132"/>
      <c r="L2237" s="132"/>
      <c r="M2237" s="132"/>
    </row>
    <row r="2238" spans="10:13">
      <c r="J2238" s="132"/>
      <c r="K2238" s="132"/>
      <c r="L2238" s="132"/>
      <c r="M2238" s="132"/>
    </row>
    <row r="2239" spans="10:13">
      <c r="J2239" s="132"/>
      <c r="K2239" s="132"/>
      <c r="L2239" s="132"/>
      <c r="M2239" s="132"/>
    </row>
    <row r="2240" spans="10:13">
      <c r="J2240" s="132"/>
      <c r="K2240" s="132"/>
      <c r="L2240" s="132"/>
      <c r="M2240" s="132"/>
    </row>
    <row r="2241" spans="10:13">
      <c r="J2241" s="132"/>
      <c r="K2241" s="132"/>
      <c r="L2241" s="132"/>
      <c r="M2241" s="132"/>
    </row>
    <row r="2242" spans="10:13">
      <c r="J2242" s="132"/>
      <c r="K2242" s="132"/>
      <c r="L2242" s="132"/>
      <c r="M2242" s="132"/>
    </row>
    <row r="2243" spans="10:13">
      <c r="J2243" s="132"/>
      <c r="K2243" s="132"/>
      <c r="L2243" s="132"/>
      <c r="M2243" s="132"/>
    </row>
    <row r="2244" spans="10:13">
      <c r="J2244" s="132"/>
      <c r="K2244" s="132"/>
      <c r="L2244" s="132"/>
      <c r="M2244" s="132"/>
    </row>
    <row r="2245" spans="10:13">
      <c r="J2245" s="132"/>
      <c r="K2245" s="132"/>
      <c r="L2245" s="132"/>
      <c r="M2245" s="132"/>
    </row>
    <row r="2246" spans="10:13">
      <c r="J2246" s="132"/>
      <c r="K2246" s="132"/>
      <c r="L2246" s="132"/>
      <c r="M2246" s="132"/>
    </row>
    <row r="2247" spans="10:13">
      <c r="J2247" s="132"/>
      <c r="K2247" s="132"/>
      <c r="L2247" s="132"/>
      <c r="M2247" s="132"/>
    </row>
    <row r="2248" spans="10:13">
      <c r="J2248" s="132"/>
      <c r="K2248" s="132"/>
      <c r="L2248" s="132"/>
      <c r="M2248" s="132"/>
    </row>
    <row r="2249" spans="10:13">
      <c r="J2249" s="132"/>
      <c r="K2249" s="132"/>
      <c r="L2249" s="132"/>
      <c r="M2249" s="132"/>
    </row>
    <row r="2250" spans="10:13">
      <c r="J2250" s="132"/>
      <c r="K2250" s="132"/>
      <c r="L2250" s="132"/>
      <c r="M2250" s="132"/>
    </row>
    <row r="2251" spans="10:13">
      <c r="J2251" s="132"/>
      <c r="K2251" s="132"/>
      <c r="L2251" s="132"/>
      <c r="M2251" s="132"/>
    </row>
    <row r="2252" spans="10:13">
      <c r="J2252" s="132"/>
      <c r="K2252" s="132"/>
      <c r="L2252" s="132"/>
      <c r="M2252" s="132"/>
    </row>
    <row r="2253" spans="10:13">
      <c r="J2253" s="132"/>
      <c r="K2253" s="132"/>
      <c r="L2253" s="132"/>
      <c r="M2253" s="132"/>
    </row>
    <row r="2254" spans="10:13">
      <c r="J2254" s="132"/>
      <c r="K2254" s="132"/>
      <c r="L2254" s="132"/>
      <c r="M2254" s="132"/>
    </row>
    <row r="2255" spans="10:13">
      <c r="J2255" s="132"/>
      <c r="K2255" s="132"/>
      <c r="L2255" s="132"/>
      <c r="M2255" s="132"/>
    </row>
    <row r="2256" spans="10:13">
      <c r="J2256" s="132"/>
      <c r="K2256" s="132"/>
      <c r="L2256" s="132"/>
      <c r="M2256" s="132"/>
    </row>
    <row r="2257" spans="10:13">
      <c r="J2257" s="132"/>
      <c r="K2257" s="132"/>
      <c r="L2257" s="132"/>
      <c r="M2257" s="132"/>
    </row>
    <row r="2258" spans="10:13">
      <c r="J2258" s="132"/>
      <c r="K2258" s="132"/>
      <c r="L2258" s="132"/>
      <c r="M2258" s="132"/>
    </row>
    <row r="2259" spans="10:13">
      <c r="J2259" s="132"/>
      <c r="K2259" s="132"/>
      <c r="L2259" s="132"/>
      <c r="M2259" s="132"/>
    </row>
    <row r="2260" spans="10:13">
      <c r="J2260" s="132"/>
      <c r="K2260" s="132"/>
      <c r="L2260" s="132"/>
      <c r="M2260" s="132"/>
    </row>
    <row r="2261" spans="10:13">
      <c r="J2261" s="132"/>
      <c r="K2261" s="132"/>
      <c r="L2261" s="132"/>
      <c r="M2261" s="132"/>
    </row>
    <row r="2262" spans="10:13">
      <c r="J2262" s="132"/>
      <c r="K2262" s="132"/>
      <c r="L2262" s="132"/>
      <c r="M2262" s="132"/>
    </row>
    <row r="2263" spans="10:13">
      <c r="J2263" s="132"/>
      <c r="K2263" s="132"/>
      <c r="L2263" s="132"/>
      <c r="M2263" s="132"/>
    </row>
    <row r="2264" spans="10:13">
      <c r="J2264" s="132"/>
      <c r="K2264" s="132"/>
      <c r="L2264" s="132"/>
      <c r="M2264" s="132"/>
    </row>
    <row r="2265" spans="10:13">
      <c r="J2265" s="132"/>
      <c r="K2265" s="132"/>
      <c r="L2265" s="132"/>
      <c r="M2265" s="132"/>
    </row>
    <row r="2266" spans="10:13">
      <c r="J2266" s="132"/>
      <c r="K2266" s="132"/>
      <c r="L2266" s="132"/>
      <c r="M2266" s="132"/>
    </row>
    <row r="2267" spans="10:13">
      <c r="J2267" s="132"/>
      <c r="K2267" s="132"/>
      <c r="L2267" s="132"/>
      <c r="M2267" s="132"/>
    </row>
    <row r="2268" spans="10:13">
      <c r="J2268" s="132"/>
      <c r="K2268" s="132"/>
      <c r="L2268" s="132"/>
      <c r="M2268" s="132"/>
    </row>
    <row r="2269" spans="10:13">
      <c r="J2269" s="132"/>
      <c r="K2269" s="132"/>
      <c r="L2269" s="132"/>
      <c r="M2269" s="132"/>
    </row>
    <row r="2270" spans="10:13">
      <c r="J2270" s="132"/>
      <c r="K2270" s="132"/>
      <c r="L2270" s="132"/>
      <c r="M2270" s="132"/>
    </row>
    <row r="2271" spans="10:13">
      <c r="J2271" s="132"/>
      <c r="K2271" s="132"/>
      <c r="L2271" s="132"/>
      <c r="M2271" s="132"/>
    </row>
    <row r="2272" spans="10:13">
      <c r="J2272" s="132"/>
      <c r="K2272" s="132"/>
      <c r="L2272" s="132"/>
      <c r="M2272" s="132"/>
    </row>
    <row r="2273" spans="10:13">
      <c r="J2273" s="132"/>
      <c r="K2273" s="132"/>
      <c r="L2273" s="132"/>
      <c r="M2273" s="132"/>
    </row>
    <row r="2274" spans="10:13">
      <c r="J2274" s="132"/>
      <c r="K2274" s="132"/>
      <c r="L2274" s="132"/>
      <c r="M2274" s="132"/>
    </row>
    <row r="2275" spans="10:13">
      <c r="J2275" s="132"/>
      <c r="K2275" s="132"/>
      <c r="L2275" s="132"/>
      <c r="M2275" s="132"/>
    </row>
    <row r="2276" spans="10:13">
      <c r="J2276" s="132"/>
      <c r="K2276" s="132"/>
      <c r="L2276" s="132"/>
      <c r="M2276" s="132"/>
    </row>
    <row r="2277" spans="10:13">
      <c r="J2277" s="132"/>
      <c r="K2277" s="132"/>
      <c r="L2277" s="132"/>
      <c r="M2277" s="132"/>
    </row>
    <row r="2278" spans="10:13">
      <c r="J2278" s="132"/>
      <c r="K2278" s="132"/>
      <c r="L2278" s="132"/>
      <c r="M2278" s="132"/>
    </row>
    <row r="2279" spans="10:13">
      <c r="J2279" s="132"/>
      <c r="K2279" s="132"/>
      <c r="L2279" s="132"/>
      <c r="M2279" s="132"/>
    </row>
    <row r="2280" spans="10:13">
      <c r="J2280" s="132"/>
      <c r="K2280" s="132"/>
      <c r="L2280" s="132"/>
      <c r="M2280" s="132"/>
    </row>
    <row r="2281" spans="10:13">
      <c r="J2281" s="132"/>
      <c r="K2281" s="132"/>
      <c r="L2281" s="132"/>
      <c r="M2281" s="132"/>
    </row>
    <row r="2282" spans="10:13">
      <c r="J2282" s="132"/>
      <c r="K2282" s="132"/>
      <c r="L2282" s="132"/>
      <c r="M2282" s="132"/>
    </row>
    <row r="2283" spans="10:13">
      <c r="J2283" s="132"/>
      <c r="K2283" s="132"/>
      <c r="L2283" s="132"/>
      <c r="M2283" s="132"/>
    </row>
    <row r="2284" spans="10:13">
      <c r="J2284" s="132"/>
      <c r="K2284" s="132"/>
      <c r="L2284" s="132"/>
      <c r="M2284" s="132"/>
    </row>
    <row r="2285" spans="10:13">
      <c r="J2285" s="132"/>
      <c r="K2285" s="132"/>
      <c r="L2285" s="132"/>
      <c r="M2285" s="132"/>
    </row>
    <row r="2286" spans="10:13">
      <c r="J2286" s="132"/>
      <c r="K2286" s="132"/>
      <c r="L2286" s="132"/>
      <c r="M2286" s="132"/>
    </row>
    <row r="2287" spans="10:13">
      <c r="J2287" s="132"/>
      <c r="K2287" s="132"/>
      <c r="L2287" s="132"/>
      <c r="M2287" s="132"/>
    </row>
    <row r="2288" spans="10:13">
      <c r="J2288" s="132"/>
      <c r="K2288" s="132"/>
      <c r="L2288" s="132"/>
      <c r="M2288" s="132"/>
    </row>
    <row r="2289" spans="10:13">
      <c r="J2289" s="132"/>
      <c r="K2289" s="132"/>
      <c r="L2289" s="132"/>
      <c r="M2289" s="132"/>
    </row>
    <row r="2290" spans="10:13">
      <c r="J2290" s="132"/>
      <c r="K2290" s="132"/>
      <c r="L2290" s="132"/>
      <c r="M2290" s="132"/>
    </row>
    <row r="2291" spans="10:13">
      <c r="J2291" s="132"/>
      <c r="K2291" s="132"/>
      <c r="L2291" s="132"/>
      <c r="M2291" s="132"/>
    </row>
    <row r="2292" spans="10:13">
      <c r="J2292" s="132"/>
      <c r="K2292" s="132"/>
      <c r="L2292" s="132"/>
      <c r="M2292" s="132"/>
    </row>
    <row r="2293" spans="10:13">
      <c r="J2293" s="132"/>
      <c r="K2293" s="132"/>
      <c r="L2293" s="132"/>
      <c r="M2293" s="132"/>
    </row>
    <row r="2294" spans="10:13">
      <c r="J2294" s="132"/>
      <c r="K2294" s="132"/>
      <c r="L2294" s="132"/>
      <c r="M2294" s="132"/>
    </row>
    <row r="2295" spans="10:13">
      <c r="J2295" s="132"/>
      <c r="K2295" s="132"/>
      <c r="L2295" s="132"/>
      <c r="M2295" s="132"/>
    </row>
    <row r="2296" spans="10:13">
      <c r="J2296" s="132"/>
      <c r="K2296" s="132"/>
      <c r="L2296" s="132"/>
      <c r="M2296" s="132"/>
    </row>
    <row r="2297" spans="10:13">
      <c r="J2297" s="132"/>
      <c r="K2297" s="132"/>
      <c r="L2297" s="132"/>
      <c r="M2297" s="132"/>
    </row>
    <row r="2298" spans="10:13">
      <c r="J2298" s="132"/>
      <c r="K2298" s="132"/>
      <c r="L2298" s="132"/>
      <c r="M2298" s="132"/>
    </row>
    <row r="2299" spans="10:13">
      <c r="J2299" s="132"/>
      <c r="K2299" s="132"/>
      <c r="L2299" s="132"/>
      <c r="M2299" s="132"/>
    </row>
    <row r="2300" spans="10:13">
      <c r="J2300" s="132"/>
      <c r="K2300" s="132"/>
      <c r="L2300" s="132"/>
      <c r="M2300" s="132"/>
    </row>
    <row r="2301" spans="10:13">
      <c r="J2301" s="132"/>
      <c r="K2301" s="132"/>
      <c r="L2301" s="132"/>
      <c r="M2301" s="132"/>
    </row>
    <row r="2302" spans="10:13">
      <c r="J2302" s="132"/>
      <c r="K2302" s="132"/>
      <c r="L2302" s="132"/>
      <c r="M2302" s="132"/>
    </row>
    <row r="2303" spans="10:13">
      <c r="J2303" s="132"/>
      <c r="K2303" s="132"/>
      <c r="L2303" s="132"/>
      <c r="M2303" s="132"/>
    </row>
    <row r="2304" spans="10:13">
      <c r="J2304" s="132"/>
      <c r="K2304" s="132"/>
      <c r="L2304" s="132"/>
      <c r="M2304" s="132"/>
    </row>
    <row r="2305" spans="10:13">
      <c r="J2305" s="132"/>
      <c r="K2305" s="132"/>
      <c r="L2305" s="132"/>
      <c r="M2305" s="132"/>
    </row>
    <row r="2306" spans="10:13">
      <c r="J2306" s="132"/>
      <c r="K2306" s="132"/>
      <c r="L2306" s="132"/>
      <c r="M2306" s="132"/>
    </row>
    <row r="2307" spans="10:13">
      <c r="J2307" s="132"/>
      <c r="K2307" s="132"/>
      <c r="L2307" s="132"/>
      <c r="M2307" s="132"/>
    </row>
    <row r="2308" spans="10:13">
      <c r="J2308" s="132"/>
      <c r="K2308" s="132"/>
      <c r="L2308" s="132"/>
      <c r="M2308" s="132"/>
    </row>
    <row r="2309" spans="10:13">
      <c r="J2309" s="132"/>
      <c r="K2309" s="132"/>
      <c r="L2309" s="132"/>
      <c r="M2309" s="132"/>
    </row>
    <row r="2310" spans="10:13">
      <c r="J2310" s="132"/>
      <c r="K2310" s="132"/>
      <c r="L2310" s="132"/>
      <c r="M2310" s="132"/>
    </row>
    <row r="2311" spans="10:13">
      <c r="J2311" s="132"/>
      <c r="K2311" s="132"/>
      <c r="L2311" s="132"/>
      <c r="M2311" s="132"/>
    </row>
    <row r="2312" spans="10:13">
      <c r="J2312" s="132"/>
      <c r="K2312" s="132"/>
      <c r="L2312" s="132"/>
      <c r="M2312" s="132"/>
    </row>
    <row r="2313" spans="10:13">
      <c r="J2313" s="132"/>
      <c r="K2313" s="132"/>
      <c r="L2313" s="132"/>
      <c r="M2313" s="132"/>
    </row>
    <row r="2314" spans="10:13">
      <c r="J2314" s="132"/>
      <c r="K2314" s="132"/>
      <c r="L2314" s="132"/>
      <c r="M2314" s="132"/>
    </row>
    <row r="2315" spans="10:13">
      <c r="J2315" s="132"/>
      <c r="K2315" s="132"/>
      <c r="L2315" s="132"/>
      <c r="M2315" s="132"/>
    </row>
    <row r="2316" spans="10:13">
      <c r="J2316" s="132"/>
      <c r="K2316" s="132"/>
      <c r="L2316" s="132"/>
      <c r="M2316" s="132"/>
    </row>
    <row r="2317" spans="10:13">
      <c r="J2317" s="132"/>
      <c r="K2317" s="132"/>
      <c r="L2317" s="132"/>
      <c r="M2317" s="132"/>
    </row>
    <row r="2318" spans="10:13">
      <c r="J2318" s="132"/>
      <c r="K2318" s="132"/>
      <c r="L2318" s="132"/>
      <c r="M2318" s="132"/>
    </row>
    <row r="2319" spans="10:13">
      <c r="J2319" s="132"/>
      <c r="K2319" s="132"/>
      <c r="L2319" s="132"/>
      <c r="M2319" s="132"/>
    </row>
    <row r="2320" spans="10:13">
      <c r="J2320" s="132"/>
      <c r="K2320" s="132"/>
      <c r="L2320" s="132"/>
      <c r="M2320" s="132"/>
    </row>
    <row r="2321" spans="10:13">
      <c r="J2321" s="132"/>
      <c r="K2321" s="132"/>
      <c r="L2321" s="132"/>
      <c r="M2321" s="132"/>
    </row>
    <row r="2322" spans="10:13">
      <c r="J2322" s="132"/>
      <c r="K2322" s="132"/>
      <c r="L2322" s="132"/>
      <c r="M2322" s="132"/>
    </row>
    <row r="2323" spans="10:13">
      <c r="J2323" s="132"/>
      <c r="K2323" s="132"/>
      <c r="L2323" s="132"/>
      <c r="M2323" s="132"/>
    </row>
    <row r="2324" spans="10:13">
      <c r="J2324" s="132"/>
      <c r="K2324" s="132"/>
      <c r="L2324" s="132"/>
      <c r="M2324" s="132"/>
    </row>
    <row r="2325" spans="10:13">
      <c r="J2325" s="132"/>
      <c r="K2325" s="132"/>
      <c r="L2325" s="132"/>
      <c r="M2325" s="132"/>
    </row>
    <row r="2326" spans="10:13">
      <c r="J2326" s="132"/>
      <c r="K2326" s="132"/>
      <c r="L2326" s="132"/>
      <c r="M2326" s="132"/>
    </row>
    <row r="2327" spans="10:13">
      <c r="J2327" s="132"/>
      <c r="K2327" s="132"/>
      <c r="L2327" s="132"/>
      <c r="M2327" s="132"/>
    </row>
    <row r="2328" spans="10:13">
      <c r="J2328" s="132"/>
      <c r="K2328" s="132"/>
      <c r="L2328" s="132"/>
      <c r="M2328" s="132"/>
    </row>
    <row r="2329" spans="10:13">
      <c r="J2329" s="132"/>
      <c r="K2329" s="132"/>
      <c r="L2329" s="132"/>
      <c r="M2329" s="132"/>
    </row>
    <row r="2330" spans="10:13">
      <c r="J2330" s="132"/>
      <c r="K2330" s="132"/>
      <c r="L2330" s="132"/>
      <c r="M2330" s="132"/>
    </row>
    <row r="2331" spans="10:13">
      <c r="J2331" s="132"/>
      <c r="K2331" s="132"/>
      <c r="L2331" s="132"/>
      <c r="M2331" s="132"/>
    </row>
    <row r="2332" spans="10:13">
      <c r="J2332" s="132"/>
      <c r="K2332" s="132"/>
      <c r="L2332" s="132"/>
      <c r="M2332" s="132"/>
    </row>
    <row r="2333" spans="10:13">
      <c r="J2333" s="132"/>
      <c r="K2333" s="132"/>
      <c r="L2333" s="132"/>
      <c r="M2333" s="132"/>
    </row>
    <row r="2334" spans="10:13">
      <c r="J2334" s="132"/>
      <c r="K2334" s="132"/>
      <c r="L2334" s="132"/>
      <c r="M2334" s="132"/>
    </row>
    <row r="2335" spans="10:13">
      <c r="J2335" s="132"/>
      <c r="K2335" s="132"/>
      <c r="L2335" s="132"/>
      <c r="M2335" s="132"/>
    </row>
    <row r="2336" spans="10:13">
      <c r="J2336" s="132"/>
      <c r="K2336" s="132"/>
      <c r="L2336" s="132"/>
      <c r="M2336" s="132"/>
    </row>
    <row r="2337" spans="10:13">
      <c r="J2337" s="132"/>
      <c r="K2337" s="132"/>
      <c r="L2337" s="132"/>
      <c r="M2337" s="132"/>
    </row>
    <row r="2338" spans="10:13">
      <c r="J2338" s="132"/>
      <c r="K2338" s="132"/>
      <c r="L2338" s="132"/>
      <c r="M2338" s="132"/>
    </row>
    <row r="2339" spans="10:13">
      <c r="J2339" s="132"/>
      <c r="K2339" s="132"/>
      <c r="L2339" s="132"/>
      <c r="M2339" s="132"/>
    </row>
    <row r="2340" spans="10:13">
      <c r="J2340" s="132"/>
      <c r="K2340" s="132"/>
      <c r="L2340" s="132"/>
      <c r="M2340" s="132"/>
    </row>
    <row r="2341" spans="10:13">
      <c r="J2341" s="132"/>
      <c r="K2341" s="132"/>
      <c r="L2341" s="132"/>
      <c r="M2341" s="132"/>
    </row>
    <row r="2342" spans="10:13">
      <c r="J2342" s="132"/>
      <c r="K2342" s="132"/>
      <c r="L2342" s="132"/>
      <c r="M2342" s="132"/>
    </row>
    <row r="2343" spans="10:13">
      <c r="J2343" s="132"/>
      <c r="K2343" s="132"/>
      <c r="L2343" s="132"/>
      <c r="M2343" s="132"/>
    </row>
    <row r="2344" spans="10:13">
      <c r="J2344" s="132"/>
      <c r="K2344" s="132"/>
      <c r="L2344" s="132"/>
      <c r="M2344" s="132"/>
    </row>
    <row r="2345" spans="10:13">
      <c r="J2345" s="132"/>
      <c r="K2345" s="132"/>
      <c r="L2345" s="132"/>
      <c r="M2345" s="132"/>
    </row>
    <row r="2346" spans="10:13">
      <c r="J2346" s="132"/>
      <c r="K2346" s="132"/>
      <c r="L2346" s="132"/>
      <c r="M2346" s="132"/>
    </row>
    <row r="2347" spans="10:13">
      <c r="J2347" s="132"/>
      <c r="K2347" s="132"/>
      <c r="L2347" s="132"/>
      <c r="M2347" s="132"/>
    </row>
    <row r="2348" spans="10:13">
      <c r="J2348" s="132"/>
      <c r="K2348" s="132"/>
      <c r="L2348" s="132"/>
      <c r="M2348" s="132"/>
    </row>
    <row r="2349" spans="10:13">
      <c r="J2349" s="132"/>
      <c r="K2349" s="132"/>
      <c r="L2349" s="132"/>
      <c r="M2349" s="132"/>
    </row>
    <row r="2350" spans="10:13">
      <c r="J2350" s="132"/>
      <c r="K2350" s="132"/>
      <c r="L2350" s="132"/>
      <c r="M2350" s="132"/>
    </row>
    <row r="2351" spans="10:13">
      <c r="J2351" s="132"/>
      <c r="K2351" s="132"/>
      <c r="L2351" s="132"/>
      <c r="M2351" s="132"/>
    </row>
    <row r="2352" spans="10:13">
      <c r="J2352" s="132"/>
      <c r="K2352" s="132"/>
      <c r="L2352" s="132"/>
      <c r="M2352" s="132"/>
    </row>
    <row r="2353" spans="10:13">
      <c r="J2353" s="132"/>
      <c r="K2353" s="132"/>
      <c r="L2353" s="132"/>
      <c r="M2353" s="132"/>
    </row>
    <row r="2354" spans="10:13">
      <c r="J2354" s="132"/>
      <c r="K2354" s="132"/>
      <c r="L2354" s="132"/>
      <c r="M2354" s="132"/>
    </row>
    <row r="2355" spans="10:13">
      <c r="J2355" s="132"/>
      <c r="K2355" s="132"/>
      <c r="L2355" s="132"/>
      <c r="M2355" s="132"/>
    </row>
    <row r="2356" spans="10:13">
      <c r="J2356" s="132"/>
      <c r="K2356" s="132"/>
      <c r="L2356" s="132"/>
      <c r="M2356" s="132"/>
    </row>
    <row r="2357" spans="10:13">
      <c r="J2357" s="132"/>
      <c r="K2357" s="132"/>
      <c r="L2357" s="132"/>
      <c r="M2357" s="132"/>
    </row>
    <row r="2358" spans="10:13">
      <c r="J2358" s="132"/>
      <c r="K2358" s="132"/>
      <c r="L2358" s="132"/>
      <c r="M2358" s="132"/>
    </row>
    <row r="2359" spans="10:13">
      <c r="J2359" s="132"/>
      <c r="K2359" s="132"/>
      <c r="L2359" s="132"/>
      <c r="M2359" s="132"/>
    </row>
    <row r="2360" spans="10:13">
      <c r="J2360" s="132"/>
      <c r="K2360" s="132"/>
      <c r="L2360" s="132"/>
      <c r="M2360" s="132"/>
    </row>
    <row r="2361" spans="10:13">
      <c r="J2361" s="132"/>
      <c r="K2361" s="132"/>
      <c r="L2361" s="132"/>
      <c r="M2361" s="132"/>
    </row>
    <row r="2362" spans="10:13">
      <c r="J2362" s="132"/>
      <c r="K2362" s="132"/>
      <c r="L2362" s="132"/>
      <c r="M2362" s="132"/>
    </row>
    <row r="2363" spans="10:13">
      <c r="J2363" s="132"/>
      <c r="K2363" s="132"/>
      <c r="L2363" s="132"/>
      <c r="M2363" s="132"/>
    </row>
    <row r="2364" spans="10:13">
      <c r="J2364" s="132"/>
      <c r="K2364" s="132"/>
      <c r="L2364" s="132"/>
      <c r="M2364" s="132"/>
    </row>
    <row r="2365" spans="10:13">
      <c r="J2365" s="132"/>
      <c r="K2365" s="132"/>
      <c r="L2365" s="132"/>
      <c r="M2365" s="132"/>
    </row>
    <row r="2366" spans="10:13">
      <c r="J2366" s="132"/>
      <c r="K2366" s="132"/>
      <c r="L2366" s="132"/>
      <c r="M2366" s="132"/>
    </row>
    <row r="2367" spans="10:13">
      <c r="J2367" s="132"/>
      <c r="K2367" s="132"/>
      <c r="L2367" s="132"/>
      <c r="M2367" s="132"/>
    </row>
    <row r="2368" spans="10:13">
      <c r="J2368" s="132"/>
      <c r="K2368" s="132"/>
      <c r="L2368" s="132"/>
      <c r="M2368" s="132"/>
    </row>
    <row r="2369" spans="10:13">
      <c r="J2369" s="132"/>
      <c r="K2369" s="132"/>
      <c r="L2369" s="132"/>
      <c r="M2369" s="132"/>
    </row>
    <row r="2370" spans="10:13">
      <c r="J2370" s="132"/>
      <c r="K2370" s="132"/>
      <c r="L2370" s="132"/>
      <c r="M2370" s="132"/>
    </row>
    <row r="2371" spans="10:13">
      <c r="J2371" s="132"/>
      <c r="K2371" s="132"/>
      <c r="L2371" s="132"/>
      <c r="M2371" s="132"/>
    </row>
    <row r="2372" spans="10:13">
      <c r="J2372" s="132"/>
      <c r="K2372" s="132"/>
      <c r="L2372" s="132"/>
      <c r="M2372" s="132"/>
    </row>
    <row r="2373" spans="10:13">
      <c r="J2373" s="132"/>
      <c r="K2373" s="132"/>
      <c r="L2373" s="132"/>
      <c r="M2373" s="132"/>
    </row>
    <row r="2374" spans="10:13">
      <c r="J2374" s="132"/>
      <c r="K2374" s="132"/>
      <c r="L2374" s="132"/>
      <c r="M2374" s="132"/>
    </row>
    <row r="2375" spans="10:13">
      <c r="J2375" s="132"/>
      <c r="K2375" s="132"/>
      <c r="L2375" s="132"/>
      <c r="M2375" s="132"/>
    </row>
    <row r="2376" spans="10:13">
      <c r="J2376" s="132"/>
      <c r="K2376" s="132"/>
      <c r="L2376" s="132"/>
      <c r="M2376" s="132"/>
    </row>
    <row r="2377" spans="10:13">
      <c r="J2377" s="132"/>
      <c r="K2377" s="132"/>
      <c r="L2377" s="132"/>
      <c r="M2377" s="132"/>
    </row>
    <row r="2378" spans="10:13">
      <c r="J2378" s="132"/>
      <c r="K2378" s="132"/>
      <c r="L2378" s="132"/>
      <c r="M2378" s="132"/>
    </row>
    <row r="2379" spans="10:13">
      <c r="J2379" s="132"/>
      <c r="K2379" s="132"/>
      <c r="L2379" s="132"/>
      <c r="M2379" s="132"/>
    </row>
    <row r="2380" spans="10:13">
      <c r="J2380" s="132"/>
      <c r="K2380" s="132"/>
      <c r="L2380" s="132"/>
      <c r="M2380" s="132"/>
    </row>
    <row r="2381" spans="10:13">
      <c r="J2381" s="132"/>
      <c r="K2381" s="132"/>
      <c r="L2381" s="132"/>
      <c r="M2381" s="132"/>
    </row>
    <row r="2382" spans="10:13">
      <c r="J2382" s="132"/>
      <c r="K2382" s="132"/>
      <c r="L2382" s="132"/>
      <c r="M2382" s="132"/>
    </row>
    <row r="2383" spans="10:13">
      <c r="J2383" s="132"/>
      <c r="K2383" s="132"/>
      <c r="L2383" s="132"/>
      <c r="M2383" s="132"/>
    </row>
    <row r="2384" spans="10:13">
      <c r="J2384" s="132"/>
      <c r="K2384" s="132"/>
      <c r="L2384" s="132"/>
      <c r="M2384" s="132"/>
    </row>
    <row r="2385" spans="10:13">
      <c r="J2385" s="132"/>
      <c r="K2385" s="132"/>
      <c r="L2385" s="132"/>
      <c r="M2385" s="132"/>
    </row>
    <row r="2386" spans="10:13">
      <c r="J2386" s="132"/>
      <c r="K2386" s="132"/>
      <c r="L2386" s="132"/>
      <c r="M2386" s="132"/>
    </row>
    <row r="2387" spans="10:13">
      <c r="J2387" s="132"/>
      <c r="K2387" s="132"/>
      <c r="L2387" s="132"/>
      <c r="M2387" s="132"/>
    </row>
    <row r="2388" spans="10:13">
      <c r="J2388" s="132"/>
      <c r="K2388" s="132"/>
      <c r="L2388" s="132"/>
      <c r="M2388" s="132"/>
    </row>
    <row r="2389" spans="10:13">
      <c r="J2389" s="132"/>
      <c r="K2389" s="132"/>
      <c r="L2389" s="132"/>
      <c r="M2389" s="132"/>
    </row>
    <row r="2390" spans="10:13">
      <c r="J2390" s="132"/>
      <c r="K2390" s="132"/>
      <c r="L2390" s="132"/>
      <c r="M2390" s="132"/>
    </row>
    <row r="2391" spans="10:13">
      <c r="J2391" s="132"/>
      <c r="K2391" s="132"/>
      <c r="L2391" s="132"/>
      <c r="M2391" s="132"/>
    </row>
    <row r="2392" spans="10:13">
      <c r="J2392" s="132"/>
      <c r="K2392" s="132"/>
      <c r="L2392" s="132"/>
      <c r="M2392" s="132"/>
    </row>
    <row r="2393" spans="10:13">
      <c r="J2393" s="132"/>
      <c r="K2393" s="132"/>
      <c r="L2393" s="132"/>
      <c r="M2393" s="132"/>
    </row>
    <row r="2394" spans="10:13">
      <c r="J2394" s="132"/>
      <c r="K2394" s="132"/>
      <c r="L2394" s="132"/>
      <c r="M2394" s="132"/>
    </row>
    <row r="2395" spans="10:13">
      <c r="J2395" s="132"/>
      <c r="K2395" s="132"/>
      <c r="L2395" s="132"/>
      <c r="M2395" s="132"/>
    </row>
    <row r="2396" spans="10:13">
      <c r="J2396" s="132"/>
      <c r="K2396" s="132"/>
      <c r="L2396" s="132"/>
      <c r="M2396" s="132"/>
    </row>
    <row r="2397" spans="10:13">
      <c r="J2397" s="132"/>
      <c r="K2397" s="132"/>
      <c r="L2397" s="132"/>
      <c r="M2397" s="132"/>
    </row>
    <row r="2398" spans="10:13">
      <c r="J2398" s="132"/>
      <c r="K2398" s="132"/>
      <c r="L2398" s="132"/>
      <c r="M2398" s="132"/>
    </row>
    <row r="2399" spans="10:13">
      <c r="J2399" s="132"/>
      <c r="K2399" s="132"/>
      <c r="L2399" s="132"/>
      <c r="M2399" s="132"/>
    </row>
    <row r="2400" spans="10:13">
      <c r="J2400" s="132"/>
      <c r="K2400" s="132"/>
      <c r="L2400" s="132"/>
      <c r="M2400" s="132"/>
    </row>
    <row r="2401" spans="10:13">
      <c r="J2401" s="132"/>
      <c r="K2401" s="132"/>
      <c r="L2401" s="132"/>
      <c r="M2401" s="132"/>
    </row>
    <row r="2402" spans="10:13">
      <c r="J2402" s="132"/>
      <c r="K2402" s="132"/>
      <c r="L2402" s="132"/>
      <c r="M2402" s="132"/>
    </row>
    <row r="2403" spans="10:13">
      <c r="J2403" s="132"/>
      <c r="K2403" s="132"/>
      <c r="L2403" s="132"/>
      <c r="M2403" s="132"/>
    </row>
    <row r="2404" spans="10:13">
      <c r="J2404" s="132"/>
      <c r="K2404" s="132"/>
      <c r="L2404" s="132"/>
      <c r="M2404" s="132"/>
    </row>
    <row r="2405" spans="10:13">
      <c r="J2405" s="132"/>
      <c r="K2405" s="132"/>
      <c r="L2405" s="132"/>
      <c r="M2405" s="132"/>
    </row>
    <row r="2406" spans="10:13">
      <c r="J2406" s="132"/>
      <c r="K2406" s="132"/>
      <c r="L2406" s="132"/>
      <c r="M2406" s="132"/>
    </row>
    <row r="2407" spans="10:13">
      <c r="J2407" s="132"/>
      <c r="K2407" s="132"/>
      <c r="L2407" s="132"/>
      <c r="M2407" s="132"/>
    </row>
    <row r="2408" spans="10:13">
      <c r="J2408" s="132"/>
      <c r="K2408" s="132"/>
      <c r="L2408" s="132"/>
      <c r="M2408" s="132"/>
    </row>
    <row r="2409" spans="10:13">
      <c r="J2409" s="132"/>
      <c r="K2409" s="132"/>
      <c r="L2409" s="132"/>
      <c r="M2409" s="132"/>
    </row>
    <row r="2410" spans="10:13">
      <c r="J2410" s="132"/>
      <c r="K2410" s="132"/>
      <c r="L2410" s="132"/>
      <c r="M2410" s="132"/>
    </row>
    <row r="2411" spans="10:13">
      <c r="J2411" s="132"/>
      <c r="K2411" s="132"/>
      <c r="L2411" s="132"/>
      <c r="M2411" s="132"/>
    </row>
    <row r="2412" spans="10:13">
      <c r="J2412" s="132"/>
      <c r="K2412" s="132"/>
      <c r="L2412" s="132"/>
      <c r="M2412" s="132"/>
    </row>
    <row r="2413" spans="10:13">
      <c r="J2413" s="132"/>
      <c r="K2413" s="132"/>
      <c r="L2413" s="132"/>
      <c r="M2413" s="132"/>
    </row>
    <row r="2414" spans="10:13">
      <c r="J2414" s="132"/>
      <c r="K2414" s="132"/>
      <c r="L2414" s="132"/>
      <c r="M2414" s="132"/>
    </row>
    <row r="2415" spans="10:13">
      <c r="J2415" s="132"/>
      <c r="K2415" s="132"/>
      <c r="L2415" s="132"/>
      <c r="M2415" s="132"/>
    </row>
    <row r="2416" spans="10:13">
      <c r="J2416" s="132"/>
      <c r="K2416" s="132"/>
      <c r="L2416" s="132"/>
      <c r="M2416" s="132"/>
    </row>
    <row r="2417" spans="10:13">
      <c r="J2417" s="132"/>
      <c r="K2417" s="132"/>
      <c r="L2417" s="132"/>
      <c r="M2417" s="132"/>
    </row>
    <row r="2418" spans="10:13">
      <c r="J2418" s="132"/>
      <c r="K2418" s="132"/>
      <c r="L2418" s="132"/>
      <c r="M2418" s="132"/>
    </row>
    <row r="2419" spans="10:13">
      <c r="J2419" s="132"/>
      <c r="K2419" s="132"/>
      <c r="L2419" s="132"/>
      <c r="M2419" s="132"/>
    </row>
    <row r="2420" spans="10:13">
      <c r="J2420" s="132"/>
      <c r="K2420" s="132"/>
      <c r="L2420" s="132"/>
      <c r="M2420" s="132"/>
    </row>
    <row r="2421" spans="10:13">
      <c r="J2421" s="132"/>
      <c r="K2421" s="132"/>
      <c r="L2421" s="132"/>
      <c r="M2421" s="132"/>
    </row>
    <row r="2422" spans="10:13">
      <c r="J2422" s="132"/>
      <c r="K2422" s="132"/>
      <c r="L2422" s="132"/>
      <c r="M2422" s="132"/>
    </row>
    <row r="2423" spans="10:13">
      <c r="J2423" s="132"/>
      <c r="K2423" s="132"/>
      <c r="L2423" s="132"/>
      <c r="M2423" s="132"/>
    </row>
    <row r="2424" spans="10:13">
      <c r="J2424" s="132"/>
      <c r="K2424" s="132"/>
      <c r="L2424" s="132"/>
      <c r="M2424" s="132"/>
    </row>
    <row r="2425" spans="10:13">
      <c r="J2425" s="132"/>
      <c r="K2425" s="132"/>
      <c r="L2425" s="132"/>
      <c r="M2425" s="132"/>
    </row>
    <row r="2426" spans="10:13">
      <c r="J2426" s="132"/>
      <c r="K2426" s="132"/>
      <c r="L2426" s="132"/>
      <c r="M2426" s="132"/>
    </row>
    <row r="2427" spans="10:13">
      <c r="J2427" s="132"/>
      <c r="K2427" s="132"/>
      <c r="L2427" s="132"/>
      <c r="M2427" s="132"/>
    </row>
    <row r="2428" spans="10:13">
      <c r="J2428" s="132"/>
      <c r="K2428" s="132"/>
      <c r="L2428" s="132"/>
      <c r="M2428" s="132"/>
    </row>
    <row r="2429" spans="10:13">
      <c r="J2429" s="132"/>
      <c r="K2429" s="132"/>
      <c r="L2429" s="132"/>
      <c r="M2429" s="132"/>
    </row>
    <row r="2430" spans="10:13">
      <c r="J2430" s="132"/>
      <c r="K2430" s="132"/>
      <c r="L2430" s="132"/>
      <c r="M2430" s="132"/>
    </row>
    <row r="2431" spans="10:13">
      <c r="J2431" s="132"/>
      <c r="K2431" s="132"/>
      <c r="L2431" s="132"/>
      <c r="M2431" s="132"/>
    </row>
    <row r="2432" spans="10:13">
      <c r="J2432" s="132"/>
      <c r="K2432" s="132"/>
      <c r="L2432" s="132"/>
      <c r="M2432" s="132"/>
    </row>
    <row r="2433" spans="10:13">
      <c r="J2433" s="132"/>
      <c r="K2433" s="132"/>
      <c r="L2433" s="132"/>
      <c r="M2433" s="132"/>
    </row>
    <row r="2434" spans="10:13">
      <c r="J2434" s="132"/>
      <c r="K2434" s="132"/>
      <c r="L2434" s="132"/>
      <c r="M2434" s="132"/>
    </row>
    <row r="2435" spans="10:13">
      <c r="J2435" s="132"/>
      <c r="K2435" s="132"/>
      <c r="L2435" s="132"/>
      <c r="M2435" s="132"/>
    </row>
    <row r="2436" spans="10:13">
      <c r="J2436" s="132"/>
      <c r="K2436" s="132"/>
      <c r="L2436" s="132"/>
      <c r="M2436" s="132"/>
    </row>
    <row r="2437" spans="10:13">
      <c r="J2437" s="132"/>
      <c r="K2437" s="132"/>
      <c r="L2437" s="132"/>
      <c r="M2437" s="132"/>
    </row>
    <row r="2438" spans="10:13">
      <c r="J2438" s="132"/>
      <c r="K2438" s="132"/>
      <c r="L2438" s="132"/>
      <c r="M2438" s="132"/>
    </row>
    <row r="2439" spans="10:13">
      <c r="J2439" s="132"/>
      <c r="K2439" s="132"/>
      <c r="L2439" s="132"/>
      <c r="M2439" s="132"/>
    </row>
    <row r="2440" spans="10:13">
      <c r="J2440" s="132"/>
      <c r="K2440" s="132"/>
      <c r="L2440" s="132"/>
      <c r="M2440" s="132"/>
    </row>
    <row r="2441" spans="10:13">
      <c r="J2441" s="132"/>
      <c r="K2441" s="132"/>
      <c r="L2441" s="132"/>
      <c r="M2441" s="132"/>
    </row>
    <row r="2442" spans="10:13">
      <c r="J2442" s="132"/>
      <c r="K2442" s="132"/>
      <c r="L2442" s="132"/>
      <c r="M2442" s="132"/>
    </row>
    <row r="2443" spans="10:13">
      <c r="J2443" s="132"/>
      <c r="K2443" s="132"/>
      <c r="L2443" s="132"/>
      <c r="M2443" s="132"/>
    </row>
    <row r="2444" spans="10:13">
      <c r="J2444" s="132"/>
      <c r="K2444" s="132"/>
      <c r="L2444" s="132"/>
      <c r="M2444" s="132"/>
    </row>
    <row r="2445" spans="10:13">
      <c r="J2445" s="132"/>
      <c r="K2445" s="132"/>
      <c r="L2445" s="132"/>
      <c r="M2445" s="132"/>
    </row>
    <row r="2446" spans="10:13">
      <c r="J2446" s="132"/>
      <c r="K2446" s="132"/>
      <c r="L2446" s="132"/>
      <c r="M2446" s="132"/>
    </row>
    <row r="2447" spans="10:13">
      <c r="J2447" s="132"/>
      <c r="K2447" s="132"/>
      <c r="L2447" s="132"/>
      <c r="M2447" s="132"/>
    </row>
    <row r="2448" spans="10:13">
      <c r="J2448" s="132"/>
      <c r="K2448" s="132"/>
      <c r="L2448" s="132"/>
      <c r="M2448" s="132"/>
    </row>
    <row r="2449" spans="10:13">
      <c r="J2449" s="132"/>
      <c r="K2449" s="132"/>
      <c r="L2449" s="132"/>
      <c r="M2449" s="132"/>
    </row>
    <row r="2450" spans="10:13">
      <c r="J2450" s="132"/>
      <c r="K2450" s="132"/>
      <c r="L2450" s="132"/>
      <c r="M2450" s="132"/>
    </row>
    <row r="2451" spans="10:13">
      <c r="J2451" s="132"/>
      <c r="K2451" s="132"/>
      <c r="L2451" s="132"/>
      <c r="M2451" s="132"/>
    </row>
    <row r="2452" spans="10:13">
      <c r="J2452" s="132"/>
      <c r="K2452" s="132"/>
      <c r="L2452" s="132"/>
      <c r="M2452" s="132"/>
    </row>
    <row r="2453" spans="10:13">
      <c r="J2453" s="132"/>
      <c r="K2453" s="132"/>
      <c r="L2453" s="132"/>
      <c r="M2453" s="132"/>
    </row>
    <row r="2454" spans="10:13">
      <c r="J2454" s="132"/>
      <c r="K2454" s="132"/>
      <c r="L2454" s="132"/>
      <c r="M2454" s="132"/>
    </row>
    <row r="2455" spans="10:13">
      <c r="J2455" s="132"/>
      <c r="K2455" s="132"/>
      <c r="L2455" s="132"/>
      <c r="M2455" s="132"/>
    </row>
    <row r="2456" spans="10:13">
      <c r="J2456" s="132"/>
      <c r="K2456" s="132"/>
      <c r="L2456" s="132"/>
      <c r="M2456" s="132"/>
    </row>
    <row r="2457" spans="10:13">
      <c r="J2457" s="132"/>
      <c r="K2457" s="132"/>
      <c r="L2457" s="132"/>
      <c r="M2457" s="132"/>
    </row>
    <row r="2458" spans="10:13">
      <c r="J2458" s="132"/>
      <c r="K2458" s="132"/>
      <c r="L2458" s="132"/>
      <c r="M2458" s="132"/>
    </row>
    <row r="2459" spans="10:13">
      <c r="J2459" s="132"/>
      <c r="K2459" s="132"/>
      <c r="L2459" s="132"/>
      <c r="M2459" s="132"/>
    </row>
    <row r="2460" spans="10:13">
      <c r="J2460" s="132"/>
      <c r="K2460" s="132"/>
      <c r="L2460" s="132"/>
      <c r="M2460" s="132"/>
    </row>
    <row r="2461" spans="10:13">
      <c r="J2461" s="132"/>
      <c r="K2461" s="132"/>
      <c r="L2461" s="132"/>
      <c r="M2461" s="132"/>
    </row>
    <row r="2462" spans="10:13">
      <c r="J2462" s="132"/>
      <c r="K2462" s="132"/>
      <c r="L2462" s="132"/>
      <c r="M2462" s="132"/>
    </row>
    <row r="2463" spans="10:13">
      <c r="J2463" s="132"/>
      <c r="K2463" s="132"/>
      <c r="L2463" s="132"/>
      <c r="M2463" s="132"/>
    </row>
    <row r="2464" spans="10:13">
      <c r="J2464" s="132"/>
      <c r="K2464" s="132"/>
      <c r="L2464" s="132"/>
      <c r="M2464" s="132"/>
    </row>
    <row r="2465" spans="10:13">
      <c r="J2465" s="132"/>
      <c r="K2465" s="132"/>
      <c r="L2465" s="132"/>
      <c r="M2465" s="132"/>
    </row>
    <row r="2466" spans="10:13">
      <c r="J2466" s="132"/>
      <c r="K2466" s="132"/>
      <c r="L2466" s="132"/>
      <c r="M2466" s="132"/>
    </row>
    <row r="2467" spans="10:13">
      <c r="J2467" s="132"/>
      <c r="K2467" s="132"/>
      <c r="L2467" s="132"/>
      <c r="M2467" s="132"/>
    </row>
    <row r="2468" spans="10:13">
      <c r="J2468" s="132"/>
      <c r="K2468" s="132"/>
      <c r="L2468" s="132"/>
      <c r="M2468" s="132"/>
    </row>
    <row r="2469" spans="10:13">
      <c r="J2469" s="132"/>
      <c r="K2469" s="132"/>
      <c r="L2469" s="132"/>
      <c r="M2469" s="132"/>
    </row>
    <row r="2470" spans="10:13">
      <c r="J2470" s="132"/>
      <c r="K2470" s="132"/>
      <c r="L2470" s="132"/>
      <c r="M2470" s="132"/>
    </row>
    <row r="2471" spans="10:13">
      <c r="J2471" s="132"/>
      <c r="K2471" s="132"/>
      <c r="L2471" s="132"/>
      <c r="M2471" s="132"/>
    </row>
    <row r="2472" spans="10:13">
      <c r="J2472" s="132"/>
      <c r="K2472" s="132"/>
      <c r="L2472" s="132"/>
      <c r="M2472" s="132"/>
    </row>
    <row r="2473" spans="10:13">
      <c r="J2473" s="132"/>
      <c r="K2473" s="132"/>
      <c r="L2473" s="132"/>
      <c r="M2473" s="132"/>
    </row>
    <row r="2474" spans="10:13">
      <c r="J2474" s="132"/>
      <c r="K2474" s="132"/>
      <c r="L2474" s="132"/>
      <c r="M2474" s="132"/>
    </row>
    <row r="2475" spans="10:13">
      <c r="J2475" s="132"/>
      <c r="K2475" s="132"/>
      <c r="L2475" s="132"/>
      <c r="M2475" s="132"/>
    </row>
    <row r="2476" spans="10:13">
      <c r="J2476" s="132"/>
      <c r="K2476" s="132"/>
      <c r="L2476" s="132"/>
      <c r="M2476" s="132"/>
    </row>
    <row r="2477" spans="10:13">
      <c r="J2477" s="132"/>
      <c r="K2477" s="132"/>
      <c r="L2477" s="132"/>
      <c r="M2477" s="132"/>
    </row>
    <row r="2478" spans="10:13">
      <c r="J2478" s="132"/>
      <c r="K2478" s="132"/>
      <c r="L2478" s="132"/>
      <c r="M2478" s="132"/>
    </row>
    <row r="2479" spans="10:13">
      <c r="J2479" s="132"/>
      <c r="K2479" s="132"/>
      <c r="L2479" s="132"/>
      <c r="M2479" s="132"/>
    </row>
    <row r="2480" spans="10:13">
      <c r="J2480" s="132"/>
      <c r="K2480" s="132"/>
      <c r="L2480" s="132"/>
      <c r="M2480" s="132"/>
    </row>
    <row r="2481" spans="10:13">
      <c r="J2481" s="132"/>
      <c r="K2481" s="132"/>
      <c r="L2481" s="132"/>
      <c r="M2481" s="132"/>
    </row>
    <row r="2482" spans="10:13">
      <c r="J2482" s="132"/>
      <c r="K2482" s="132"/>
      <c r="L2482" s="132"/>
      <c r="M2482" s="132"/>
    </row>
    <row r="2483" spans="10:13">
      <c r="J2483" s="132"/>
      <c r="K2483" s="132"/>
      <c r="L2483" s="132"/>
      <c r="M2483" s="132"/>
    </row>
    <row r="2484" spans="10:13">
      <c r="J2484" s="132"/>
      <c r="K2484" s="132"/>
      <c r="L2484" s="132"/>
      <c r="M2484" s="132"/>
    </row>
    <row r="2485" spans="10:13">
      <c r="J2485" s="132"/>
      <c r="K2485" s="132"/>
      <c r="L2485" s="132"/>
      <c r="M2485" s="132"/>
    </row>
    <row r="2486" spans="10:13">
      <c r="J2486" s="132"/>
      <c r="K2486" s="132"/>
      <c r="L2486" s="132"/>
      <c r="M2486" s="132"/>
    </row>
    <row r="2487" spans="10:13">
      <c r="J2487" s="132"/>
      <c r="K2487" s="132"/>
      <c r="L2487" s="132"/>
      <c r="M2487" s="132"/>
    </row>
    <row r="2488" spans="10:13">
      <c r="J2488" s="132"/>
      <c r="K2488" s="132"/>
      <c r="L2488" s="132"/>
      <c r="M2488" s="132"/>
    </row>
    <row r="2489" spans="10:13">
      <c r="J2489" s="132"/>
      <c r="K2489" s="132"/>
      <c r="L2489" s="132"/>
      <c r="M2489" s="132"/>
    </row>
    <row r="2490" spans="10:13">
      <c r="J2490" s="132"/>
      <c r="K2490" s="132"/>
      <c r="L2490" s="132"/>
      <c r="M2490" s="132"/>
    </row>
    <row r="2491" spans="10:13">
      <c r="J2491" s="132"/>
      <c r="K2491" s="132"/>
      <c r="L2491" s="132"/>
      <c r="M2491" s="132"/>
    </row>
    <row r="2492" spans="10:13">
      <c r="J2492" s="132"/>
      <c r="K2492" s="132"/>
      <c r="L2492" s="132"/>
      <c r="M2492" s="132"/>
    </row>
    <row r="2493" spans="10:13">
      <c r="J2493" s="132"/>
      <c r="K2493" s="132"/>
      <c r="L2493" s="132"/>
      <c r="M2493" s="132"/>
    </row>
    <row r="2494" spans="10:13">
      <c r="J2494" s="132"/>
      <c r="K2494" s="132"/>
      <c r="L2494" s="132"/>
      <c r="M2494" s="132"/>
    </row>
    <row r="2495" spans="10:13">
      <c r="J2495" s="132"/>
      <c r="K2495" s="132"/>
      <c r="L2495" s="132"/>
      <c r="M2495" s="132"/>
    </row>
    <row r="2496" spans="10:13">
      <c r="J2496" s="132"/>
      <c r="K2496" s="132"/>
      <c r="L2496" s="132"/>
      <c r="M2496" s="132"/>
    </row>
    <row r="2497" spans="10:13">
      <c r="J2497" s="132"/>
      <c r="K2497" s="132"/>
      <c r="L2497" s="132"/>
      <c r="M2497" s="132"/>
    </row>
    <row r="2498" spans="10:13">
      <c r="J2498" s="132"/>
      <c r="K2498" s="132"/>
      <c r="L2498" s="132"/>
      <c r="M2498" s="132"/>
    </row>
    <row r="2499" spans="10:13">
      <c r="J2499" s="132"/>
      <c r="K2499" s="132"/>
      <c r="L2499" s="132"/>
      <c r="M2499" s="132"/>
    </row>
    <row r="2500" spans="10:13">
      <c r="J2500" s="132"/>
      <c r="K2500" s="132"/>
      <c r="L2500" s="132"/>
      <c r="M2500" s="132"/>
    </row>
    <row r="2501" spans="10:13">
      <c r="J2501" s="132"/>
      <c r="K2501" s="132"/>
      <c r="L2501" s="132"/>
      <c r="M2501" s="132"/>
    </row>
    <row r="2502" spans="10:13">
      <c r="J2502" s="132"/>
      <c r="K2502" s="132"/>
      <c r="L2502" s="132"/>
      <c r="M2502" s="132"/>
    </row>
    <row r="2503" spans="10:13">
      <c r="J2503" s="132"/>
      <c r="K2503" s="132"/>
      <c r="L2503" s="132"/>
      <c r="M2503" s="132"/>
    </row>
    <row r="2504" spans="10:13">
      <c r="J2504" s="132"/>
      <c r="K2504" s="132"/>
      <c r="L2504" s="132"/>
      <c r="M2504" s="132"/>
    </row>
    <row r="2505" spans="10:13">
      <c r="J2505" s="132"/>
      <c r="K2505" s="132"/>
      <c r="L2505" s="132"/>
      <c r="M2505" s="132"/>
    </row>
    <row r="2506" spans="10:13">
      <c r="J2506" s="132"/>
      <c r="K2506" s="132"/>
      <c r="L2506" s="132"/>
      <c r="M2506" s="132"/>
    </row>
    <row r="2507" spans="10:13">
      <c r="J2507" s="132"/>
      <c r="K2507" s="132"/>
      <c r="L2507" s="132"/>
      <c r="M2507" s="132"/>
    </row>
    <row r="2508" spans="10:13">
      <c r="J2508" s="132"/>
      <c r="K2508" s="132"/>
      <c r="L2508" s="132"/>
      <c r="M2508" s="132"/>
    </row>
    <row r="2509" spans="10:13">
      <c r="J2509" s="132"/>
      <c r="K2509" s="132"/>
      <c r="L2509" s="132"/>
      <c r="M2509" s="132"/>
    </row>
    <row r="2510" spans="10:13">
      <c r="J2510" s="132"/>
      <c r="K2510" s="132"/>
      <c r="L2510" s="132"/>
      <c r="M2510" s="132"/>
    </row>
    <row r="2511" spans="10:13">
      <c r="J2511" s="132"/>
      <c r="K2511" s="132"/>
      <c r="L2511" s="132"/>
      <c r="M2511" s="132"/>
    </row>
    <row r="2512" spans="10:13">
      <c r="J2512" s="132"/>
      <c r="K2512" s="132"/>
      <c r="L2512" s="132"/>
      <c r="M2512" s="132"/>
    </row>
    <row r="2513" spans="10:13">
      <c r="J2513" s="132"/>
      <c r="K2513" s="132"/>
      <c r="L2513" s="132"/>
      <c r="M2513" s="132"/>
    </row>
    <row r="2514" spans="10:13">
      <c r="J2514" s="132"/>
      <c r="K2514" s="132"/>
      <c r="L2514" s="132"/>
      <c r="M2514" s="132"/>
    </row>
    <row r="2515" spans="10:13">
      <c r="J2515" s="132"/>
      <c r="K2515" s="132"/>
      <c r="L2515" s="132"/>
      <c r="M2515" s="132"/>
    </row>
    <row r="2516" spans="10:13">
      <c r="J2516" s="132"/>
      <c r="K2516" s="132"/>
      <c r="L2516" s="132"/>
      <c r="M2516" s="132"/>
    </row>
    <row r="2517" spans="10:13">
      <c r="J2517" s="132"/>
      <c r="K2517" s="132"/>
      <c r="L2517" s="132"/>
      <c r="M2517" s="132"/>
    </row>
    <row r="2518" spans="10:13">
      <c r="J2518" s="132"/>
      <c r="K2518" s="132"/>
      <c r="L2518" s="132"/>
      <c r="M2518" s="132"/>
    </row>
    <row r="2519" spans="10:13">
      <c r="J2519" s="132"/>
      <c r="K2519" s="132"/>
      <c r="L2519" s="132"/>
      <c r="M2519" s="132"/>
    </row>
    <row r="2520" spans="10:13">
      <c r="J2520" s="132"/>
      <c r="K2520" s="132"/>
      <c r="L2520" s="132"/>
      <c r="M2520" s="132"/>
    </row>
    <row r="2521" spans="10:13">
      <c r="J2521" s="132"/>
      <c r="K2521" s="132"/>
      <c r="L2521" s="132"/>
      <c r="M2521" s="132"/>
    </row>
    <row r="2522" spans="10:13">
      <c r="J2522" s="132"/>
      <c r="K2522" s="132"/>
      <c r="L2522" s="132"/>
      <c r="M2522" s="132"/>
    </row>
    <row r="2523" spans="10:13">
      <c r="J2523" s="132"/>
      <c r="K2523" s="132"/>
      <c r="L2523" s="132"/>
      <c r="M2523" s="132"/>
    </row>
    <row r="2524" spans="10:13">
      <c r="J2524" s="132"/>
      <c r="K2524" s="132"/>
      <c r="L2524" s="132"/>
      <c r="M2524" s="132"/>
    </row>
    <row r="2525" spans="10:13">
      <c r="J2525" s="132"/>
      <c r="K2525" s="132"/>
      <c r="L2525" s="132"/>
      <c r="M2525" s="132"/>
    </row>
    <row r="2526" spans="10:13">
      <c r="J2526" s="132"/>
      <c r="K2526" s="132"/>
      <c r="L2526" s="132"/>
      <c r="M2526" s="132"/>
    </row>
    <row r="2527" spans="10:13">
      <c r="J2527" s="132"/>
      <c r="K2527" s="132"/>
      <c r="L2527" s="132"/>
      <c r="M2527" s="132"/>
    </row>
    <row r="2528" spans="10:13">
      <c r="J2528" s="132"/>
      <c r="K2528" s="132"/>
      <c r="L2528" s="132"/>
      <c r="M2528" s="132"/>
    </row>
    <row r="2529" spans="10:13">
      <c r="J2529" s="132"/>
      <c r="K2529" s="132"/>
      <c r="L2529" s="132"/>
      <c r="M2529" s="132"/>
    </row>
    <row r="2530" spans="10:13">
      <c r="J2530" s="132"/>
      <c r="K2530" s="132"/>
      <c r="L2530" s="132"/>
      <c r="M2530" s="132"/>
    </row>
    <row r="2531" spans="10:13">
      <c r="J2531" s="132"/>
      <c r="K2531" s="132"/>
      <c r="L2531" s="132"/>
      <c r="M2531" s="132"/>
    </row>
    <row r="2532" spans="10:13">
      <c r="J2532" s="132"/>
      <c r="K2532" s="132"/>
      <c r="L2532" s="132"/>
      <c r="M2532" s="132"/>
    </row>
    <row r="2533" spans="10:13">
      <c r="J2533" s="132"/>
      <c r="K2533" s="132"/>
      <c r="L2533" s="132"/>
      <c r="M2533" s="132"/>
    </row>
    <row r="2534" spans="10:13">
      <c r="J2534" s="132"/>
      <c r="K2534" s="132"/>
      <c r="L2534" s="132"/>
      <c r="M2534" s="132"/>
    </row>
    <row r="2535" spans="10:13">
      <c r="J2535" s="132"/>
      <c r="K2535" s="132"/>
      <c r="L2535" s="132"/>
      <c r="M2535" s="132"/>
    </row>
    <row r="2536" spans="10:13">
      <c r="J2536" s="132"/>
      <c r="K2536" s="132"/>
      <c r="L2536" s="132"/>
      <c r="M2536" s="132"/>
    </row>
    <row r="2537" spans="10:13">
      <c r="J2537" s="132"/>
      <c r="K2537" s="132"/>
      <c r="L2537" s="132"/>
      <c r="M2537" s="132"/>
    </row>
    <row r="2538" spans="10:13">
      <c r="J2538" s="132"/>
      <c r="K2538" s="132"/>
      <c r="L2538" s="132"/>
      <c r="M2538" s="132"/>
    </row>
    <row r="2539" spans="10:13">
      <c r="J2539" s="132"/>
      <c r="K2539" s="132"/>
      <c r="L2539" s="132"/>
      <c r="M2539" s="132"/>
    </row>
    <row r="2540" spans="10:13">
      <c r="J2540" s="132"/>
      <c r="K2540" s="132"/>
      <c r="L2540" s="132"/>
      <c r="M2540" s="132"/>
    </row>
    <row r="2541" spans="10:13">
      <c r="J2541" s="132"/>
      <c r="K2541" s="132"/>
      <c r="L2541" s="132"/>
      <c r="M2541" s="132"/>
    </row>
    <row r="2542" spans="10:13">
      <c r="J2542" s="132"/>
      <c r="K2542" s="132"/>
      <c r="L2542" s="132"/>
      <c r="M2542" s="132"/>
    </row>
    <row r="2543" spans="10:13">
      <c r="J2543" s="132"/>
      <c r="K2543" s="132"/>
      <c r="L2543" s="132"/>
      <c r="M2543" s="132"/>
    </row>
    <row r="2544" spans="10:13">
      <c r="J2544" s="132"/>
      <c r="K2544" s="132"/>
      <c r="L2544" s="132"/>
      <c r="M2544" s="132"/>
    </row>
    <row r="2545" spans="10:13">
      <c r="J2545" s="132"/>
      <c r="K2545" s="132"/>
      <c r="L2545" s="132"/>
      <c r="M2545" s="132"/>
    </row>
    <row r="2546" spans="10:13">
      <c r="J2546" s="132"/>
      <c r="K2546" s="132"/>
      <c r="L2546" s="132"/>
      <c r="M2546" s="132"/>
    </row>
    <row r="2547" spans="10:13">
      <c r="J2547" s="132"/>
      <c r="K2547" s="132"/>
      <c r="L2547" s="132"/>
      <c r="M2547" s="132"/>
    </row>
    <row r="2548" spans="10:13">
      <c r="J2548" s="132"/>
      <c r="K2548" s="132"/>
      <c r="L2548" s="132"/>
      <c r="M2548" s="132"/>
    </row>
    <row r="2549" spans="10:13">
      <c r="J2549" s="132"/>
      <c r="K2549" s="132"/>
      <c r="L2549" s="132"/>
      <c r="M2549" s="132"/>
    </row>
    <row r="2550" spans="10:13">
      <c r="J2550" s="132"/>
      <c r="K2550" s="132"/>
      <c r="L2550" s="132"/>
      <c r="M2550" s="132"/>
    </row>
    <row r="2551" spans="10:13">
      <c r="J2551" s="132"/>
      <c r="K2551" s="132"/>
      <c r="L2551" s="132"/>
      <c r="M2551" s="132"/>
    </row>
    <row r="2552" spans="10:13">
      <c r="J2552" s="132"/>
      <c r="K2552" s="132"/>
      <c r="L2552" s="132"/>
      <c r="M2552" s="132"/>
    </row>
    <row r="2553" spans="10:13">
      <c r="J2553" s="132"/>
      <c r="K2553" s="132"/>
      <c r="L2553" s="132"/>
      <c r="M2553" s="132"/>
    </row>
    <row r="2554" spans="10:13">
      <c r="J2554" s="132"/>
      <c r="K2554" s="132"/>
      <c r="L2554" s="132"/>
      <c r="M2554" s="132"/>
    </row>
    <row r="2555" spans="10:13">
      <c r="J2555" s="132"/>
      <c r="K2555" s="132"/>
      <c r="L2555" s="132"/>
      <c r="M2555" s="132"/>
    </row>
    <row r="2556" spans="10:13">
      <c r="J2556" s="132"/>
      <c r="K2556" s="132"/>
      <c r="L2556" s="132"/>
      <c r="M2556" s="132"/>
    </row>
    <row r="2557" spans="10:13">
      <c r="J2557" s="132"/>
      <c r="K2557" s="132"/>
      <c r="L2557" s="132"/>
      <c r="M2557" s="132"/>
    </row>
    <row r="2558" spans="10:13">
      <c r="J2558" s="132"/>
      <c r="K2558" s="132"/>
      <c r="L2558" s="132"/>
      <c r="M2558" s="132"/>
    </row>
    <row r="2559" spans="10:13">
      <c r="J2559" s="132"/>
      <c r="K2559" s="132"/>
      <c r="L2559" s="132"/>
      <c r="M2559" s="132"/>
    </row>
    <row r="2560" spans="10:13">
      <c r="J2560" s="132"/>
      <c r="K2560" s="132"/>
      <c r="L2560" s="132"/>
      <c r="M2560" s="132"/>
    </row>
    <row r="2561" spans="10:13">
      <c r="J2561" s="132"/>
      <c r="K2561" s="132"/>
      <c r="L2561" s="132"/>
      <c r="M2561" s="132"/>
    </row>
    <row r="2562" spans="10:13">
      <c r="J2562" s="132"/>
      <c r="K2562" s="132"/>
      <c r="L2562" s="132"/>
      <c r="M2562" s="132"/>
    </row>
    <row r="2563" spans="10:13">
      <c r="J2563" s="132"/>
      <c r="K2563" s="132"/>
      <c r="L2563" s="132"/>
      <c r="M2563" s="132"/>
    </row>
    <row r="2564" spans="10:13">
      <c r="J2564" s="132"/>
      <c r="K2564" s="132"/>
      <c r="L2564" s="132"/>
      <c r="M2564" s="132"/>
    </row>
    <row r="2565" spans="10:13">
      <c r="J2565" s="132"/>
      <c r="K2565" s="132"/>
      <c r="L2565" s="132"/>
      <c r="M2565" s="132"/>
    </row>
    <row r="2566" spans="10:13">
      <c r="J2566" s="132"/>
      <c r="K2566" s="132"/>
      <c r="L2566" s="132"/>
      <c r="M2566" s="132"/>
    </row>
    <row r="2567" spans="10:13">
      <c r="J2567" s="132"/>
      <c r="K2567" s="132"/>
      <c r="L2567" s="132"/>
      <c r="M2567" s="132"/>
    </row>
    <row r="2568" spans="10:13">
      <c r="J2568" s="132"/>
      <c r="K2568" s="132"/>
      <c r="L2568" s="132"/>
      <c r="M2568" s="132"/>
    </row>
    <row r="2569" spans="10:13">
      <c r="J2569" s="132"/>
      <c r="K2569" s="132"/>
      <c r="L2569" s="132"/>
      <c r="M2569" s="132"/>
    </row>
    <row r="2570" spans="10:13">
      <c r="J2570" s="132"/>
      <c r="K2570" s="132"/>
      <c r="L2570" s="132"/>
      <c r="M2570" s="132"/>
    </row>
    <row r="2571" spans="10:13">
      <c r="J2571" s="132"/>
      <c r="K2571" s="132"/>
      <c r="L2571" s="132"/>
      <c r="M2571" s="132"/>
    </row>
    <row r="2572" spans="10:13">
      <c r="J2572" s="132"/>
      <c r="K2572" s="132"/>
      <c r="L2572" s="132"/>
      <c r="M2572" s="132"/>
    </row>
    <row r="2573" spans="10:13">
      <c r="J2573" s="132"/>
      <c r="K2573" s="132"/>
      <c r="L2573" s="132"/>
      <c r="M2573" s="132"/>
    </row>
    <row r="2574" spans="10:13">
      <c r="J2574" s="132"/>
      <c r="K2574" s="132"/>
      <c r="L2574" s="132"/>
      <c r="M2574" s="132"/>
    </row>
    <row r="2575" spans="10:13">
      <c r="J2575" s="132"/>
      <c r="K2575" s="132"/>
      <c r="L2575" s="132"/>
      <c r="M2575" s="132"/>
    </row>
    <row r="2576" spans="10:13">
      <c r="J2576" s="132"/>
      <c r="K2576" s="132"/>
      <c r="L2576" s="132"/>
      <c r="M2576" s="132"/>
    </row>
    <row r="2577" spans="10:13">
      <c r="J2577" s="132"/>
      <c r="K2577" s="132"/>
      <c r="L2577" s="132"/>
      <c r="M2577" s="132"/>
    </row>
    <row r="2578" spans="10:13">
      <c r="J2578" s="132"/>
      <c r="K2578" s="132"/>
      <c r="L2578" s="132"/>
      <c r="M2578" s="132"/>
    </row>
    <row r="2579" spans="10:13">
      <c r="J2579" s="132"/>
      <c r="K2579" s="132"/>
      <c r="L2579" s="132"/>
      <c r="M2579" s="132"/>
    </row>
    <row r="2580" spans="10:13">
      <c r="J2580" s="132"/>
      <c r="K2580" s="132"/>
      <c r="L2580" s="132"/>
      <c r="M2580" s="132"/>
    </row>
    <row r="2581" spans="10:13">
      <c r="J2581" s="132"/>
      <c r="K2581" s="132"/>
      <c r="L2581" s="132"/>
      <c r="M2581" s="132"/>
    </row>
    <row r="2582" spans="10:13">
      <c r="J2582" s="132"/>
      <c r="K2582" s="132"/>
      <c r="L2582" s="132"/>
      <c r="M2582" s="132"/>
    </row>
    <row r="2583" spans="10:13">
      <c r="J2583" s="132"/>
      <c r="K2583" s="132"/>
      <c r="L2583" s="132"/>
      <c r="M2583" s="132"/>
    </row>
    <row r="2584" spans="10:13">
      <c r="J2584" s="132"/>
      <c r="K2584" s="132"/>
      <c r="L2584" s="132"/>
      <c r="M2584" s="132"/>
    </row>
    <row r="2585" spans="10:13">
      <c r="J2585" s="132"/>
      <c r="K2585" s="132"/>
      <c r="L2585" s="132"/>
      <c r="M2585" s="132"/>
    </row>
    <row r="2586" spans="10:13">
      <c r="J2586" s="132"/>
      <c r="K2586" s="132"/>
      <c r="L2586" s="132"/>
      <c r="M2586" s="132"/>
    </row>
    <row r="2587" spans="10:13">
      <c r="J2587" s="132"/>
      <c r="K2587" s="132"/>
      <c r="L2587" s="132"/>
      <c r="M2587" s="132"/>
    </row>
    <row r="2588" spans="10:13">
      <c r="J2588" s="132"/>
      <c r="K2588" s="132"/>
      <c r="L2588" s="132"/>
      <c r="M2588" s="132"/>
    </row>
    <row r="2589" spans="10:13">
      <c r="J2589" s="132"/>
      <c r="K2589" s="132"/>
      <c r="L2589" s="132"/>
      <c r="M2589" s="132"/>
    </row>
    <row r="2590" spans="10:13">
      <c r="J2590" s="132"/>
      <c r="K2590" s="132"/>
      <c r="L2590" s="132"/>
      <c r="M2590" s="132"/>
    </row>
    <row r="2591" spans="10:13">
      <c r="J2591" s="132"/>
      <c r="K2591" s="132"/>
      <c r="L2591" s="132"/>
      <c r="M2591" s="132"/>
    </row>
    <row r="2592" spans="10:13">
      <c r="J2592" s="132"/>
      <c r="K2592" s="132"/>
      <c r="L2592" s="132"/>
      <c r="M2592" s="132"/>
    </row>
    <row r="2593" spans="10:13">
      <c r="J2593" s="132"/>
      <c r="K2593" s="132"/>
      <c r="L2593" s="132"/>
      <c r="M2593" s="132"/>
    </row>
    <row r="2594" spans="10:13">
      <c r="J2594" s="132"/>
      <c r="K2594" s="132"/>
      <c r="L2594" s="132"/>
      <c r="M2594" s="132"/>
    </row>
    <row r="2595" spans="10:13">
      <c r="J2595" s="132"/>
      <c r="K2595" s="132"/>
      <c r="L2595" s="132"/>
      <c r="M2595" s="132"/>
    </row>
    <row r="2596" spans="10:13">
      <c r="J2596" s="132"/>
      <c r="K2596" s="132"/>
      <c r="L2596" s="132"/>
      <c r="M2596" s="132"/>
    </row>
    <row r="2597" spans="10:13">
      <c r="J2597" s="132"/>
      <c r="K2597" s="132"/>
      <c r="L2597" s="132"/>
      <c r="M2597" s="132"/>
    </row>
    <row r="2598" spans="10:13">
      <c r="J2598" s="132"/>
      <c r="K2598" s="132"/>
      <c r="L2598" s="132"/>
      <c r="M2598" s="132"/>
    </row>
    <row r="2599" spans="10:13">
      <c r="J2599" s="132"/>
      <c r="K2599" s="132"/>
      <c r="L2599" s="132"/>
      <c r="M2599" s="132"/>
    </row>
    <row r="2600" spans="10:13">
      <c r="J2600" s="132"/>
      <c r="K2600" s="132"/>
      <c r="L2600" s="132"/>
      <c r="M2600" s="132"/>
    </row>
    <row r="2601" spans="10:13">
      <c r="J2601" s="132"/>
      <c r="K2601" s="132"/>
      <c r="L2601" s="132"/>
      <c r="M2601" s="132"/>
    </row>
    <row r="2602" spans="10:13">
      <c r="J2602" s="132"/>
      <c r="K2602" s="132"/>
      <c r="L2602" s="132"/>
      <c r="M2602" s="132"/>
    </row>
    <row r="2603" spans="10:13">
      <c r="J2603" s="132"/>
      <c r="K2603" s="132"/>
      <c r="L2603" s="132"/>
      <c r="M2603" s="132"/>
    </row>
    <row r="2604" spans="10:13">
      <c r="J2604" s="132"/>
      <c r="K2604" s="132"/>
      <c r="L2604" s="132"/>
      <c r="M2604" s="132"/>
    </row>
    <row r="2605" spans="10:13">
      <c r="J2605" s="132"/>
      <c r="K2605" s="132"/>
      <c r="L2605" s="132"/>
      <c r="M2605" s="132"/>
    </row>
    <row r="2606" spans="10:13">
      <c r="J2606" s="132"/>
      <c r="K2606" s="132"/>
      <c r="L2606" s="132"/>
      <c r="M2606" s="132"/>
    </row>
    <row r="2607" spans="10:13">
      <c r="J2607" s="132"/>
      <c r="K2607" s="132"/>
      <c r="L2607" s="132"/>
      <c r="M2607" s="132"/>
    </row>
    <row r="2608" spans="10:13">
      <c r="J2608" s="132"/>
      <c r="K2608" s="132"/>
      <c r="L2608" s="132"/>
      <c r="M2608" s="132"/>
    </row>
    <row r="2609" spans="10:13">
      <c r="J2609" s="132"/>
      <c r="K2609" s="132"/>
      <c r="L2609" s="132"/>
      <c r="M2609" s="132"/>
    </row>
    <row r="2610" spans="10:13">
      <c r="J2610" s="132"/>
      <c r="K2610" s="132"/>
      <c r="L2610" s="132"/>
      <c r="M2610" s="132"/>
    </row>
    <row r="2611" spans="10:13">
      <c r="J2611" s="132"/>
      <c r="K2611" s="132"/>
      <c r="L2611" s="132"/>
      <c r="M2611" s="132"/>
    </row>
    <row r="2612" spans="10:13">
      <c r="J2612" s="132"/>
      <c r="K2612" s="132"/>
      <c r="L2612" s="132"/>
      <c r="M2612" s="132"/>
    </row>
    <row r="2613" spans="10:13">
      <c r="J2613" s="132"/>
      <c r="K2613" s="132"/>
      <c r="L2613" s="132"/>
      <c r="M2613" s="132"/>
    </row>
    <row r="2614" spans="10:13">
      <c r="J2614" s="132"/>
      <c r="K2614" s="132"/>
      <c r="L2614" s="132"/>
      <c r="M2614" s="132"/>
    </row>
    <row r="2615" spans="10:13">
      <c r="J2615" s="132"/>
      <c r="K2615" s="132"/>
      <c r="L2615" s="132"/>
      <c r="M2615" s="132"/>
    </row>
    <row r="2616" spans="10:13">
      <c r="J2616" s="132"/>
      <c r="K2616" s="132"/>
      <c r="L2616" s="132"/>
      <c r="M2616" s="132"/>
    </row>
    <row r="2617" spans="10:13">
      <c r="J2617" s="132"/>
      <c r="K2617" s="132"/>
      <c r="L2617" s="132"/>
      <c r="M2617" s="132"/>
    </row>
    <row r="2618" spans="10:13">
      <c r="J2618" s="132"/>
      <c r="K2618" s="132"/>
      <c r="L2618" s="132"/>
      <c r="M2618" s="132"/>
    </row>
    <row r="2619" spans="10:13">
      <c r="J2619" s="132"/>
      <c r="K2619" s="132"/>
      <c r="L2619" s="132"/>
      <c r="M2619" s="132"/>
    </row>
    <row r="2620" spans="10:13">
      <c r="J2620" s="132"/>
      <c r="K2620" s="132"/>
      <c r="L2620" s="132"/>
      <c r="M2620" s="132"/>
    </row>
    <row r="2621" spans="10:13">
      <c r="J2621" s="132"/>
      <c r="K2621" s="132"/>
      <c r="L2621" s="132"/>
      <c r="M2621" s="132"/>
    </row>
    <row r="2622" spans="10:13">
      <c r="J2622" s="132"/>
      <c r="K2622" s="132"/>
      <c r="L2622" s="132"/>
      <c r="M2622" s="132"/>
    </row>
    <row r="2623" spans="10:13">
      <c r="J2623" s="132"/>
      <c r="K2623" s="132"/>
      <c r="L2623" s="132"/>
      <c r="M2623" s="132"/>
    </row>
    <row r="2624" spans="10:13">
      <c r="J2624" s="132"/>
      <c r="K2624" s="132"/>
      <c r="L2624" s="132"/>
      <c r="M2624" s="132"/>
    </row>
    <row r="2625" spans="10:13">
      <c r="J2625" s="132"/>
      <c r="K2625" s="132"/>
      <c r="L2625" s="132"/>
      <c r="M2625" s="132"/>
    </row>
    <row r="2626" spans="10:13">
      <c r="J2626" s="132"/>
      <c r="K2626" s="132"/>
      <c r="L2626" s="132"/>
      <c r="M2626" s="132"/>
    </row>
    <row r="2627" spans="10:13">
      <c r="J2627" s="132"/>
      <c r="K2627" s="132"/>
      <c r="L2627" s="132"/>
      <c r="M2627" s="132"/>
    </row>
    <row r="2628" spans="10:13">
      <c r="J2628" s="132"/>
      <c r="K2628" s="132"/>
      <c r="L2628" s="132"/>
      <c r="M2628" s="132"/>
    </row>
    <row r="2629" spans="10:13">
      <c r="J2629" s="132"/>
      <c r="K2629" s="132"/>
      <c r="L2629" s="132"/>
      <c r="M2629" s="132"/>
    </row>
    <row r="2630" spans="10:13">
      <c r="J2630" s="132"/>
      <c r="K2630" s="132"/>
      <c r="L2630" s="132"/>
      <c r="M2630" s="132"/>
    </row>
    <row r="2631" spans="10:13">
      <c r="J2631" s="132"/>
      <c r="K2631" s="132"/>
      <c r="L2631" s="132"/>
      <c r="M2631" s="132"/>
    </row>
    <row r="2632" spans="10:13">
      <c r="J2632" s="132"/>
      <c r="K2632" s="132"/>
      <c r="L2632" s="132"/>
      <c r="M2632" s="132"/>
    </row>
    <row r="2633" spans="10:13">
      <c r="J2633" s="132"/>
      <c r="K2633" s="132"/>
      <c r="L2633" s="132"/>
      <c r="M2633" s="132"/>
    </row>
    <row r="2634" spans="10:13">
      <c r="J2634" s="132"/>
      <c r="K2634" s="132"/>
      <c r="L2634" s="132"/>
      <c r="M2634" s="132"/>
    </row>
    <row r="2635" spans="10:13">
      <c r="J2635" s="132"/>
      <c r="K2635" s="132"/>
      <c r="L2635" s="132"/>
      <c r="M2635" s="132"/>
    </row>
    <row r="2636" spans="10:13">
      <c r="J2636" s="132"/>
      <c r="K2636" s="132"/>
      <c r="L2636" s="132"/>
      <c r="M2636" s="132"/>
    </row>
    <row r="2637" spans="10:13">
      <c r="J2637" s="132"/>
      <c r="K2637" s="132"/>
      <c r="L2637" s="132"/>
      <c r="M2637" s="132"/>
    </row>
    <row r="2638" spans="10:13">
      <c r="J2638" s="132"/>
      <c r="K2638" s="132"/>
      <c r="L2638" s="132"/>
      <c r="M2638" s="132"/>
    </row>
    <row r="2639" spans="10:13">
      <c r="J2639" s="132"/>
      <c r="K2639" s="132"/>
      <c r="L2639" s="132"/>
      <c r="M2639" s="132"/>
    </row>
    <row r="2640" spans="10:13">
      <c r="J2640" s="132"/>
      <c r="K2640" s="132"/>
      <c r="L2640" s="132"/>
      <c r="M2640" s="132"/>
    </row>
    <row r="2641" spans="10:13">
      <c r="J2641" s="132"/>
      <c r="K2641" s="132"/>
      <c r="L2641" s="132"/>
      <c r="M2641" s="132"/>
    </row>
    <row r="2642" spans="10:13">
      <c r="J2642" s="132"/>
      <c r="K2642" s="132"/>
      <c r="L2642" s="132"/>
      <c r="M2642" s="132"/>
    </row>
    <row r="2643" spans="10:13">
      <c r="J2643" s="132"/>
      <c r="K2643" s="132"/>
      <c r="L2643" s="132"/>
      <c r="M2643" s="132"/>
    </row>
    <row r="2644" spans="10:13">
      <c r="J2644" s="132"/>
      <c r="K2644" s="132"/>
      <c r="L2644" s="132"/>
      <c r="M2644" s="132"/>
    </row>
    <row r="2645" spans="10:13">
      <c r="J2645" s="132"/>
      <c r="K2645" s="132"/>
      <c r="L2645" s="132"/>
      <c r="M2645" s="132"/>
    </row>
    <row r="2646" spans="10:13">
      <c r="J2646" s="132"/>
      <c r="K2646" s="132"/>
      <c r="L2646" s="132"/>
      <c r="M2646" s="132"/>
    </row>
    <row r="2647" spans="10:13">
      <c r="J2647" s="132"/>
      <c r="K2647" s="132"/>
      <c r="L2647" s="132"/>
      <c r="M2647" s="132"/>
    </row>
    <row r="2648" spans="10:13">
      <c r="J2648" s="132"/>
      <c r="K2648" s="132"/>
      <c r="L2648" s="132"/>
      <c r="M2648" s="132"/>
    </row>
    <row r="2649" spans="10:13">
      <c r="J2649" s="132"/>
      <c r="K2649" s="132"/>
      <c r="L2649" s="132"/>
      <c r="M2649" s="132"/>
    </row>
    <row r="2650" spans="10:13">
      <c r="J2650" s="132"/>
      <c r="K2650" s="132"/>
      <c r="L2650" s="132"/>
      <c r="M2650" s="132"/>
    </row>
    <row r="2651" spans="10:13">
      <c r="J2651" s="132"/>
      <c r="K2651" s="132"/>
      <c r="L2651" s="132"/>
      <c r="M2651" s="132"/>
    </row>
    <row r="2652" spans="10:13">
      <c r="J2652" s="132"/>
      <c r="K2652" s="132"/>
      <c r="L2652" s="132"/>
      <c r="M2652" s="132"/>
    </row>
    <row r="2653" spans="10:13">
      <c r="J2653" s="132"/>
      <c r="K2653" s="132"/>
      <c r="L2653" s="132"/>
      <c r="M2653" s="132"/>
    </row>
    <row r="2654" spans="10:13">
      <c r="J2654" s="132"/>
      <c r="K2654" s="132"/>
      <c r="L2654" s="132"/>
      <c r="M2654" s="132"/>
    </row>
    <row r="2655" spans="10:13">
      <c r="J2655" s="132"/>
      <c r="K2655" s="132"/>
      <c r="L2655" s="132"/>
      <c r="M2655" s="132"/>
    </row>
    <row r="2656" spans="10:13">
      <c r="J2656" s="132"/>
      <c r="K2656" s="132"/>
      <c r="L2656" s="132"/>
      <c r="M2656" s="132"/>
    </row>
    <row r="2657" spans="10:13">
      <c r="J2657" s="132"/>
      <c r="K2657" s="132"/>
      <c r="L2657" s="132"/>
      <c r="M2657" s="132"/>
    </row>
    <row r="2658" spans="10:13">
      <c r="J2658" s="132"/>
      <c r="K2658" s="132"/>
      <c r="L2658" s="132"/>
      <c r="M2658" s="132"/>
    </row>
    <row r="2659" spans="10:13">
      <c r="J2659" s="132"/>
      <c r="K2659" s="132"/>
      <c r="L2659" s="132"/>
      <c r="M2659" s="132"/>
    </row>
    <row r="2660" spans="10:13">
      <c r="J2660" s="132"/>
      <c r="K2660" s="132"/>
      <c r="L2660" s="132"/>
      <c r="M2660" s="132"/>
    </row>
    <row r="2661" spans="10:13">
      <c r="J2661" s="132"/>
      <c r="K2661" s="132"/>
      <c r="L2661" s="132"/>
      <c r="M2661" s="132"/>
    </row>
    <row r="2662" spans="10:13">
      <c r="J2662" s="132"/>
      <c r="K2662" s="132"/>
      <c r="L2662" s="132"/>
      <c r="M2662" s="132"/>
    </row>
    <row r="2663" spans="10:13">
      <c r="J2663" s="132"/>
      <c r="K2663" s="132"/>
      <c r="L2663" s="132"/>
      <c r="M2663" s="132"/>
    </row>
    <row r="2664" spans="10:13">
      <c r="J2664" s="132"/>
      <c r="K2664" s="132"/>
      <c r="L2664" s="132"/>
      <c r="M2664" s="132"/>
    </row>
    <row r="2665" spans="10:13">
      <c r="J2665" s="132"/>
      <c r="K2665" s="132"/>
      <c r="L2665" s="132"/>
      <c r="M2665" s="132"/>
    </row>
    <row r="2666" spans="10:13">
      <c r="J2666" s="132"/>
      <c r="K2666" s="132"/>
      <c r="L2666" s="132"/>
      <c r="M2666" s="132"/>
    </row>
    <row r="2667" spans="10:13">
      <c r="J2667" s="132"/>
      <c r="K2667" s="132"/>
      <c r="L2667" s="132"/>
      <c r="M2667" s="132"/>
    </row>
    <row r="2668" spans="10:13">
      <c r="J2668" s="132"/>
      <c r="K2668" s="132"/>
      <c r="L2668" s="132"/>
      <c r="M2668" s="132"/>
    </row>
    <row r="2669" spans="10:13">
      <c r="J2669" s="132"/>
      <c r="K2669" s="132"/>
      <c r="L2669" s="132"/>
      <c r="M2669" s="132"/>
    </row>
    <row r="2670" spans="10:13">
      <c r="J2670" s="132"/>
      <c r="K2670" s="132"/>
      <c r="L2670" s="132"/>
      <c r="M2670" s="132"/>
    </row>
    <row r="2671" spans="10:13">
      <c r="J2671" s="132"/>
      <c r="K2671" s="132"/>
      <c r="L2671" s="132"/>
      <c r="M2671" s="132"/>
    </row>
    <row r="2672" spans="10:13">
      <c r="J2672" s="132"/>
      <c r="K2672" s="132"/>
      <c r="L2672" s="132"/>
      <c r="M2672" s="132"/>
    </row>
    <row r="2673" spans="10:13">
      <c r="J2673" s="132"/>
      <c r="K2673" s="132"/>
      <c r="L2673" s="132"/>
      <c r="M2673" s="132"/>
    </row>
    <row r="2674" spans="10:13">
      <c r="J2674" s="132"/>
      <c r="K2674" s="132"/>
      <c r="L2674" s="132"/>
      <c r="M2674" s="132"/>
    </row>
    <row r="2675" spans="10:13">
      <c r="J2675" s="132"/>
      <c r="K2675" s="132"/>
      <c r="L2675" s="132"/>
      <c r="M2675" s="132"/>
    </row>
    <row r="2676" spans="10:13">
      <c r="J2676" s="132"/>
      <c r="K2676" s="132"/>
      <c r="L2676" s="132"/>
      <c r="M2676" s="132"/>
    </row>
    <row r="2677" spans="10:13">
      <c r="J2677" s="132"/>
      <c r="K2677" s="132"/>
      <c r="L2677" s="132"/>
      <c r="M2677" s="132"/>
    </row>
    <row r="2678" spans="10:13">
      <c r="J2678" s="132"/>
      <c r="K2678" s="132"/>
      <c r="L2678" s="132"/>
      <c r="M2678" s="132"/>
    </row>
    <row r="2679" spans="10:13">
      <c r="J2679" s="132"/>
      <c r="K2679" s="132"/>
      <c r="L2679" s="132"/>
      <c r="M2679" s="132"/>
    </row>
    <row r="2680" spans="10:13">
      <c r="J2680" s="132"/>
      <c r="K2680" s="132"/>
      <c r="L2680" s="132"/>
      <c r="M2680" s="132"/>
    </row>
    <row r="2681" spans="10:13">
      <c r="J2681" s="132"/>
      <c r="K2681" s="132"/>
      <c r="L2681" s="132"/>
      <c r="M2681" s="132"/>
    </row>
    <row r="2682" spans="10:13">
      <c r="J2682" s="132"/>
      <c r="K2682" s="132"/>
      <c r="L2682" s="132"/>
      <c r="M2682" s="132"/>
    </row>
    <row r="2683" spans="10:13">
      <c r="J2683" s="132"/>
      <c r="K2683" s="132"/>
      <c r="L2683" s="132"/>
      <c r="M2683" s="132"/>
    </row>
    <row r="2684" spans="10:13">
      <c r="J2684" s="132"/>
      <c r="K2684" s="132"/>
      <c r="L2684" s="132"/>
      <c r="M2684" s="132"/>
    </row>
    <row r="2685" spans="10:13">
      <c r="J2685" s="132"/>
      <c r="K2685" s="132"/>
      <c r="L2685" s="132"/>
      <c r="M2685" s="132"/>
    </row>
    <row r="2686" spans="10:13">
      <c r="J2686" s="132"/>
      <c r="K2686" s="132"/>
      <c r="L2686" s="132"/>
      <c r="M2686" s="132"/>
    </row>
    <row r="2687" spans="10:13">
      <c r="J2687" s="132"/>
      <c r="K2687" s="132"/>
      <c r="L2687" s="132"/>
      <c r="M2687" s="132"/>
    </row>
    <row r="2688" spans="10:13">
      <c r="J2688" s="132"/>
      <c r="K2688" s="132"/>
      <c r="L2688" s="132"/>
      <c r="M2688" s="132"/>
    </row>
    <row r="2689" spans="10:13">
      <c r="J2689" s="132"/>
      <c r="K2689" s="132"/>
      <c r="L2689" s="132"/>
      <c r="M2689" s="132"/>
    </row>
    <row r="2690" spans="10:13">
      <c r="J2690" s="132"/>
      <c r="K2690" s="132"/>
      <c r="L2690" s="132"/>
      <c r="M2690" s="132"/>
    </row>
    <row r="2691" spans="10:13">
      <c r="J2691" s="132"/>
      <c r="K2691" s="132"/>
      <c r="L2691" s="132"/>
      <c r="M2691" s="132"/>
    </row>
    <row r="2692" spans="10:13">
      <c r="J2692" s="132"/>
      <c r="K2692" s="132"/>
      <c r="L2692" s="132"/>
      <c r="M2692" s="132"/>
    </row>
    <row r="2693" spans="10:13">
      <c r="J2693" s="132"/>
      <c r="K2693" s="132"/>
      <c r="L2693" s="132"/>
      <c r="M2693" s="132"/>
    </row>
    <row r="2694" spans="10:13">
      <c r="J2694" s="132"/>
      <c r="K2694" s="132"/>
      <c r="L2694" s="132"/>
      <c r="M2694" s="132"/>
    </row>
    <row r="2695" spans="10:13">
      <c r="J2695" s="132"/>
      <c r="K2695" s="132"/>
      <c r="L2695" s="132"/>
      <c r="M2695" s="132"/>
    </row>
    <row r="2696" spans="10:13">
      <c r="J2696" s="132"/>
      <c r="K2696" s="132"/>
      <c r="L2696" s="132"/>
      <c r="M2696" s="132"/>
    </row>
    <row r="2697" spans="10:13">
      <c r="J2697" s="132"/>
      <c r="K2697" s="132"/>
      <c r="L2697" s="132"/>
      <c r="M2697" s="132"/>
    </row>
    <row r="2698" spans="10:13">
      <c r="J2698" s="132"/>
      <c r="K2698" s="132"/>
      <c r="L2698" s="132"/>
      <c r="M2698" s="132"/>
    </row>
    <row r="2699" spans="10:13">
      <c r="J2699" s="132"/>
      <c r="K2699" s="132"/>
      <c r="L2699" s="132"/>
      <c r="M2699" s="132"/>
    </row>
    <row r="2700" spans="10:13">
      <c r="J2700" s="132"/>
      <c r="K2700" s="132"/>
      <c r="L2700" s="132"/>
      <c r="M2700" s="132"/>
    </row>
    <row r="2701" spans="10:13">
      <c r="J2701" s="132"/>
      <c r="K2701" s="132"/>
      <c r="L2701" s="132"/>
      <c r="M2701" s="132"/>
    </row>
    <row r="2702" spans="10:13">
      <c r="J2702" s="132"/>
      <c r="K2702" s="132"/>
      <c r="L2702" s="132"/>
      <c r="M2702" s="132"/>
    </row>
    <row r="2703" spans="10:13">
      <c r="J2703" s="132"/>
      <c r="K2703" s="132"/>
      <c r="L2703" s="132"/>
      <c r="M2703" s="132"/>
    </row>
    <row r="2704" spans="10:13">
      <c r="J2704" s="132"/>
      <c r="K2704" s="132"/>
      <c r="L2704" s="132"/>
      <c r="M2704" s="132"/>
    </row>
    <row r="2705" spans="10:13">
      <c r="J2705" s="132"/>
      <c r="K2705" s="132"/>
      <c r="L2705" s="132"/>
      <c r="M2705" s="132"/>
    </row>
    <row r="2706" spans="10:13">
      <c r="J2706" s="132"/>
      <c r="K2706" s="132"/>
      <c r="L2706" s="132"/>
      <c r="M2706" s="132"/>
    </row>
    <row r="2707" spans="10:13">
      <c r="J2707" s="132"/>
      <c r="K2707" s="132"/>
      <c r="L2707" s="132"/>
      <c r="M2707" s="132"/>
    </row>
    <row r="2708" spans="10:13">
      <c r="J2708" s="132"/>
      <c r="K2708" s="132"/>
      <c r="L2708" s="132"/>
      <c r="M2708" s="132"/>
    </row>
    <row r="2709" spans="10:13">
      <c r="J2709" s="132"/>
      <c r="K2709" s="132"/>
      <c r="L2709" s="132"/>
      <c r="M2709" s="132"/>
    </row>
    <row r="2710" spans="10:13">
      <c r="J2710" s="132"/>
      <c r="K2710" s="132"/>
      <c r="L2710" s="132"/>
      <c r="M2710" s="132"/>
    </row>
    <row r="2711" spans="10:13">
      <c r="J2711" s="132"/>
      <c r="K2711" s="132"/>
      <c r="L2711" s="132"/>
      <c r="M2711" s="132"/>
    </row>
    <row r="2712" spans="10:13">
      <c r="J2712" s="132"/>
      <c r="K2712" s="132"/>
      <c r="L2712" s="132"/>
      <c r="M2712" s="132"/>
    </row>
    <row r="2713" spans="10:13">
      <c r="J2713" s="132"/>
      <c r="K2713" s="132"/>
      <c r="L2713" s="132"/>
      <c r="M2713" s="132"/>
    </row>
    <row r="2714" spans="10:13">
      <c r="J2714" s="132"/>
      <c r="K2714" s="132"/>
      <c r="L2714" s="132"/>
      <c r="M2714" s="132"/>
    </row>
    <row r="2715" spans="10:13">
      <c r="J2715" s="132"/>
      <c r="K2715" s="132"/>
      <c r="L2715" s="132"/>
      <c r="M2715" s="132"/>
    </row>
    <row r="2716" spans="10:13">
      <c r="J2716" s="132"/>
      <c r="K2716" s="132"/>
      <c r="L2716" s="132"/>
      <c r="M2716" s="132"/>
    </row>
    <row r="2717" spans="10:13">
      <c r="J2717" s="132"/>
      <c r="K2717" s="132"/>
      <c r="L2717" s="132"/>
      <c r="M2717" s="132"/>
    </row>
    <row r="2718" spans="10:13">
      <c r="J2718" s="132"/>
      <c r="K2718" s="132"/>
      <c r="L2718" s="132"/>
      <c r="M2718" s="132"/>
    </row>
    <row r="2719" spans="10:13">
      <c r="J2719" s="132"/>
      <c r="K2719" s="132"/>
      <c r="L2719" s="132"/>
      <c r="M2719" s="132"/>
    </row>
    <row r="2720" spans="10:13">
      <c r="J2720" s="132"/>
      <c r="K2720" s="132"/>
      <c r="L2720" s="132"/>
      <c r="M2720" s="132"/>
    </row>
    <row r="2721" spans="10:13">
      <c r="J2721" s="132"/>
      <c r="K2721" s="132"/>
      <c r="L2721" s="132"/>
      <c r="M2721" s="132"/>
    </row>
    <row r="2722" spans="10:13">
      <c r="J2722" s="132"/>
      <c r="K2722" s="132"/>
      <c r="L2722" s="132"/>
      <c r="M2722" s="132"/>
    </row>
    <row r="2723" spans="10:13">
      <c r="J2723" s="132"/>
      <c r="K2723" s="132"/>
      <c r="L2723" s="132"/>
      <c r="M2723" s="132"/>
    </row>
    <row r="2724" spans="10:13">
      <c r="J2724" s="132"/>
      <c r="K2724" s="132"/>
      <c r="L2724" s="132"/>
      <c r="M2724" s="132"/>
    </row>
    <row r="2725" spans="10:13">
      <c r="J2725" s="132"/>
      <c r="K2725" s="132"/>
      <c r="L2725" s="132"/>
      <c r="M2725" s="132"/>
    </row>
    <row r="2726" spans="10:13">
      <c r="J2726" s="132"/>
      <c r="K2726" s="132"/>
      <c r="L2726" s="132"/>
      <c r="M2726" s="132"/>
    </row>
    <row r="2727" spans="10:13">
      <c r="J2727" s="132"/>
      <c r="K2727" s="132"/>
      <c r="L2727" s="132"/>
      <c r="M2727" s="132"/>
    </row>
    <row r="2728" spans="10:13">
      <c r="J2728" s="132"/>
      <c r="K2728" s="132"/>
      <c r="L2728" s="132"/>
      <c r="M2728" s="132"/>
    </row>
    <row r="2729" spans="10:13">
      <c r="J2729" s="132"/>
      <c r="K2729" s="132"/>
      <c r="L2729" s="132"/>
      <c r="M2729" s="132"/>
    </row>
    <row r="2730" spans="10:13">
      <c r="J2730" s="132"/>
      <c r="K2730" s="132"/>
      <c r="L2730" s="132"/>
      <c r="M2730" s="132"/>
    </row>
    <row r="2731" spans="10:13">
      <c r="J2731" s="132"/>
      <c r="K2731" s="132"/>
      <c r="L2731" s="132"/>
      <c r="M2731" s="132"/>
    </row>
    <row r="2732" spans="10:13">
      <c r="J2732" s="132"/>
      <c r="K2732" s="132"/>
      <c r="L2732" s="132"/>
      <c r="M2732" s="132"/>
    </row>
    <row r="2733" spans="10:13">
      <c r="J2733" s="132"/>
      <c r="K2733" s="132"/>
      <c r="L2733" s="132"/>
      <c r="M2733" s="132"/>
    </row>
    <row r="2734" spans="10:13">
      <c r="J2734" s="132"/>
      <c r="K2734" s="132"/>
      <c r="L2734" s="132"/>
      <c r="M2734" s="132"/>
    </row>
    <row r="2735" spans="10:13">
      <c r="J2735" s="132"/>
      <c r="K2735" s="132"/>
      <c r="L2735" s="132"/>
      <c r="M2735" s="132"/>
    </row>
    <row r="2736" spans="10:13">
      <c r="J2736" s="132"/>
      <c r="K2736" s="132"/>
      <c r="L2736" s="132"/>
      <c r="M2736" s="132"/>
    </row>
    <row r="2737" spans="10:13">
      <c r="J2737" s="132"/>
      <c r="K2737" s="132"/>
      <c r="L2737" s="132"/>
      <c r="M2737" s="132"/>
    </row>
    <row r="2738" spans="10:13">
      <c r="J2738" s="132"/>
      <c r="K2738" s="132"/>
      <c r="L2738" s="132"/>
      <c r="M2738" s="132"/>
    </row>
    <row r="2739" spans="10:13">
      <c r="J2739" s="132"/>
      <c r="K2739" s="132"/>
      <c r="L2739" s="132"/>
      <c r="M2739" s="132"/>
    </row>
    <row r="2740" spans="10:13">
      <c r="J2740" s="132"/>
      <c r="K2740" s="132"/>
      <c r="L2740" s="132"/>
      <c r="M2740" s="132"/>
    </row>
    <row r="2741" spans="10:13">
      <c r="J2741" s="132"/>
      <c r="K2741" s="132"/>
      <c r="L2741" s="132"/>
      <c r="M2741" s="132"/>
    </row>
    <row r="2742" spans="10:13">
      <c r="J2742" s="132"/>
      <c r="K2742" s="132"/>
      <c r="L2742" s="132"/>
      <c r="M2742" s="132"/>
    </row>
    <row r="2743" spans="10:13">
      <c r="J2743" s="132"/>
      <c r="K2743" s="132"/>
      <c r="L2743" s="132"/>
      <c r="M2743" s="132"/>
    </row>
    <row r="2744" spans="10:13">
      <c r="J2744" s="132"/>
      <c r="K2744" s="132"/>
      <c r="L2744" s="132"/>
      <c r="M2744" s="132"/>
    </row>
    <row r="2745" spans="10:13">
      <c r="J2745" s="132"/>
      <c r="K2745" s="132"/>
      <c r="L2745" s="132"/>
      <c r="M2745" s="132"/>
    </row>
    <row r="2746" spans="10:13">
      <c r="J2746" s="132"/>
      <c r="K2746" s="132"/>
      <c r="L2746" s="132"/>
      <c r="M2746" s="132"/>
    </row>
    <row r="2747" spans="10:13">
      <c r="J2747" s="132"/>
      <c r="K2747" s="132"/>
      <c r="L2747" s="132"/>
      <c r="M2747" s="132"/>
    </row>
    <row r="2748" spans="10:13">
      <c r="J2748" s="132"/>
      <c r="K2748" s="132"/>
      <c r="L2748" s="132"/>
      <c r="M2748" s="132"/>
    </row>
    <row r="2749" spans="10:13">
      <c r="J2749" s="132"/>
      <c r="K2749" s="132"/>
      <c r="L2749" s="132"/>
      <c r="M2749" s="132"/>
    </row>
    <row r="2750" spans="10:13">
      <c r="J2750" s="132"/>
      <c r="K2750" s="132"/>
      <c r="L2750" s="132"/>
      <c r="M2750" s="132"/>
    </row>
    <row r="2751" spans="10:13">
      <c r="J2751" s="132"/>
      <c r="K2751" s="132"/>
      <c r="L2751" s="132"/>
      <c r="M2751" s="132"/>
    </row>
    <row r="2752" spans="10:13">
      <c r="J2752" s="132"/>
      <c r="K2752" s="132"/>
      <c r="L2752" s="132"/>
      <c r="M2752" s="132"/>
    </row>
    <row r="2753" spans="10:13">
      <c r="J2753" s="132"/>
      <c r="K2753" s="132"/>
      <c r="L2753" s="132"/>
      <c r="M2753" s="132"/>
    </row>
    <row r="2754" spans="10:13">
      <c r="J2754" s="132"/>
      <c r="K2754" s="132"/>
      <c r="L2754" s="132"/>
      <c r="M2754" s="132"/>
    </row>
    <row r="2755" spans="10:13">
      <c r="J2755" s="132"/>
      <c r="K2755" s="132"/>
      <c r="L2755" s="132"/>
      <c r="M2755" s="132"/>
    </row>
    <row r="2756" spans="10:13">
      <c r="J2756" s="132"/>
      <c r="K2756" s="132"/>
      <c r="L2756" s="132"/>
      <c r="M2756" s="132"/>
    </row>
    <row r="2757" spans="10:13">
      <c r="J2757" s="132"/>
      <c r="K2757" s="132"/>
      <c r="L2757" s="132"/>
      <c r="M2757" s="132"/>
    </row>
    <row r="2758" spans="10:13">
      <c r="J2758" s="132"/>
      <c r="K2758" s="132"/>
      <c r="L2758" s="132"/>
      <c r="M2758" s="132"/>
    </row>
    <row r="2759" spans="10:13">
      <c r="J2759" s="132"/>
      <c r="K2759" s="132"/>
      <c r="L2759" s="132"/>
      <c r="M2759" s="132"/>
    </row>
    <row r="2760" spans="10:13">
      <c r="J2760" s="132"/>
      <c r="K2760" s="132"/>
      <c r="L2760" s="132"/>
      <c r="M2760" s="132"/>
    </row>
    <row r="2761" spans="10:13">
      <c r="J2761" s="132"/>
      <c r="K2761" s="132"/>
      <c r="L2761" s="132"/>
      <c r="M2761" s="132"/>
    </row>
    <row r="2762" spans="10:13">
      <c r="J2762" s="132"/>
      <c r="K2762" s="132"/>
      <c r="L2762" s="132"/>
      <c r="M2762" s="132"/>
    </row>
    <row r="2763" spans="10:13">
      <c r="J2763" s="132"/>
      <c r="K2763" s="132"/>
      <c r="L2763" s="132"/>
      <c r="M2763" s="132"/>
    </row>
    <row r="2764" spans="10:13">
      <c r="J2764" s="132"/>
      <c r="K2764" s="132"/>
      <c r="L2764" s="132"/>
      <c r="M2764" s="132"/>
    </row>
    <row r="2765" spans="10:13">
      <c r="J2765" s="132"/>
      <c r="K2765" s="132"/>
      <c r="L2765" s="132"/>
      <c r="M2765" s="132"/>
    </row>
    <row r="2766" spans="10:13">
      <c r="J2766" s="132"/>
      <c r="K2766" s="132"/>
      <c r="L2766" s="132"/>
      <c r="M2766" s="132"/>
    </row>
    <row r="2767" spans="10:13">
      <c r="J2767" s="132"/>
      <c r="K2767" s="132"/>
      <c r="L2767" s="132"/>
      <c r="M2767" s="132"/>
    </row>
    <row r="2768" spans="10:13">
      <c r="J2768" s="132"/>
      <c r="K2768" s="132"/>
      <c r="L2768" s="132"/>
      <c r="M2768" s="132"/>
    </row>
    <row r="2769" spans="10:13">
      <c r="J2769" s="132"/>
      <c r="K2769" s="132"/>
      <c r="L2769" s="132"/>
      <c r="M2769" s="132"/>
    </row>
    <row r="2770" spans="10:13">
      <c r="J2770" s="132"/>
      <c r="K2770" s="132"/>
      <c r="L2770" s="132"/>
      <c r="M2770" s="132"/>
    </row>
    <row r="2771" spans="10:13">
      <c r="J2771" s="132"/>
      <c r="K2771" s="132"/>
      <c r="L2771" s="132"/>
      <c r="M2771" s="132"/>
    </row>
    <row r="2772" spans="10:13">
      <c r="J2772" s="132"/>
      <c r="K2772" s="132"/>
      <c r="L2772" s="132"/>
      <c r="M2772" s="132"/>
    </row>
    <row r="2773" spans="10:13">
      <c r="J2773" s="132"/>
      <c r="K2773" s="132"/>
      <c r="L2773" s="132"/>
      <c r="M2773" s="132"/>
    </row>
    <row r="2774" spans="10:13">
      <c r="J2774" s="132"/>
      <c r="K2774" s="132"/>
      <c r="L2774" s="132"/>
      <c r="M2774" s="132"/>
    </row>
    <row r="2775" spans="10:13">
      <c r="J2775" s="132"/>
      <c r="K2775" s="132"/>
      <c r="L2775" s="132"/>
      <c r="M2775" s="132"/>
    </row>
    <row r="2776" spans="10:13">
      <c r="J2776" s="132"/>
      <c r="K2776" s="132"/>
      <c r="L2776" s="132"/>
      <c r="M2776" s="132"/>
    </row>
    <row r="2777" spans="10:13">
      <c r="J2777" s="132"/>
      <c r="K2777" s="132"/>
      <c r="L2777" s="132"/>
      <c r="M2777" s="132"/>
    </row>
    <row r="2778" spans="10:13">
      <c r="J2778" s="132"/>
      <c r="K2778" s="132"/>
      <c r="L2778" s="132"/>
      <c r="M2778" s="132"/>
    </row>
    <row r="2779" spans="10:13">
      <c r="J2779" s="132"/>
      <c r="K2779" s="132"/>
      <c r="L2779" s="132"/>
      <c r="M2779" s="132"/>
    </row>
    <row r="2780" spans="10:13">
      <c r="J2780" s="132"/>
      <c r="K2780" s="132"/>
      <c r="L2780" s="132"/>
      <c r="M2780" s="132"/>
    </row>
    <row r="2781" spans="10:13">
      <c r="J2781" s="132"/>
      <c r="K2781" s="132"/>
      <c r="L2781" s="132"/>
      <c r="M2781" s="132"/>
    </row>
    <row r="2782" spans="10:13">
      <c r="J2782" s="132"/>
      <c r="K2782" s="132"/>
      <c r="L2782" s="132"/>
      <c r="M2782" s="132"/>
    </row>
    <row r="2783" spans="10:13">
      <c r="J2783" s="132"/>
      <c r="K2783" s="132"/>
      <c r="L2783" s="132"/>
      <c r="M2783" s="132"/>
    </row>
    <row r="2784" spans="10:13">
      <c r="J2784" s="132"/>
      <c r="K2784" s="132"/>
      <c r="L2784" s="132"/>
      <c r="M2784" s="132"/>
    </row>
    <row r="2785" spans="10:13">
      <c r="J2785" s="132"/>
      <c r="K2785" s="132"/>
      <c r="L2785" s="132"/>
      <c r="M2785" s="132"/>
    </row>
    <row r="2786" spans="10:13">
      <c r="J2786" s="132"/>
      <c r="K2786" s="132"/>
      <c r="L2786" s="132"/>
      <c r="M2786" s="132"/>
    </row>
    <row r="2787" spans="10:13">
      <c r="J2787" s="132"/>
      <c r="K2787" s="132"/>
      <c r="L2787" s="132"/>
      <c r="M2787" s="132"/>
    </row>
    <row r="2788" spans="10:13">
      <c r="J2788" s="132"/>
      <c r="K2788" s="132"/>
      <c r="L2788" s="132"/>
      <c r="M2788" s="132"/>
    </row>
    <row r="2789" spans="10:13">
      <c r="J2789" s="132"/>
      <c r="K2789" s="132"/>
      <c r="L2789" s="132"/>
      <c r="M2789" s="132"/>
    </row>
    <row r="2790" spans="10:13">
      <c r="J2790" s="132"/>
      <c r="K2790" s="132"/>
      <c r="L2790" s="132"/>
      <c r="M2790" s="132"/>
    </row>
    <row r="2791" spans="10:13">
      <c r="J2791" s="132"/>
      <c r="K2791" s="132"/>
      <c r="L2791" s="132"/>
      <c r="M2791" s="132"/>
    </row>
    <row r="2792" spans="10:13">
      <c r="J2792" s="132"/>
      <c r="K2792" s="132"/>
      <c r="L2792" s="132"/>
      <c r="M2792" s="132"/>
    </row>
    <row r="2793" spans="10:13">
      <c r="J2793" s="132"/>
      <c r="K2793" s="132"/>
      <c r="L2793" s="132"/>
      <c r="M2793" s="132"/>
    </row>
    <row r="2794" spans="10:13">
      <c r="J2794" s="132"/>
      <c r="K2794" s="132"/>
      <c r="L2794" s="132"/>
      <c r="M2794" s="132"/>
    </row>
    <row r="2795" spans="10:13">
      <c r="J2795" s="132"/>
      <c r="K2795" s="132"/>
      <c r="L2795" s="132"/>
      <c r="M2795" s="132"/>
    </row>
    <row r="2796" spans="10:13">
      <c r="J2796" s="132"/>
      <c r="K2796" s="132"/>
      <c r="L2796" s="132"/>
      <c r="M2796" s="132"/>
    </row>
    <row r="2797" spans="10:13">
      <c r="J2797" s="132"/>
      <c r="K2797" s="132"/>
      <c r="L2797" s="132"/>
      <c r="M2797" s="132"/>
    </row>
    <row r="2798" spans="10:13">
      <c r="J2798" s="132"/>
      <c r="K2798" s="132"/>
      <c r="L2798" s="132"/>
      <c r="M2798" s="132"/>
    </row>
    <row r="2799" spans="10:13">
      <c r="J2799" s="132"/>
      <c r="K2799" s="132"/>
      <c r="L2799" s="132"/>
      <c r="M2799" s="132"/>
    </row>
    <row r="2800" spans="10:13">
      <c r="J2800" s="132"/>
      <c r="K2800" s="132"/>
      <c r="L2800" s="132"/>
      <c r="M2800" s="132"/>
    </row>
    <row r="2801" spans="10:13">
      <c r="J2801" s="132"/>
      <c r="K2801" s="132"/>
      <c r="L2801" s="132"/>
      <c r="M2801" s="132"/>
    </row>
    <row r="2802" spans="10:13">
      <c r="J2802" s="132"/>
      <c r="K2802" s="132"/>
      <c r="L2802" s="132"/>
      <c r="M2802" s="132"/>
    </row>
    <row r="2803" spans="10:13">
      <c r="J2803" s="132"/>
      <c r="K2803" s="132"/>
      <c r="L2803" s="132"/>
      <c r="M2803" s="132"/>
    </row>
    <row r="2804" spans="10:13">
      <c r="J2804" s="132"/>
      <c r="K2804" s="132"/>
      <c r="L2804" s="132"/>
      <c r="M2804" s="132"/>
    </row>
    <row r="2805" spans="10:13">
      <c r="J2805" s="132"/>
      <c r="K2805" s="132"/>
      <c r="L2805" s="132"/>
      <c r="M2805" s="132"/>
    </row>
    <row r="2806" spans="10:13">
      <c r="J2806" s="132"/>
      <c r="K2806" s="132"/>
      <c r="L2806" s="132"/>
      <c r="M2806" s="132"/>
    </row>
    <row r="2807" spans="10:13">
      <c r="J2807" s="132"/>
      <c r="K2807" s="132"/>
      <c r="L2807" s="132"/>
      <c r="M2807" s="132"/>
    </row>
    <row r="2808" spans="10:13">
      <c r="J2808" s="132"/>
      <c r="K2808" s="132"/>
      <c r="L2808" s="132"/>
      <c r="M2808" s="132"/>
    </row>
    <row r="2809" spans="10:13">
      <c r="J2809" s="132"/>
      <c r="K2809" s="132"/>
      <c r="L2809" s="132"/>
      <c r="M2809" s="132"/>
    </row>
    <row r="2810" spans="10:13">
      <c r="J2810" s="132"/>
      <c r="K2810" s="132"/>
      <c r="L2810" s="132"/>
      <c r="M2810" s="132"/>
    </row>
    <row r="2811" spans="10:13">
      <c r="J2811" s="132"/>
      <c r="K2811" s="132"/>
      <c r="L2811" s="132"/>
      <c r="M2811" s="132"/>
    </row>
    <row r="2812" spans="10:13">
      <c r="J2812" s="132"/>
      <c r="K2812" s="132"/>
      <c r="L2812" s="132"/>
      <c r="M2812" s="132"/>
    </row>
    <row r="2813" spans="10:13">
      <c r="J2813" s="132"/>
      <c r="K2813" s="132"/>
      <c r="L2813" s="132"/>
      <c r="M2813" s="132"/>
    </row>
    <row r="2814" spans="10:13">
      <c r="J2814" s="132"/>
      <c r="K2814" s="132"/>
      <c r="L2814" s="132"/>
      <c r="M2814" s="132"/>
    </row>
    <row r="2815" spans="10:13">
      <c r="J2815" s="132"/>
      <c r="K2815" s="132"/>
      <c r="L2815" s="132"/>
      <c r="M2815" s="132"/>
    </row>
    <row r="2816" spans="10:13">
      <c r="J2816" s="132"/>
      <c r="K2816" s="132"/>
      <c r="L2816" s="132"/>
      <c r="M2816" s="132"/>
    </row>
    <row r="2817" spans="10:13">
      <c r="J2817" s="132"/>
      <c r="K2817" s="132"/>
      <c r="L2817" s="132"/>
      <c r="M2817" s="132"/>
    </row>
    <row r="2818" spans="10:13">
      <c r="J2818" s="132"/>
      <c r="K2818" s="132"/>
      <c r="L2818" s="132"/>
      <c r="M2818" s="132"/>
    </row>
    <row r="2819" spans="10:13">
      <c r="J2819" s="132"/>
      <c r="K2819" s="132"/>
      <c r="L2819" s="132"/>
      <c r="M2819" s="132"/>
    </row>
    <row r="2820" spans="10:13">
      <c r="J2820" s="132"/>
      <c r="K2820" s="132"/>
      <c r="L2820" s="132"/>
      <c r="M2820" s="132"/>
    </row>
    <row r="2821" spans="10:13">
      <c r="J2821" s="132"/>
      <c r="K2821" s="132"/>
      <c r="L2821" s="132"/>
      <c r="M2821" s="132"/>
    </row>
    <row r="2822" spans="10:13">
      <c r="J2822" s="132"/>
      <c r="K2822" s="132"/>
      <c r="L2822" s="132"/>
      <c r="M2822" s="132"/>
    </row>
    <row r="2823" spans="10:13">
      <c r="J2823" s="132"/>
      <c r="K2823" s="132"/>
      <c r="L2823" s="132"/>
      <c r="M2823" s="132"/>
    </row>
    <row r="2824" spans="10:13">
      <c r="J2824" s="132"/>
      <c r="K2824" s="132"/>
      <c r="L2824" s="132"/>
      <c r="M2824" s="132"/>
    </row>
    <row r="2825" spans="10:13">
      <c r="J2825" s="132"/>
      <c r="K2825" s="132"/>
      <c r="L2825" s="132"/>
      <c r="M2825" s="132"/>
    </row>
    <row r="2826" spans="10:13">
      <c r="J2826" s="132"/>
      <c r="K2826" s="132"/>
      <c r="L2826" s="132"/>
      <c r="M2826" s="132"/>
    </row>
    <row r="2827" spans="10:13">
      <c r="J2827" s="132"/>
      <c r="K2827" s="132"/>
      <c r="L2827" s="132"/>
      <c r="M2827" s="132"/>
    </row>
    <row r="2828" spans="10:13">
      <c r="J2828" s="132"/>
      <c r="K2828" s="132"/>
      <c r="L2828" s="132"/>
      <c r="M2828" s="132"/>
    </row>
    <row r="2829" spans="10:13">
      <c r="J2829" s="132"/>
      <c r="K2829" s="132"/>
      <c r="L2829" s="132"/>
      <c r="M2829" s="132"/>
    </row>
    <row r="2830" spans="10:13">
      <c r="J2830" s="132"/>
      <c r="K2830" s="132"/>
      <c r="L2830" s="132"/>
      <c r="M2830" s="132"/>
    </row>
    <row r="2831" spans="10:13">
      <c r="J2831" s="132"/>
      <c r="K2831" s="132"/>
      <c r="L2831" s="132"/>
      <c r="M2831" s="132"/>
    </row>
    <row r="2832" spans="10:13">
      <c r="J2832" s="132"/>
      <c r="K2832" s="132"/>
      <c r="L2832" s="132"/>
      <c r="M2832" s="132"/>
    </row>
    <row r="2833" spans="10:13">
      <c r="J2833" s="132"/>
      <c r="K2833" s="132"/>
      <c r="L2833" s="132"/>
      <c r="M2833" s="132"/>
    </row>
    <row r="2834" spans="10:13">
      <c r="J2834" s="132"/>
      <c r="K2834" s="132"/>
      <c r="L2834" s="132"/>
      <c r="M2834" s="132"/>
    </row>
    <row r="2835" spans="10:13">
      <c r="J2835" s="132"/>
      <c r="K2835" s="132"/>
      <c r="L2835" s="132"/>
      <c r="M2835" s="132"/>
    </row>
    <row r="2836" spans="10:13">
      <c r="J2836" s="132"/>
      <c r="K2836" s="132"/>
      <c r="L2836" s="132"/>
      <c r="M2836" s="132"/>
    </row>
    <row r="2837" spans="10:13">
      <c r="J2837" s="132"/>
      <c r="K2837" s="132"/>
      <c r="L2837" s="132"/>
      <c r="M2837" s="132"/>
    </row>
    <row r="2838" spans="10:13">
      <c r="J2838" s="132"/>
      <c r="K2838" s="132"/>
      <c r="L2838" s="132"/>
      <c r="M2838" s="132"/>
    </row>
    <row r="2839" spans="10:13">
      <c r="J2839" s="132"/>
      <c r="K2839" s="132"/>
      <c r="L2839" s="132"/>
      <c r="M2839" s="132"/>
    </row>
    <row r="2840" spans="10:13">
      <c r="J2840" s="132"/>
      <c r="K2840" s="132"/>
      <c r="L2840" s="132"/>
      <c r="M2840" s="132"/>
    </row>
    <row r="2841" spans="10:13">
      <c r="J2841" s="132"/>
      <c r="K2841" s="132"/>
      <c r="L2841" s="132"/>
      <c r="M2841" s="132"/>
    </row>
    <row r="2842" spans="10:13">
      <c r="J2842" s="132"/>
      <c r="K2842" s="132"/>
      <c r="L2842" s="132"/>
      <c r="M2842" s="132"/>
    </row>
    <row r="2843" spans="10:13">
      <c r="J2843" s="132"/>
      <c r="K2843" s="132"/>
      <c r="L2843" s="132"/>
      <c r="M2843" s="132"/>
    </row>
    <row r="2844" spans="10:13">
      <c r="J2844" s="132"/>
      <c r="K2844" s="132"/>
      <c r="L2844" s="132"/>
      <c r="M2844" s="132"/>
    </row>
    <row r="2845" spans="10:13">
      <c r="J2845" s="132"/>
      <c r="K2845" s="132"/>
      <c r="L2845" s="132"/>
      <c r="M2845" s="132"/>
    </row>
    <row r="2846" spans="10:13">
      <c r="J2846" s="132"/>
      <c r="K2846" s="132"/>
      <c r="L2846" s="132"/>
      <c r="M2846" s="132"/>
    </row>
    <row r="2847" spans="10:13">
      <c r="J2847" s="132"/>
      <c r="K2847" s="132"/>
      <c r="L2847" s="132"/>
      <c r="M2847" s="132"/>
    </row>
    <row r="2848" spans="10:13">
      <c r="J2848" s="132"/>
      <c r="K2848" s="132"/>
      <c r="L2848" s="132"/>
      <c r="M2848" s="132"/>
    </row>
    <row r="2849" spans="10:13">
      <c r="J2849" s="132"/>
      <c r="K2849" s="132"/>
      <c r="L2849" s="132"/>
      <c r="M2849" s="132"/>
    </row>
    <row r="2850" spans="10:13">
      <c r="J2850" s="132"/>
      <c r="K2850" s="132"/>
      <c r="L2850" s="132"/>
      <c r="M2850" s="132"/>
    </row>
    <row r="2851" spans="10:13">
      <c r="J2851" s="132"/>
      <c r="K2851" s="132"/>
      <c r="L2851" s="132"/>
      <c r="M2851" s="132"/>
    </row>
    <row r="2852" spans="10:13">
      <c r="J2852" s="132"/>
      <c r="K2852" s="132"/>
      <c r="L2852" s="132"/>
      <c r="M2852" s="132"/>
    </row>
    <row r="2853" spans="10:13">
      <c r="J2853" s="132"/>
      <c r="K2853" s="132"/>
      <c r="L2853" s="132"/>
      <c r="M2853" s="132"/>
    </row>
    <row r="2854" spans="10:13">
      <c r="J2854" s="132"/>
      <c r="K2854" s="132"/>
      <c r="L2854" s="132"/>
      <c r="M2854" s="132"/>
    </row>
    <row r="2855" spans="10:13">
      <c r="J2855" s="132"/>
      <c r="K2855" s="132"/>
      <c r="L2855" s="132"/>
      <c r="M2855" s="132"/>
    </row>
    <row r="2856" spans="10:13">
      <c r="J2856" s="132"/>
      <c r="K2856" s="132"/>
      <c r="L2856" s="132"/>
      <c r="M2856" s="132"/>
    </row>
    <row r="2857" spans="10:13">
      <c r="J2857" s="132"/>
      <c r="K2857" s="132"/>
      <c r="L2857" s="132"/>
      <c r="M2857" s="132"/>
    </row>
    <row r="2858" spans="10:13">
      <c r="J2858" s="132"/>
      <c r="K2858" s="132"/>
      <c r="L2858" s="132"/>
      <c r="M2858" s="132"/>
    </row>
    <row r="2859" spans="10:13">
      <c r="J2859" s="132"/>
      <c r="K2859" s="132"/>
      <c r="L2859" s="132"/>
      <c r="M2859" s="132"/>
    </row>
    <row r="2860" spans="10:13">
      <c r="J2860" s="132"/>
      <c r="K2860" s="132"/>
      <c r="L2860" s="132"/>
      <c r="M2860" s="132"/>
    </row>
    <row r="2861" spans="10:13">
      <c r="J2861" s="132"/>
      <c r="K2861" s="132"/>
      <c r="L2861" s="132"/>
      <c r="M2861" s="132"/>
    </row>
    <row r="2862" spans="10:13">
      <c r="J2862" s="132"/>
      <c r="K2862" s="132"/>
      <c r="L2862" s="132"/>
      <c r="M2862" s="132"/>
    </row>
    <row r="2863" spans="10:13">
      <c r="J2863" s="132"/>
      <c r="K2863" s="132"/>
      <c r="L2863" s="132"/>
      <c r="M2863" s="132"/>
    </row>
    <row r="2864" spans="10:13">
      <c r="J2864" s="132"/>
      <c r="K2864" s="132"/>
      <c r="L2864" s="132"/>
      <c r="M2864" s="132"/>
    </row>
    <row r="2865" spans="10:13">
      <c r="J2865" s="132"/>
      <c r="K2865" s="132"/>
      <c r="L2865" s="132"/>
      <c r="M2865" s="132"/>
    </row>
    <row r="2866" spans="10:13">
      <c r="J2866" s="132"/>
      <c r="K2866" s="132"/>
      <c r="L2866" s="132"/>
      <c r="M2866" s="132"/>
    </row>
    <row r="2867" spans="10:13">
      <c r="J2867" s="132"/>
      <c r="K2867" s="132"/>
      <c r="L2867" s="132"/>
      <c r="M2867" s="132"/>
    </row>
    <row r="2868" spans="10:13">
      <c r="J2868" s="132"/>
      <c r="K2868" s="132"/>
      <c r="L2868" s="132"/>
      <c r="M2868" s="132"/>
    </row>
    <row r="2869" spans="10:13">
      <c r="J2869" s="132"/>
      <c r="K2869" s="132"/>
      <c r="L2869" s="132"/>
      <c r="M2869" s="132"/>
    </row>
    <row r="2870" spans="10:13">
      <c r="J2870" s="132"/>
      <c r="K2870" s="132"/>
      <c r="L2870" s="132"/>
      <c r="M2870" s="132"/>
    </row>
    <row r="2871" spans="10:13">
      <c r="J2871" s="132"/>
      <c r="K2871" s="132"/>
      <c r="L2871" s="132"/>
      <c r="M2871" s="132"/>
    </row>
    <row r="2872" spans="10:13">
      <c r="J2872" s="132"/>
      <c r="K2872" s="132"/>
      <c r="L2872" s="132"/>
      <c r="M2872" s="132"/>
    </row>
    <row r="2873" spans="10:13">
      <c r="J2873" s="132"/>
      <c r="K2873" s="132"/>
      <c r="L2873" s="132"/>
      <c r="M2873" s="132"/>
    </row>
    <row r="2874" spans="10:13">
      <c r="J2874" s="132"/>
      <c r="K2874" s="132"/>
      <c r="L2874" s="132"/>
      <c r="M2874" s="132"/>
    </row>
    <row r="2875" spans="10:13">
      <c r="J2875" s="132"/>
      <c r="K2875" s="132"/>
      <c r="L2875" s="132"/>
      <c r="M2875" s="132"/>
    </row>
    <row r="2876" spans="10:13">
      <c r="J2876" s="132"/>
      <c r="K2876" s="132"/>
      <c r="L2876" s="132"/>
      <c r="M2876" s="132"/>
    </row>
    <row r="2877" spans="10:13">
      <c r="J2877" s="132"/>
      <c r="K2877" s="132"/>
      <c r="L2877" s="132"/>
      <c r="M2877" s="132"/>
    </row>
    <row r="2878" spans="10:13">
      <c r="J2878" s="132"/>
      <c r="K2878" s="132"/>
      <c r="L2878" s="132"/>
      <c r="M2878" s="132"/>
    </row>
    <row r="2879" spans="10:13">
      <c r="J2879" s="132"/>
      <c r="K2879" s="132"/>
      <c r="L2879" s="132"/>
      <c r="M2879" s="132"/>
    </row>
    <row r="2880" spans="10:13">
      <c r="J2880" s="132"/>
      <c r="K2880" s="132"/>
      <c r="L2880" s="132"/>
      <c r="M2880" s="132"/>
    </row>
    <row r="2881" spans="10:13">
      <c r="J2881" s="132"/>
      <c r="K2881" s="132"/>
      <c r="L2881" s="132"/>
      <c r="M2881" s="132"/>
    </row>
    <row r="2882" spans="10:13">
      <c r="J2882" s="132"/>
      <c r="K2882" s="132"/>
      <c r="L2882" s="132"/>
      <c r="M2882" s="132"/>
    </row>
    <row r="2883" spans="10:13">
      <c r="J2883" s="132"/>
      <c r="K2883" s="132"/>
      <c r="L2883" s="132"/>
      <c r="M2883" s="132"/>
    </row>
    <row r="2884" spans="10:13">
      <c r="J2884" s="132"/>
      <c r="K2884" s="132"/>
      <c r="L2884" s="132"/>
      <c r="M2884" s="132"/>
    </row>
    <row r="2885" spans="10:13">
      <c r="J2885" s="132"/>
      <c r="K2885" s="132"/>
      <c r="L2885" s="132"/>
      <c r="M2885" s="132"/>
    </row>
    <row r="2886" spans="10:13">
      <c r="J2886" s="132"/>
      <c r="K2886" s="132"/>
      <c r="L2886" s="132"/>
      <c r="M2886" s="132"/>
    </row>
    <row r="2887" spans="10:13">
      <c r="J2887" s="132"/>
      <c r="K2887" s="132"/>
      <c r="L2887" s="132"/>
      <c r="M2887" s="132"/>
    </row>
    <row r="2888" spans="10:13">
      <c r="J2888" s="132"/>
      <c r="K2888" s="132"/>
      <c r="L2888" s="132"/>
      <c r="M2888" s="132"/>
    </row>
    <row r="2889" spans="10:13">
      <c r="J2889" s="132"/>
      <c r="K2889" s="132"/>
      <c r="L2889" s="132"/>
      <c r="M2889" s="132"/>
    </row>
    <row r="2890" spans="10:13">
      <c r="J2890" s="132"/>
      <c r="K2890" s="132"/>
      <c r="L2890" s="132"/>
      <c r="M2890" s="132"/>
    </row>
    <row r="2891" spans="10:13">
      <c r="J2891" s="132"/>
      <c r="K2891" s="132"/>
      <c r="L2891" s="132"/>
      <c r="M2891" s="132"/>
    </row>
    <row r="2892" spans="10:13">
      <c r="J2892" s="132"/>
      <c r="K2892" s="132"/>
      <c r="L2892" s="132"/>
      <c r="M2892" s="132"/>
    </row>
    <row r="2893" spans="10:13">
      <c r="J2893" s="132"/>
      <c r="K2893" s="132"/>
      <c r="L2893" s="132"/>
      <c r="M2893" s="132"/>
    </row>
    <row r="2894" spans="10:13">
      <c r="J2894" s="132"/>
      <c r="K2894" s="132"/>
      <c r="L2894" s="132"/>
      <c r="M2894" s="132"/>
    </row>
    <row r="2895" spans="10:13">
      <c r="J2895" s="132"/>
      <c r="K2895" s="132"/>
      <c r="L2895" s="132"/>
      <c r="M2895" s="132"/>
    </row>
    <row r="2896" spans="10:13">
      <c r="J2896" s="132"/>
      <c r="K2896" s="132"/>
      <c r="L2896" s="132"/>
      <c r="M2896" s="132"/>
    </row>
    <row r="2897" spans="10:13">
      <c r="J2897" s="132"/>
      <c r="K2897" s="132"/>
      <c r="L2897" s="132"/>
      <c r="M2897" s="132"/>
    </row>
    <row r="2898" spans="10:13">
      <c r="J2898" s="132"/>
      <c r="K2898" s="132"/>
      <c r="L2898" s="132"/>
      <c r="M2898" s="132"/>
    </row>
    <row r="2899" spans="10:13">
      <c r="J2899" s="132"/>
      <c r="K2899" s="132"/>
      <c r="L2899" s="132"/>
      <c r="M2899" s="132"/>
    </row>
    <row r="2900" spans="10:13">
      <c r="J2900" s="132"/>
      <c r="K2900" s="132"/>
      <c r="L2900" s="132"/>
      <c r="M2900" s="132"/>
    </row>
    <row r="2901" spans="10:13">
      <c r="J2901" s="132"/>
      <c r="K2901" s="132"/>
      <c r="L2901" s="132"/>
      <c r="M2901" s="132"/>
    </row>
    <row r="2902" spans="10:13">
      <c r="J2902" s="132"/>
      <c r="K2902" s="132"/>
      <c r="L2902" s="132"/>
      <c r="M2902" s="132"/>
    </row>
    <row r="2903" spans="10:13">
      <c r="J2903" s="132"/>
      <c r="K2903" s="132"/>
      <c r="L2903" s="132"/>
      <c r="M2903" s="132"/>
    </row>
    <row r="2904" spans="10:13">
      <c r="J2904" s="132"/>
      <c r="K2904" s="132"/>
      <c r="L2904" s="132"/>
      <c r="M2904" s="132"/>
    </row>
    <row r="2905" spans="10:13">
      <c r="J2905" s="132"/>
      <c r="K2905" s="132"/>
      <c r="L2905" s="132"/>
      <c r="M2905" s="132"/>
    </row>
    <row r="2906" spans="10:13">
      <c r="J2906" s="132"/>
      <c r="K2906" s="132"/>
      <c r="L2906" s="132"/>
      <c r="M2906" s="132"/>
    </row>
    <row r="2907" spans="10:13">
      <c r="J2907" s="132"/>
      <c r="K2907" s="132"/>
      <c r="L2907" s="132"/>
      <c r="M2907" s="132"/>
    </row>
    <row r="2908" spans="10:13">
      <c r="J2908" s="132"/>
      <c r="K2908" s="132"/>
      <c r="L2908" s="132"/>
      <c r="M2908" s="132"/>
    </row>
    <row r="2909" spans="10:13">
      <c r="J2909" s="132"/>
      <c r="K2909" s="132"/>
      <c r="L2909" s="132"/>
      <c r="M2909" s="132"/>
    </row>
    <row r="2910" spans="10:13">
      <c r="J2910" s="132"/>
      <c r="K2910" s="132"/>
      <c r="L2910" s="132"/>
      <c r="M2910" s="132"/>
    </row>
    <row r="2911" spans="10:13">
      <c r="J2911" s="132"/>
      <c r="K2911" s="132"/>
      <c r="L2911" s="132"/>
      <c r="M2911" s="132"/>
    </row>
    <row r="2912" spans="10:13">
      <c r="J2912" s="132"/>
      <c r="K2912" s="132"/>
      <c r="L2912" s="132"/>
      <c r="M2912" s="132"/>
    </row>
    <row r="2913" spans="10:13">
      <c r="J2913" s="132"/>
      <c r="K2913" s="132"/>
      <c r="L2913" s="132"/>
      <c r="M2913" s="132"/>
    </row>
    <row r="2914" spans="10:13">
      <c r="J2914" s="132"/>
      <c r="K2914" s="132"/>
      <c r="L2914" s="132"/>
      <c r="M2914" s="132"/>
    </row>
    <row r="2915" spans="10:13">
      <c r="J2915" s="132"/>
      <c r="K2915" s="132"/>
      <c r="L2915" s="132"/>
      <c r="M2915" s="132"/>
    </row>
    <row r="2916" spans="10:13">
      <c r="J2916" s="132"/>
      <c r="K2916" s="132"/>
      <c r="L2916" s="132"/>
      <c r="M2916" s="132"/>
    </row>
    <row r="2917" spans="10:13">
      <c r="J2917" s="132"/>
      <c r="K2917" s="132"/>
      <c r="L2917" s="132"/>
      <c r="M2917" s="132"/>
    </row>
    <row r="2918" spans="10:13">
      <c r="J2918" s="132"/>
      <c r="K2918" s="132"/>
      <c r="L2918" s="132"/>
      <c r="M2918" s="132"/>
    </row>
    <row r="2919" spans="10:13">
      <c r="J2919" s="132"/>
      <c r="K2919" s="132"/>
      <c r="L2919" s="132"/>
      <c r="M2919" s="132"/>
    </row>
    <row r="2920" spans="10:13">
      <c r="J2920" s="132"/>
      <c r="K2920" s="132"/>
      <c r="L2920" s="132"/>
      <c r="M2920" s="132"/>
    </row>
    <row r="2921" spans="10:13">
      <c r="J2921" s="132"/>
      <c r="K2921" s="132"/>
      <c r="L2921" s="132"/>
      <c r="M2921" s="132"/>
    </row>
    <row r="2922" spans="10:13">
      <c r="J2922" s="132"/>
      <c r="K2922" s="132"/>
      <c r="L2922" s="132"/>
      <c r="M2922" s="132"/>
    </row>
    <row r="2923" spans="10:13">
      <c r="J2923" s="132"/>
      <c r="K2923" s="132"/>
      <c r="L2923" s="132"/>
      <c r="M2923" s="132"/>
    </row>
    <row r="2924" spans="10:13">
      <c r="J2924" s="132"/>
      <c r="K2924" s="132"/>
      <c r="L2924" s="132"/>
      <c r="M2924" s="132"/>
    </row>
    <row r="2925" spans="10:13">
      <c r="J2925" s="132"/>
      <c r="K2925" s="132"/>
      <c r="L2925" s="132"/>
      <c r="M2925" s="132"/>
    </row>
    <row r="2926" spans="10:13">
      <c r="J2926" s="132"/>
      <c r="K2926" s="132"/>
      <c r="L2926" s="132"/>
      <c r="M2926" s="132"/>
    </row>
    <row r="2927" spans="10:13">
      <c r="J2927" s="132"/>
      <c r="K2927" s="132"/>
      <c r="L2927" s="132"/>
      <c r="M2927" s="132"/>
    </row>
    <row r="2928" spans="10:13">
      <c r="J2928" s="132"/>
      <c r="K2928" s="132"/>
      <c r="L2928" s="132"/>
      <c r="M2928" s="132"/>
    </row>
    <row r="2929" spans="10:13">
      <c r="J2929" s="132"/>
      <c r="K2929" s="132"/>
      <c r="L2929" s="132"/>
      <c r="M2929" s="132"/>
    </row>
    <row r="2930" spans="10:13">
      <c r="J2930" s="132"/>
      <c r="K2930" s="132"/>
      <c r="L2930" s="132"/>
      <c r="M2930" s="132"/>
    </row>
    <row r="2931" spans="10:13">
      <c r="J2931" s="132"/>
      <c r="K2931" s="132"/>
      <c r="L2931" s="132"/>
      <c r="M2931" s="132"/>
    </row>
    <row r="2932" spans="10:13">
      <c r="J2932" s="132"/>
      <c r="K2932" s="132"/>
      <c r="L2932" s="132"/>
      <c r="M2932" s="132"/>
    </row>
    <row r="2933" spans="10:13">
      <c r="J2933" s="132"/>
      <c r="K2933" s="132"/>
      <c r="L2933" s="132"/>
      <c r="M2933" s="132"/>
    </row>
    <row r="2934" spans="10:13">
      <c r="J2934" s="132"/>
      <c r="K2934" s="132"/>
      <c r="L2934" s="132"/>
      <c r="M2934" s="132"/>
    </row>
    <row r="2935" spans="10:13">
      <c r="J2935" s="132"/>
      <c r="K2935" s="132"/>
      <c r="L2935" s="132"/>
      <c r="M2935" s="132"/>
    </row>
    <row r="2936" spans="10:13">
      <c r="J2936" s="132"/>
      <c r="K2936" s="132"/>
      <c r="L2936" s="132"/>
      <c r="M2936" s="132"/>
    </row>
    <row r="2937" spans="10:13">
      <c r="J2937" s="132"/>
      <c r="K2937" s="132"/>
      <c r="L2937" s="132"/>
      <c r="M2937" s="132"/>
    </row>
    <row r="2938" spans="10:13">
      <c r="J2938" s="132"/>
      <c r="K2938" s="132"/>
      <c r="L2938" s="132"/>
      <c r="M2938" s="132"/>
    </row>
    <row r="2939" spans="10:13">
      <c r="J2939" s="132"/>
      <c r="K2939" s="132"/>
      <c r="L2939" s="132"/>
      <c r="M2939" s="132"/>
    </row>
    <row r="2940" spans="10:13">
      <c r="J2940" s="132"/>
      <c r="K2940" s="132"/>
      <c r="L2940" s="132"/>
      <c r="M2940" s="132"/>
    </row>
    <row r="2941" spans="10:13">
      <c r="J2941" s="132"/>
      <c r="K2941" s="132"/>
      <c r="L2941" s="132"/>
      <c r="M2941" s="132"/>
    </row>
    <row r="2942" spans="10:13">
      <c r="J2942" s="132"/>
      <c r="K2942" s="132"/>
      <c r="L2942" s="132"/>
      <c r="M2942" s="132"/>
    </row>
    <row r="2943" spans="10:13">
      <c r="J2943" s="132"/>
      <c r="K2943" s="132"/>
      <c r="L2943" s="132"/>
      <c r="M2943" s="132"/>
    </row>
    <row r="2944" spans="10:13">
      <c r="J2944" s="132"/>
      <c r="K2944" s="132"/>
      <c r="L2944" s="132"/>
      <c r="M2944" s="132"/>
    </row>
    <row r="2945" spans="10:13">
      <c r="J2945" s="132"/>
      <c r="K2945" s="132"/>
      <c r="L2945" s="132"/>
      <c r="M2945" s="132"/>
    </row>
    <row r="2946" spans="10:13">
      <c r="J2946" s="132"/>
      <c r="K2946" s="132"/>
      <c r="L2946" s="132"/>
      <c r="M2946" s="132"/>
    </row>
    <row r="2947" spans="10:13">
      <c r="J2947" s="132"/>
      <c r="K2947" s="132"/>
      <c r="L2947" s="132"/>
      <c r="M2947" s="132"/>
    </row>
    <row r="2948" spans="10:13">
      <c r="J2948" s="132"/>
      <c r="K2948" s="132"/>
      <c r="L2948" s="132"/>
      <c r="M2948" s="132"/>
    </row>
    <row r="2949" spans="10:13">
      <c r="J2949" s="132"/>
      <c r="K2949" s="132"/>
      <c r="L2949" s="132"/>
      <c r="M2949" s="132"/>
    </row>
    <row r="2950" spans="10:13">
      <c r="J2950" s="132"/>
      <c r="K2950" s="132"/>
      <c r="L2950" s="132"/>
      <c r="M2950" s="132"/>
    </row>
    <row r="2951" spans="10:13">
      <c r="J2951" s="132"/>
      <c r="K2951" s="132"/>
      <c r="L2951" s="132"/>
      <c r="M2951" s="132"/>
    </row>
    <row r="2952" spans="10:13">
      <c r="J2952" s="132"/>
      <c r="K2952" s="132"/>
      <c r="L2952" s="132"/>
      <c r="M2952" s="132"/>
    </row>
    <row r="2953" spans="10:13">
      <c r="J2953" s="132"/>
      <c r="K2953" s="132"/>
      <c r="L2953" s="132"/>
      <c r="M2953" s="132"/>
    </row>
    <row r="2954" spans="10:13">
      <c r="J2954" s="132"/>
      <c r="K2954" s="132"/>
      <c r="L2954" s="132"/>
      <c r="M2954" s="132"/>
    </row>
    <row r="2955" spans="10:13">
      <c r="J2955" s="132"/>
      <c r="K2955" s="132"/>
      <c r="L2955" s="132"/>
      <c r="M2955" s="132"/>
    </row>
    <row r="2956" spans="10:13">
      <c r="J2956" s="132"/>
      <c r="K2956" s="132"/>
      <c r="L2956" s="132"/>
      <c r="M2956" s="132"/>
    </row>
    <row r="2957" spans="10:13">
      <c r="J2957" s="132"/>
      <c r="K2957" s="132"/>
      <c r="L2957" s="132"/>
      <c r="M2957" s="132"/>
    </row>
    <row r="2958" spans="10:13">
      <c r="J2958" s="132"/>
      <c r="K2958" s="132"/>
      <c r="L2958" s="132"/>
      <c r="M2958" s="132"/>
    </row>
    <row r="2959" spans="10:13">
      <c r="J2959" s="132"/>
      <c r="K2959" s="132"/>
      <c r="L2959" s="132"/>
      <c r="M2959" s="132"/>
    </row>
    <row r="2960" spans="10:13">
      <c r="J2960" s="132"/>
      <c r="K2960" s="132"/>
      <c r="L2960" s="132"/>
      <c r="M2960" s="132"/>
    </row>
    <row r="2961" spans="10:13">
      <c r="J2961" s="132"/>
      <c r="K2961" s="132"/>
      <c r="L2961" s="132"/>
      <c r="M2961" s="132"/>
    </row>
    <row r="2962" spans="10:13">
      <c r="J2962" s="132"/>
      <c r="K2962" s="132"/>
      <c r="L2962" s="132"/>
      <c r="M2962" s="132"/>
    </row>
    <row r="2963" spans="10:13">
      <c r="J2963" s="132"/>
      <c r="K2963" s="132"/>
      <c r="L2963" s="132"/>
      <c r="M2963" s="132"/>
    </row>
    <row r="2964" spans="10:13">
      <c r="J2964" s="132"/>
      <c r="K2964" s="132"/>
      <c r="L2964" s="132"/>
      <c r="M2964" s="132"/>
    </row>
    <row r="2965" spans="10:13">
      <c r="J2965" s="132"/>
      <c r="K2965" s="132"/>
      <c r="L2965" s="132"/>
      <c r="M2965" s="132"/>
    </row>
    <row r="2966" spans="10:13">
      <c r="J2966" s="132"/>
      <c r="K2966" s="132"/>
      <c r="L2966" s="132"/>
      <c r="M2966" s="132"/>
    </row>
    <row r="2967" spans="10:13">
      <c r="J2967" s="132"/>
      <c r="K2967" s="132"/>
      <c r="L2967" s="132"/>
      <c r="M2967" s="132"/>
    </row>
    <row r="2968" spans="10:13">
      <c r="J2968" s="132"/>
      <c r="K2968" s="132"/>
      <c r="L2968" s="132"/>
      <c r="M2968" s="132"/>
    </row>
    <row r="2969" spans="10:13">
      <c r="J2969" s="132"/>
      <c r="K2969" s="132"/>
      <c r="L2969" s="132"/>
      <c r="M2969" s="132"/>
    </row>
    <row r="2970" spans="10:13">
      <c r="J2970" s="132"/>
      <c r="K2970" s="132"/>
      <c r="L2970" s="132"/>
      <c r="M2970" s="132"/>
    </row>
    <row r="2971" spans="10:13">
      <c r="J2971" s="132"/>
      <c r="K2971" s="132"/>
      <c r="L2971" s="132"/>
      <c r="M2971" s="132"/>
    </row>
    <row r="2972" spans="10:13">
      <c r="J2972" s="132"/>
      <c r="K2972" s="132"/>
      <c r="L2972" s="132"/>
      <c r="M2972" s="132"/>
    </row>
    <row r="2973" spans="10:13">
      <c r="J2973" s="132"/>
      <c r="K2973" s="132"/>
      <c r="L2973" s="132"/>
      <c r="M2973" s="132"/>
    </row>
    <row r="2974" spans="10:13">
      <c r="J2974" s="132"/>
      <c r="K2974" s="132"/>
      <c r="L2974" s="132"/>
      <c r="M2974" s="132"/>
    </row>
    <row r="2975" spans="10:13">
      <c r="J2975" s="132"/>
      <c r="K2975" s="132"/>
      <c r="L2975" s="132"/>
      <c r="M2975" s="132"/>
    </row>
    <row r="2976" spans="10:13">
      <c r="J2976" s="132"/>
      <c r="K2976" s="132"/>
      <c r="L2976" s="132"/>
      <c r="M2976" s="132"/>
    </row>
    <row r="2977" spans="10:13">
      <c r="J2977" s="132"/>
      <c r="K2977" s="132"/>
      <c r="L2977" s="132"/>
      <c r="M2977" s="132"/>
    </row>
    <row r="2978" spans="10:13">
      <c r="J2978" s="132"/>
      <c r="K2978" s="132"/>
      <c r="L2978" s="132"/>
      <c r="M2978" s="132"/>
    </row>
    <row r="2979" spans="10:13">
      <c r="J2979" s="132"/>
      <c r="K2979" s="132"/>
      <c r="L2979" s="132"/>
      <c r="M2979" s="132"/>
    </row>
    <row r="2980" spans="10:13">
      <c r="J2980" s="132"/>
      <c r="K2980" s="132"/>
      <c r="L2980" s="132"/>
      <c r="M2980" s="132"/>
    </row>
    <row r="2981" spans="10:13">
      <c r="J2981" s="132"/>
      <c r="K2981" s="132"/>
      <c r="L2981" s="132"/>
      <c r="M2981" s="132"/>
    </row>
    <row r="2982" spans="10:13">
      <c r="J2982" s="132"/>
      <c r="K2982" s="132"/>
      <c r="L2982" s="132"/>
      <c r="M2982" s="132"/>
    </row>
    <row r="2983" spans="10:13">
      <c r="J2983" s="132"/>
      <c r="K2983" s="132"/>
      <c r="L2983" s="132"/>
      <c r="M2983" s="132"/>
    </row>
    <row r="2984" spans="10:13">
      <c r="J2984" s="132"/>
      <c r="K2984" s="132"/>
      <c r="L2984" s="132"/>
      <c r="M2984" s="132"/>
    </row>
    <row r="2985" spans="10:13">
      <c r="J2985" s="132"/>
      <c r="K2985" s="132"/>
      <c r="L2985" s="132"/>
      <c r="M2985" s="132"/>
    </row>
    <row r="2986" spans="10:13">
      <c r="J2986" s="132"/>
      <c r="K2986" s="132"/>
      <c r="L2986" s="132"/>
      <c r="M2986" s="132"/>
    </row>
    <row r="2987" spans="10:13">
      <c r="J2987" s="132"/>
      <c r="K2987" s="132"/>
      <c r="L2987" s="132"/>
      <c r="M2987" s="132"/>
    </row>
    <row r="2988" spans="10:13">
      <c r="J2988" s="132"/>
      <c r="K2988" s="132"/>
      <c r="L2988" s="132"/>
      <c r="M2988" s="132"/>
    </row>
    <row r="2989" spans="10:13">
      <c r="J2989" s="132"/>
      <c r="K2989" s="132"/>
      <c r="L2989" s="132"/>
      <c r="M2989" s="132"/>
    </row>
    <row r="2990" spans="10:13">
      <c r="J2990" s="132"/>
      <c r="K2990" s="132"/>
      <c r="L2990" s="132"/>
      <c r="M2990" s="132"/>
    </row>
    <row r="2991" spans="10:13">
      <c r="J2991" s="132"/>
      <c r="K2991" s="132"/>
      <c r="L2991" s="132"/>
      <c r="M2991" s="132"/>
    </row>
    <row r="2992" spans="10:13">
      <c r="J2992" s="132"/>
      <c r="K2992" s="132"/>
      <c r="L2992" s="132"/>
      <c r="M2992" s="132"/>
    </row>
    <row r="2993" spans="10:13">
      <c r="J2993" s="132"/>
      <c r="K2993" s="132"/>
      <c r="L2993" s="132"/>
      <c r="M2993" s="132"/>
    </row>
    <row r="2994" spans="10:13">
      <c r="J2994" s="132"/>
      <c r="K2994" s="132"/>
      <c r="L2994" s="132"/>
      <c r="M2994" s="132"/>
    </row>
    <row r="2995" spans="10:13">
      <c r="J2995" s="132"/>
      <c r="K2995" s="132"/>
      <c r="L2995" s="132"/>
      <c r="M2995" s="132"/>
    </row>
    <row r="2996" spans="10:13">
      <c r="J2996" s="132"/>
      <c r="K2996" s="132"/>
      <c r="L2996" s="132"/>
      <c r="M2996" s="132"/>
    </row>
    <row r="2997" spans="10:13">
      <c r="J2997" s="132"/>
      <c r="K2997" s="132"/>
      <c r="L2997" s="132"/>
      <c r="M2997" s="132"/>
    </row>
    <row r="2998" spans="10:13">
      <c r="J2998" s="132"/>
      <c r="K2998" s="132"/>
      <c r="L2998" s="132"/>
      <c r="M2998" s="132"/>
    </row>
    <row r="2999" spans="10:13">
      <c r="J2999" s="132"/>
      <c r="K2999" s="132"/>
      <c r="L2999" s="132"/>
      <c r="M2999" s="132"/>
    </row>
    <row r="3000" spans="10:13">
      <c r="J3000" s="132"/>
      <c r="K3000" s="132"/>
      <c r="L3000" s="132"/>
      <c r="M3000" s="132"/>
    </row>
    <row r="3001" spans="10:13">
      <c r="J3001" s="132"/>
      <c r="K3001" s="132"/>
      <c r="L3001" s="132"/>
      <c r="M3001" s="132"/>
    </row>
    <row r="3002" spans="10:13">
      <c r="J3002" s="132"/>
      <c r="K3002" s="132"/>
      <c r="L3002" s="132"/>
      <c r="M3002" s="132"/>
    </row>
    <row r="3003" spans="10:13">
      <c r="J3003" s="132"/>
      <c r="K3003" s="132"/>
      <c r="L3003" s="132"/>
      <c r="M3003" s="132"/>
    </row>
    <row r="3004" spans="10:13">
      <c r="J3004" s="132"/>
      <c r="K3004" s="132"/>
      <c r="L3004" s="132"/>
      <c r="M3004" s="132"/>
    </row>
    <row r="3005" spans="10:13">
      <c r="J3005" s="132"/>
      <c r="K3005" s="132"/>
      <c r="L3005" s="132"/>
      <c r="M3005" s="132"/>
    </row>
    <row r="3006" spans="10:13">
      <c r="J3006" s="132"/>
      <c r="K3006" s="132"/>
      <c r="L3006" s="132"/>
      <c r="M3006" s="132"/>
    </row>
    <row r="3007" spans="10:13">
      <c r="J3007" s="132"/>
      <c r="K3007" s="132"/>
      <c r="L3007" s="132"/>
      <c r="M3007" s="132"/>
    </row>
    <row r="3008" spans="10:13">
      <c r="J3008" s="132"/>
      <c r="K3008" s="132"/>
      <c r="L3008" s="132"/>
      <c r="M3008" s="132"/>
    </row>
    <row r="3009" spans="10:13">
      <c r="J3009" s="132"/>
      <c r="K3009" s="132"/>
      <c r="L3009" s="132"/>
      <c r="M3009" s="132"/>
    </row>
    <row r="3010" spans="10:13">
      <c r="J3010" s="132"/>
      <c r="K3010" s="132"/>
      <c r="L3010" s="132"/>
      <c r="M3010" s="132"/>
    </row>
    <row r="3011" spans="10:13">
      <c r="J3011" s="132"/>
      <c r="K3011" s="132"/>
      <c r="L3011" s="132"/>
      <c r="M3011" s="132"/>
    </row>
    <row r="3012" spans="10:13">
      <c r="J3012" s="132"/>
      <c r="K3012" s="132"/>
      <c r="L3012" s="132"/>
      <c r="M3012" s="132"/>
    </row>
    <row r="3013" spans="10:13">
      <c r="J3013" s="132"/>
      <c r="K3013" s="132"/>
      <c r="L3013" s="132"/>
      <c r="M3013" s="132"/>
    </row>
    <row r="3014" spans="10:13">
      <c r="J3014" s="132"/>
      <c r="K3014" s="132"/>
      <c r="L3014" s="132"/>
      <c r="M3014" s="132"/>
    </row>
    <row r="3015" spans="10:13">
      <c r="J3015" s="132"/>
      <c r="K3015" s="132"/>
      <c r="L3015" s="132"/>
      <c r="M3015" s="132"/>
    </row>
    <row r="3016" spans="10:13">
      <c r="J3016" s="132"/>
      <c r="K3016" s="132"/>
      <c r="L3016" s="132"/>
      <c r="M3016" s="132"/>
    </row>
    <row r="3017" spans="10:13">
      <c r="J3017" s="132"/>
      <c r="K3017" s="132"/>
      <c r="L3017" s="132"/>
      <c r="M3017" s="132"/>
    </row>
    <row r="3018" spans="10:13">
      <c r="J3018" s="132"/>
      <c r="K3018" s="132"/>
      <c r="L3018" s="132"/>
      <c r="M3018" s="132"/>
    </row>
    <row r="3019" spans="10:13">
      <c r="J3019" s="132"/>
      <c r="K3019" s="132"/>
      <c r="L3019" s="132"/>
      <c r="M3019" s="132"/>
    </row>
    <row r="3020" spans="10:13">
      <c r="J3020" s="132"/>
      <c r="K3020" s="132"/>
      <c r="L3020" s="132"/>
      <c r="M3020" s="132"/>
    </row>
    <row r="3021" spans="10:13">
      <c r="J3021" s="132"/>
      <c r="K3021" s="132"/>
      <c r="L3021" s="132"/>
      <c r="M3021" s="132"/>
    </row>
    <row r="3022" spans="10:13">
      <c r="J3022" s="132"/>
      <c r="K3022" s="132"/>
      <c r="L3022" s="132"/>
      <c r="M3022" s="132"/>
    </row>
    <row r="3023" spans="10:13">
      <c r="J3023" s="132"/>
      <c r="K3023" s="132"/>
      <c r="L3023" s="132"/>
      <c r="M3023" s="132"/>
    </row>
    <row r="3024" spans="10:13">
      <c r="J3024" s="132"/>
      <c r="K3024" s="132"/>
      <c r="L3024" s="132"/>
      <c r="M3024" s="132"/>
    </row>
    <row r="3025" spans="10:13">
      <c r="J3025" s="132"/>
      <c r="K3025" s="132"/>
      <c r="L3025" s="132"/>
      <c r="M3025" s="132"/>
    </row>
    <row r="3026" spans="10:13">
      <c r="J3026" s="132"/>
      <c r="K3026" s="132"/>
      <c r="L3026" s="132"/>
      <c r="M3026" s="132"/>
    </row>
    <row r="3027" spans="10:13">
      <c r="J3027" s="132"/>
      <c r="K3027" s="132"/>
      <c r="L3027" s="132"/>
      <c r="M3027" s="132"/>
    </row>
    <row r="3028" spans="10:13">
      <c r="J3028" s="132"/>
      <c r="K3028" s="132"/>
      <c r="L3028" s="132"/>
      <c r="M3028" s="132"/>
    </row>
    <row r="3029" spans="10:13">
      <c r="J3029" s="132"/>
      <c r="K3029" s="132"/>
      <c r="L3029" s="132"/>
      <c r="M3029" s="132"/>
    </row>
    <row r="3030" spans="10:13">
      <c r="J3030" s="132"/>
      <c r="K3030" s="132"/>
      <c r="L3030" s="132"/>
      <c r="M3030" s="132"/>
    </row>
    <row r="3031" spans="10:13">
      <c r="J3031" s="132"/>
      <c r="K3031" s="132"/>
      <c r="L3031" s="132"/>
      <c r="M3031" s="132"/>
    </row>
    <row r="3032" spans="10:13">
      <c r="J3032" s="132"/>
      <c r="K3032" s="132"/>
      <c r="L3032" s="132"/>
      <c r="M3032" s="132"/>
    </row>
    <row r="3033" spans="10:13">
      <c r="J3033" s="132"/>
      <c r="K3033" s="132"/>
      <c r="L3033" s="132"/>
      <c r="M3033" s="132"/>
    </row>
    <row r="3034" spans="10:13">
      <c r="J3034" s="132"/>
      <c r="K3034" s="132"/>
      <c r="L3034" s="132"/>
      <c r="M3034" s="132"/>
    </row>
    <row r="3035" spans="10:13">
      <c r="J3035" s="132"/>
      <c r="K3035" s="132"/>
      <c r="L3035" s="132"/>
      <c r="M3035" s="132"/>
    </row>
    <row r="3036" spans="10:13">
      <c r="J3036" s="132"/>
      <c r="K3036" s="132"/>
      <c r="L3036" s="132"/>
      <c r="M3036" s="132"/>
    </row>
    <row r="3037" spans="10:13">
      <c r="J3037" s="132"/>
      <c r="K3037" s="132"/>
      <c r="L3037" s="132"/>
      <c r="M3037" s="132"/>
    </row>
    <row r="3038" spans="10:13">
      <c r="J3038" s="132"/>
      <c r="K3038" s="132"/>
      <c r="L3038" s="132"/>
      <c r="M3038" s="132"/>
    </row>
    <row r="3039" spans="10:13">
      <c r="J3039" s="132"/>
      <c r="K3039" s="132"/>
      <c r="L3039" s="132"/>
      <c r="M3039" s="132"/>
    </row>
    <row r="3040" spans="10:13">
      <c r="J3040" s="132"/>
      <c r="K3040" s="132"/>
      <c r="L3040" s="132"/>
      <c r="M3040" s="132"/>
    </row>
    <row r="3041" spans="10:13">
      <c r="J3041" s="132"/>
      <c r="K3041" s="132"/>
      <c r="L3041" s="132"/>
      <c r="M3041" s="132"/>
    </row>
    <row r="3042" spans="10:13">
      <c r="J3042" s="132"/>
      <c r="K3042" s="132"/>
      <c r="L3042" s="132"/>
      <c r="M3042" s="132"/>
    </row>
    <row r="3043" spans="10:13">
      <c r="J3043" s="132"/>
      <c r="K3043" s="132"/>
      <c r="L3043" s="132"/>
      <c r="M3043" s="132"/>
    </row>
    <row r="3044" spans="10:13">
      <c r="J3044" s="132"/>
      <c r="K3044" s="132"/>
      <c r="L3044" s="132"/>
      <c r="M3044" s="132"/>
    </row>
    <row r="3045" spans="10:13">
      <c r="J3045" s="132"/>
      <c r="K3045" s="132"/>
      <c r="L3045" s="132"/>
      <c r="M3045" s="132"/>
    </row>
    <row r="3046" spans="10:13">
      <c r="J3046" s="132"/>
      <c r="K3046" s="132"/>
      <c r="L3046" s="132"/>
      <c r="M3046" s="132"/>
    </row>
    <row r="3047" spans="10:13">
      <c r="J3047" s="132"/>
      <c r="K3047" s="132"/>
      <c r="L3047" s="132"/>
      <c r="M3047" s="132"/>
    </row>
    <row r="3048" spans="10:13">
      <c r="J3048" s="132"/>
      <c r="K3048" s="132"/>
      <c r="L3048" s="132"/>
      <c r="M3048" s="132"/>
    </row>
    <row r="3049" spans="10:13">
      <c r="J3049" s="132"/>
      <c r="K3049" s="132"/>
      <c r="L3049" s="132"/>
      <c r="M3049" s="132"/>
    </row>
    <row r="3050" spans="10:13">
      <c r="J3050" s="132"/>
      <c r="K3050" s="132"/>
      <c r="L3050" s="132"/>
      <c r="M3050" s="132"/>
    </row>
    <row r="3051" spans="10:13">
      <c r="J3051" s="132"/>
      <c r="K3051" s="132"/>
      <c r="L3051" s="132"/>
      <c r="M3051" s="132"/>
    </row>
    <row r="3052" spans="10:13">
      <c r="J3052" s="132"/>
      <c r="K3052" s="132"/>
      <c r="L3052" s="132"/>
      <c r="M3052" s="132"/>
    </row>
    <row r="3053" spans="10:13">
      <c r="J3053" s="132"/>
      <c r="K3053" s="132"/>
      <c r="L3053" s="132"/>
      <c r="M3053" s="132"/>
    </row>
    <row r="3054" spans="10:13">
      <c r="J3054" s="132"/>
      <c r="K3054" s="132"/>
      <c r="L3054" s="132"/>
      <c r="M3054" s="132"/>
    </row>
    <row r="3055" spans="10:13">
      <c r="J3055" s="132"/>
      <c r="K3055" s="132"/>
      <c r="L3055" s="132"/>
      <c r="M3055" s="132"/>
    </row>
    <row r="3056" spans="10:13">
      <c r="J3056" s="132"/>
      <c r="K3056" s="132"/>
      <c r="L3056" s="132"/>
      <c r="M3056" s="132"/>
    </row>
    <row r="3057" spans="10:13">
      <c r="J3057" s="132"/>
      <c r="K3057" s="132"/>
      <c r="L3057" s="132"/>
      <c r="M3057" s="132"/>
    </row>
    <row r="3058" spans="10:13">
      <c r="J3058" s="132"/>
      <c r="K3058" s="132"/>
      <c r="L3058" s="132"/>
      <c r="M3058" s="132"/>
    </row>
    <row r="3059" spans="10:13">
      <c r="J3059" s="132"/>
      <c r="K3059" s="132"/>
      <c r="L3059" s="132"/>
      <c r="M3059" s="132"/>
    </row>
    <row r="3060" spans="10:13">
      <c r="J3060" s="132"/>
      <c r="K3060" s="132"/>
      <c r="L3060" s="132"/>
      <c r="M3060" s="132"/>
    </row>
    <row r="3061" spans="10:13">
      <c r="J3061" s="132"/>
      <c r="K3061" s="132"/>
      <c r="L3061" s="132"/>
      <c r="M3061" s="132"/>
    </row>
    <row r="3062" spans="10:13">
      <c r="J3062" s="132"/>
      <c r="K3062" s="132"/>
      <c r="L3062" s="132"/>
      <c r="M3062" s="132"/>
    </row>
    <row r="3063" spans="10:13">
      <c r="J3063" s="132"/>
      <c r="K3063" s="132"/>
      <c r="L3063" s="132"/>
      <c r="M3063" s="132"/>
    </row>
    <row r="3064" spans="10:13">
      <c r="J3064" s="132"/>
      <c r="K3064" s="132"/>
      <c r="L3064" s="132"/>
      <c r="M3064" s="132"/>
    </row>
    <row r="3065" spans="10:13">
      <c r="J3065" s="132"/>
      <c r="K3065" s="132"/>
      <c r="L3065" s="132"/>
      <c r="M3065" s="132"/>
    </row>
    <row r="3066" spans="10:13">
      <c r="J3066" s="132"/>
      <c r="K3066" s="132"/>
      <c r="L3066" s="132"/>
      <c r="M3066" s="132"/>
    </row>
    <row r="3067" spans="10:13">
      <c r="J3067" s="132"/>
      <c r="K3067" s="132"/>
      <c r="L3067" s="132"/>
      <c r="M3067" s="132"/>
    </row>
    <row r="3068" spans="10:13">
      <c r="J3068" s="132"/>
      <c r="K3068" s="132"/>
      <c r="L3068" s="132"/>
      <c r="M3068" s="132"/>
    </row>
    <row r="3069" spans="10:13">
      <c r="J3069" s="132"/>
      <c r="K3069" s="132"/>
      <c r="L3069" s="132"/>
      <c r="M3069" s="132"/>
    </row>
    <row r="3070" spans="10:13">
      <c r="J3070" s="132"/>
      <c r="K3070" s="132"/>
      <c r="L3070" s="132"/>
      <c r="M3070" s="132"/>
    </row>
    <row r="3071" spans="10:13">
      <c r="J3071" s="132"/>
      <c r="K3071" s="132"/>
      <c r="L3071" s="132"/>
      <c r="M3071" s="132"/>
    </row>
    <row r="3072" spans="10:13">
      <c r="J3072" s="132"/>
      <c r="K3072" s="132"/>
      <c r="L3072" s="132"/>
      <c r="M3072" s="132"/>
    </row>
    <row r="3073" spans="10:13">
      <c r="J3073" s="132"/>
      <c r="K3073" s="132"/>
      <c r="L3073" s="132"/>
      <c r="M3073" s="132"/>
    </row>
    <row r="3074" spans="10:13">
      <c r="J3074" s="132"/>
      <c r="K3074" s="132"/>
      <c r="L3074" s="132"/>
      <c r="M3074" s="132"/>
    </row>
    <row r="3075" spans="10:13">
      <c r="J3075" s="132"/>
      <c r="K3075" s="132"/>
      <c r="L3075" s="132"/>
      <c r="M3075" s="132"/>
    </row>
    <row r="3076" spans="10:13">
      <c r="J3076" s="132"/>
      <c r="K3076" s="132"/>
      <c r="L3076" s="132"/>
      <c r="M3076" s="132"/>
    </row>
    <row r="3077" spans="10:13">
      <c r="J3077" s="132"/>
      <c r="K3077" s="132"/>
      <c r="L3077" s="132"/>
      <c r="M3077" s="132"/>
    </row>
    <row r="3078" spans="10:13">
      <c r="J3078" s="132"/>
      <c r="K3078" s="132"/>
      <c r="L3078" s="132"/>
      <c r="M3078" s="132"/>
    </row>
    <row r="3079" spans="10:13">
      <c r="J3079" s="132"/>
      <c r="K3079" s="132"/>
      <c r="L3079" s="132"/>
      <c r="M3079" s="132"/>
    </row>
    <row r="3080" spans="10:13">
      <c r="J3080" s="132"/>
      <c r="K3080" s="132"/>
      <c r="L3080" s="132"/>
      <c r="M3080" s="132"/>
    </row>
    <row r="3081" spans="10:13">
      <c r="J3081" s="132"/>
      <c r="K3081" s="132"/>
      <c r="L3081" s="132"/>
      <c r="M3081" s="132"/>
    </row>
    <row r="3082" spans="10:13">
      <c r="J3082" s="132"/>
      <c r="K3082" s="132"/>
      <c r="L3082" s="132"/>
      <c r="M3082" s="132"/>
    </row>
    <row r="3083" spans="10:13">
      <c r="J3083" s="132"/>
      <c r="K3083" s="132"/>
      <c r="L3083" s="132"/>
      <c r="M3083" s="132"/>
    </row>
    <row r="3084" spans="10:13">
      <c r="J3084" s="132"/>
      <c r="K3084" s="132"/>
      <c r="L3084" s="132"/>
      <c r="M3084" s="132"/>
    </row>
    <row r="3085" spans="10:13">
      <c r="J3085" s="132"/>
      <c r="K3085" s="132"/>
      <c r="L3085" s="132"/>
      <c r="M3085" s="132"/>
    </row>
    <row r="3086" spans="10:13">
      <c r="J3086" s="132"/>
      <c r="K3086" s="132"/>
      <c r="L3086" s="132"/>
      <c r="M3086" s="132"/>
    </row>
    <row r="3087" spans="10:13">
      <c r="J3087" s="132"/>
      <c r="K3087" s="132"/>
      <c r="L3087" s="132"/>
      <c r="M3087" s="132"/>
    </row>
    <row r="3088" spans="10:13">
      <c r="J3088" s="132"/>
      <c r="K3088" s="132"/>
      <c r="L3088" s="132"/>
      <c r="M3088" s="132"/>
    </row>
    <row r="3089" spans="10:13">
      <c r="J3089" s="132"/>
      <c r="K3089" s="132"/>
      <c r="L3089" s="132"/>
      <c r="M3089" s="132"/>
    </row>
    <row r="3090" spans="10:13">
      <c r="J3090" s="132"/>
      <c r="K3090" s="132"/>
      <c r="L3090" s="132"/>
      <c r="M3090" s="132"/>
    </row>
    <row r="3091" spans="10:13">
      <c r="J3091" s="132"/>
      <c r="K3091" s="132"/>
      <c r="L3091" s="132"/>
      <c r="M3091" s="132"/>
    </row>
    <row r="3092" spans="10:13">
      <c r="J3092" s="132"/>
      <c r="K3092" s="132"/>
      <c r="L3092" s="132"/>
      <c r="M3092" s="132"/>
    </row>
    <row r="3093" spans="10:13">
      <c r="J3093" s="132"/>
      <c r="K3093" s="132"/>
      <c r="L3093" s="132"/>
      <c r="M3093" s="132"/>
    </row>
    <row r="3094" spans="10:13">
      <c r="J3094" s="132"/>
      <c r="K3094" s="132"/>
      <c r="L3094" s="132"/>
      <c r="M3094" s="132"/>
    </row>
    <row r="3095" spans="10:13">
      <c r="J3095" s="132"/>
      <c r="K3095" s="132"/>
      <c r="L3095" s="132"/>
      <c r="M3095" s="132"/>
    </row>
    <row r="3096" spans="10:13">
      <c r="J3096" s="132"/>
      <c r="K3096" s="132"/>
      <c r="L3096" s="132"/>
      <c r="M3096" s="132"/>
    </row>
    <row r="3097" spans="10:13">
      <c r="J3097" s="132"/>
      <c r="K3097" s="132"/>
      <c r="L3097" s="132"/>
      <c r="M3097" s="132"/>
    </row>
    <row r="3098" spans="10:13">
      <c r="J3098" s="132"/>
      <c r="K3098" s="132"/>
      <c r="L3098" s="132"/>
      <c r="M3098" s="132"/>
    </row>
    <row r="3099" spans="10:13">
      <c r="J3099" s="132"/>
      <c r="K3099" s="132"/>
      <c r="L3099" s="132"/>
      <c r="M3099" s="132"/>
    </row>
    <row r="3100" spans="10:13">
      <c r="J3100" s="132"/>
      <c r="K3100" s="132"/>
      <c r="L3100" s="132"/>
      <c r="M3100" s="132"/>
    </row>
    <row r="3101" spans="10:13">
      <c r="J3101" s="132"/>
      <c r="K3101" s="132"/>
      <c r="L3101" s="132"/>
      <c r="M3101" s="132"/>
    </row>
    <row r="3102" spans="10:13">
      <c r="J3102" s="132"/>
      <c r="K3102" s="132"/>
      <c r="L3102" s="132"/>
      <c r="M3102" s="132"/>
    </row>
    <row r="3103" spans="10:13">
      <c r="J3103" s="132"/>
      <c r="K3103" s="132"/>
      <c r="L3103" s="132"/>
      <c r="M3103" s="132"/>
    </row>
    <row r="3104" spans="10:13">
      <c r="J3104" s="132"/>
      <c r="K3104" s="132"/>
      <c r="L3104" s="132"/>
      <c r="M3104" s="132"/>
    </row>
    <row r="3105" spans="10:13">
      <c r="J3105" s="132"/>
      <c r="K3105" s="132"/>
      <c r="L3105" s="132"/>
      <c r="M3105" s="132"/>
    </row>
    <row r="3106" spans="10:13">
      <c r="J3106" s="132"/>
      <c r="K3106" s="132"/>
      <c r="L3106" s="132"/>
      <c r="M3106" s="132"/>
    </row>
    <row r="3107" spans="10:13">
      <c r="J3107" s="132"/>
      <c r="K3107" s="132"/>
      <c r="L3107" s="132"/>
      <c r="M3107" s="132"/>
    </row>
    <row r="3108" spans="10:13">
      <c r="J3108" s="132"/>
      <c r="K3108" s="132"/>
      <c r="L3108" s="132"/>
      <c r="M3108" s="132"/>
    </row>
    <row r="3109" spans="10:13">
      <c r="J3109" s="132"/>
      <c r="K3109" s="132"/>
      <c r="L3109" s="132"/>
      <c r="M3109" s="132"/>
    </row>
    <row r="3110" spans="10:13">
      <c r="J3110" s="132"/>
      <c r="K3110" s="132"/>
      <c r="L3110" s="132"/>
      <c r="M3110" s="132"/>
    </row>
    <row r="3111" spans="10:13">
      <c r="J3111" s="132"/>
      <c r="K3111" s="132"/>
      <c r="L3111" s="132"/>
      <c r="M3111" s="132"/>
    </row>
    <row r="3112" spans="10:13">
      <c r="J3112" s="132"/>
      <c r="K3112" s="132"/>
      <c r="L3112" s="132"/>
      <c r="M3112" s="132"/>
    </row>
    <row r="3113" spans="10:13">
      <c r="J3113" s="132"/>
      <c r="K3113" s="132"/>
      <c r="L3113" s="132"/>
      <c r="M3113" s="132"/>
    </row>
    <row r="3114" spans="10:13">
      <c r="J3114" s="132"/>
      <c r="K3114" s="132"/>
      <c r="L3114" s="132"/>
      <c r="M3114" s="132"/>
    </row>
    <row r="3115" spans="10:13">
      <c r="J3115" s="132"/>
      <c r="K3115" s="132"/>
      <c r="L3115" s="132"/>
      <c r="M3115" s="132"/>
    </row>
    <row r="3116" spans="10:13">
      <c r="J3116" s="132"/>
      <c r="K3116" s="132"/>
      <c r="L3116" s="132"/>
      <c r="M3116" s="132"/>
    </row>
    <row r="3117" spans="10:13">
      <c r="J3117" s="132"/>
      <c r="K3117" s="132"/>
      <c r="L3117" s="132"/>
      <c r="M3117" s="132"/>
    </row>
    <row r="3118" spans="10:13">
      <c r="J3118" s="132"/>
      <c r="K3118" s="132"/>
      <c r="L3118" s="132"/>
      <c r="M3118" s="132"/>
    </row>
    <row r="3119" spans="10:13">
      <c r="J3119" s="132"/>
      <c r="K3119" s="132"/>
      <c r="L3119" s="132"/>
      <c r="M3119" s="132"/>
    </row>
    <row r="3120" spans="10:13">
      <c r="J3120" s="132"/>
      <c r="K3120" s="132"/>
      <c r="L3120" s="132"/>
      <c r="M3120" s="132"/>
    </row>
    <row r="3121" spans="10:13">
      <c r="J3121" s="132"/>
      <c r="K3121" s="132"/>
      <c r="L3121" s="132"/>
      <c r="M3121" s="132"/>
    </row>
    <row r="3122" spans="10:13">
      <c r="J3122" s="132"/>
      <c r="K3122" s="132"/>
      <c r="L3122" s="132"/>
      <c r="M3122" s="132"/>
    </row>
    <row r="3123" spans="10:13">
      <c r="J3123" s="132"/>
      <c r="K3123" s="132"/>
      <c r="L3123" s="132"/>
      <c r="M3123" s="132"/>
    </row>
    <row r="3124" spans="10:13">
      <c r="J3124" s="132"/>
      <c r="K3124" s="132"/>
      <c r="L3124" s="132"/>
      <c r="M3124" s="132"/>
    </row>
    <row r="3125" spans="10:13">
      <c r="J3125" s="132"/>
      <c r="K3125" s="132"/>
      <c r="L3125" s="132"/>
      <c r="M3125" s="132"/>
    </row>
    <row r="3126" spans="10:13">
      <c r="J3126" s="132"/>
      <c r="K3126" s="132"/>
      <c r="L3126" s="132"/>
      <c r="M3126" s="132"/>
    </row>
    <row r="3127" spans="10:13">
      <c r="J3127" s="132"/>
      <c r="K3127" s="132"/>
      <c r="L3127" s="132"/>
      <c r="M3127" s="132"/>
    </row>
    <row r="3128" spans="10:13">
      <c r="J3128" s="132"/>
      <c r="K3128" s="132"/>
      <c r="L3128" s="132"/>
      <c r="M3128" s="132"/>
    </row>
    <row r="3129" spans="10:13">
      <c r="J3129" s="132"/>
      <c r="K3129" s="132"/>
      <c r="L3129" s="132"/>
      <c r="M3129" s="132"/>
    </row>
    <row r="3130" spans="10:13">
      <c r="J3130" s="132"/>
      <c r="K3130" s="132"/>
      <c r="L3130" s="132"/>
      <c r="M3130" s="132"/>
    </row>
    <row r="3131" spans="10:13">
      <c r="J3131" s="132"/>
      <c r="K3131" s="132"/>
      <c r="L3131" s="132"/>
      <c r="M3131" s="132"/>
    </row>
    <row r="3132" spans="10:13">
      <c r="J3132" s="132"/>
      <c r="K3132" s="132"/>
      <c r="L3132" s="132"/>
      <c r="M3132" s="132"/>
    </row>
    <row r="3133" spans="10:13">
      <c r="J3133" s="132"/>
      <c r="K3133" s="132"/>
      <c r="L3133" s="132"/>
      <c r="M3133" s="132"/>
    </row>
    <row r="3134" spans="10:13">
      <c r="J3134" s="132"/>
      <c r="K3134" s="132"/>
      <c r="L3134" s="132"/>
      <c r="M3134" s="132"/>
    </row>
    <row r="3135" spans="10:13">
      <c r="J3135" s="132"/>
      <c r="K3135" s="132"/>
      <c r="L3135" s="132"/>
      <c r="M3135" s="132"/>
    </row>
    <row r="3136" spans="10:13">
      <c r="J3136" s="132"/>
      <c r="K3136" s="132"/>
      <c r="L3136" s="132"/>
      <c r="M3136" s="132"/>
    </row>
    <row r="3137" spans="10:13">
      <c r="J3137" s="132"/>
      <c r="K3137" s="132"/>
      <c r="L3137" s="132"/>
      <c r="M3137" s="132"/>
    </row>
    <row r="3138" spans="10:13">
      <c r="J3138" s="132"/>
      <c r="K3138" s="132"/>
      <c r="L3138" s="132"/>
      <c r="M3138" s="132"/>
    </row>
    <row r="3139" spans="10:13">
      <c r="J3139" s="132"/>
      <c r="K3139" s="132"/>
      <c r="L3139" s="132"/>
      <c r="M3139" s="132"/>
    </row>
    <row r="3140" spans="10:13">
      <c r="J3140" s="132"/>
      <c r="K3140" s="132"/>
      <c r="L3140" s="132"/>
      <c r="M3140" s="132"/>
    </row>
    <row r="3141" spans="10:13">
      <c r="J3141" s="132"/>
      <c r="K3141" s="132"/>
      <c r="L3141" s="132"/>
      <c r="M3141" s="132"/>
    </row>
    <row r="3142" spans="10:13">
      <c r="J3142" s="132"/>
      <c r="K3142" s="132"/>
      <c r="L3142" s="132"/>
      <c r="M3142" s="132"/>
    </row>
    <row r="3143" spans="10:13">
      <c r="J3143" s="132"/>
      <c r="K3143" s="132"/>
      <c r="L3143" s="132"/>
      <c r="M3143" s="132"/>
    </row>
    <row r="3144" spans="10:13">
      <c r="J3144" s="132"/>
      <c r="K3144" s="132"/>
      <c r="L3144" s="132"/>
      <c r="M3144" s="132"/>
    </row>
    <row r="3145" spans="10:13">
      <c r="J3145" s="132"/>
      <c r="K3145" s="132"/>
      <c r="L3145" s="132"/>
      <c r="M3145" s="132"/>
    </row>
    <row r="3146" spans="10:13">
      <c r="J3146" s="132"/>
      <c r="K3146" s="132"/>
      <c r="L3146" s="132"/>
      <c r="M3146" s="132"/>
    </row>
    <row r="3147" spans="10:13">
      <c r="J3147" s="132"/>
      <c r="K3147" s="132"/>
      <c r="L3147" s="132"/>
      <c r="M3147" s="132"/>
    </row>
    <row r="3148" spans="10:13">
      <c r="J3148" s="132"/>
      <c r="K3148" s="132"/>
      <c r="L3148" s="132"/>
      <c r="M3148" s="132"/>
    </row>
    <row r="3149" spans="10:13">
      <c r="J3149" s="132"/>
      <c r="K3149" s="132"/>
      <c r="L3149" s="132"/>
      <c r="M3149" s="132"/>
    </row>
    <row r="3150" spans="10:13">
      <c r="J3150" s="132"/>
      <c r="K3150" s="132"/>
      <c r="L3150" s="132"/>
      <c r="M3150" s="132"/>
    </row>
    <row r="3151" spans="10:13">
      <c r="J3151" s="132"/>
      <c r="K3151" s="132"/>
      <c r="L3151" s="132"/>
      <c r="M3151" s="132"/>
    </row>
    <row r="3152" spans="10:13">
      <c r="J3152" s="132"/>
      <c r="K3152" s="132"/>
      <c r="L3152" s="132"/>
      <c r="M3152" s="132"/>
    </row>
    <row r="3153" spans="10:13">
      <c r="J3153" s="132"/>
      <c r="K3153" s="132"/>
      <c r="L3153" s="132"/>
      <c r="M3153" s="132"/>
    </row>
    <row r="3154" spans="10:13">
      <c r="J3154" s="132"/>
      <c r="K3154" s="132"/>
      <c r="L3154" s="132"/>
      <c r="M3154" s="132"/>
    </row>
    <row r="3155" spans="10:13">
      <c r="J3155" s="132"/>
      <c r="K3155" s="132"/>
      <c r="L3155" s="132"/>
      <c r="M3155" s="132"/>
    </row>
    <row r="3156" spans="10:13">
      <c r="J3156" s="132"/>
      <c r="K3156" s="132"/>
      <c r="L3156" s="132"/>
      <c r="M3156" s="132"/>
    </row>
    <row r="3157" spans="10:13">
      <c r="J3157" s="132"/>
      <c r="K3157" s="132"/>
      <c r="L3157" s="132"/>
      <c r="M3157" s="132"/>
    </row>
    <row r="3158" spans="10:13">
      <c r="J3158" s="132"/>
      <c r="K3158" s="132"/>
      <c r="L3158" s="132"/>
      <c r="M3158" s="132"/>
    </row>
    <row r="3159" spans="10:13">
      <c r="J3159" s="132"/>
      <c r="K3159" s="132"/>
      <c r="L3159" s="132"/>
      <c r="M3159" s="132"/>
    </row>
    <row r="3160" spans="10:13">
      <c r="J3160" s="132"/>
      <c r="K3160" s="132"/>
      <c r="L3160" s="132"/>
      <c r="M3160" s="132"/>
    </row>
    <row r="3161" spans="10:13">
      <c r="J3161" s="132"/>
      <c r="K3161" s="132"/>
      <c r="L3161" s="132"/>
      <c r="M3161" s="132"/>
    </row>
    <row r="3162" spans="10:13">
      <c r="J3162" s="132"/>
      <c r="K3162" s="132"/>
      <c r="L3162" s="132"/>
      <c r="M3162" s="132"/>
    </row>
    <row r="3163" spans="10:13">
      <c r="J3163" s="132"/>
      <c r="K3163" s="132"/>
      <c r="L3163" s="132"/>
      <c r="M3163" s="132"/>
    </row>
    <row r="3164" spans="10:13">
      <c r="J3164" s="132"/>
      <c r="K3164" s="132"/>
      <c r="L3164" s="132"/>
      <c r="M3164" s="132"/>
    </row>
    <row r="3165" spans="10:13">
      <c r="J3165" s="132"/>
      <c r="K3165" s="132"/>
      <c r="L3165" s="132"/>
      <c r="M3165" s="132"/>
    </row>
    <row r="3166" spans="10:13">
      <c r="J3166" s="132"/>
      <c r="K3166" s="132"/>
      <c r="L3166" s="132"/>
      <c r="M3166" s="132"/>
    </row>
    <row r="3167" spans="10:13">
      <c r="J3167" s="132"/>
      <c r="K3167" s="132"/>
      <c r="L3167" s="132"/>
      <c r="M3167" s="132"/>
    </row>
    <row r="3168" spans="10:13">
      <c r="J3168" s="132"/>
      <c r="K3168" s="132"/>
      <c r="L3168" s="132"/>
      <c r="M3168" s="132"/>
    </row>
    <row r="3169" spans="10:13">
      <c r="J3169" s="132"/>
      <c r="K3169" s="132"/>
      <c r="L3169" s="132"/>
      <c r="M3169" s="132"/>
    </row>
    <row r="3170" spans="10:13">
      <c r="J3170" s="132"/>
      <c r="K3170" s="132"/>
      <c r="L3170" s="132"/>
      <c r="M3170" s="132"/>
    </row>
    <row r="3171" spans="10:13">
      <c r="J3171" s="132"/>
      <c r="K3171" s="132"/>
      <c r="L3171" s="132"/>
      <c r="M3171" s="132"/>
    </row>
    <row r="3172" spans="10:13">
      <c r="J3172" s="132"/>
      <c r="K3172" s="132"/>
      <c r="L3172" s="132"/>
      <c r="M3172" s="132"/>
    </row>
    <row r="3173" spans="10:13">
      <c r="J3173" s="132"/>
      <c r="K3173" s="132"/>
      <c r="L3173" s="132"/>
      <c r="M3173" s="132"/>
    </row>
    <row r="3174" spans="10:13">
      <c r="J3174" s="132"/>
      <c r="K3174" s="132"/>
      <c r="L3174" s="132"/>
      <c r="M3174" s="132"/>
    </row>
    <row r="3175" spans="10:13">
      <c r="J3175" s="132"/>
      <c r="K3175" s="132"/>
      <c r="L3175" s="132"/>
      <c r="M3175" s="132"/>
    </row>
    <row r="3176" spans="10:13">
      <c r="J3176" s="132"/>
      <c r="K3176" s="132"/>
      <c r="L3176" s="132"/>
      <c r="M3176" s="132"/>
    </row>
    <row r="3177" spans="10:13">
      <c r="J3177" s="132"/>
      <c r="K3177" s="132"/>
      <c r="L3177" s="132"/>
      <c r="M3177" s="132"/>
    </row>
    <row r="3178" spans="10:13">
      <c r="J3178" s="132"/>
      <c r="K3178" s="132"/>
      <c r="L3178" s="132"/>
      <c r="M3178" s="132"/>
    </row>
    <row r="3179" spans="10:13">
      <c r="J3179" s="132"/>
      <c r="K3179" s="132"/>
      <c r="L3179" s="132"/>
      <c r="M3179" s="132"/>
    </row>
    <row r="3180" spans="10:13">
      <c r="J3180" s="132"/>
      <c r="K3180" s="132"/>
      <c r="L3180" s="132"/>
      <c r="M3180" s="132"/>
    </row>
    <row r="3181" spans="10:13">
      <c r="J3181" s="132"/>
      <c r="K3181" s="132"/>
      <c r="L3181" s="132"/>
      <c r="M3181" s="132"/>
    </row>
    <row r="3182" spans="10:13">
      <c r="J3182" s="132"/>
      <c r="K3182" s="132"/>
      <c r="L3182" s="132"/>
      <c r="M3182" s="132"/>
    </row>
    <row r="3183" spans="10:13">
      <c r="J3183" s="132"/>
      <c r="K3183" s="132"/>
      <c r="L3183" s="132"/>
      <c r="M3183" s="132"/>
    </row>
    <row r="3184" spans="10:13">
      <c r="J3184" s="132"/>
      <c r="K3184" s="132"/>
      <c r="L3184" s="132"/>
      <c r="M3184" s="132"/>
    </row>
    <row r="3185" spans="10:13">
      <c r="J3185" s="132"/>
      <c r="K3185" s="132"/>
      <c r="L3185" s="132"/>
      <c r="M3185" s="132"/>
    </row>
    <row r="3186" spans="10:13">
      <c r="J3186" s="132"/>
      <c r="K3186" s="132"/>
      <c r="L3186" s="132"/>
      <c r="M3186" s="132"/>
    </row>
    <row r="3187" spans="10:13">
      <c r="J3187" s="132"/>
      <c r="K3187" s="132"/>
      <c r="L3187" s="132"/>
      <c r="M3187" s="132"/>
    </row>
    <row r="3188" spans="10:13">
      <c r="J3188" s="132"/>
      <c r="K3188" s="132"/>
      <c r="L3188" s="132"/>
      <c r="M3188" s="132"/>
    </row>
    <row r="3189" spans="10:13">
      <c r="J3189" s="132"/>
      <c r="K3189" s="132"/>
      <c r="L3189" s="132"/>
      <c r="M3189" s="132"/>
    </row>
    <row r="3190" spans="10:13">
      <c r="J3190" s="132"/>
      <c r="K3190" s="132"/>
      <c r="L3190" s="132"/>
      <c r="M3190" s="132"/>
    </row>
    <row r="3191" spans="10:13">
      <c r="J3191" s="132"/>
      <c r="K3191" s="132"/>
      <c r="L3191" s="132"/>
      <c r="M3191" s="132"/>
    </row>
    <row r="3192" spans="10:13">
      <c r="J3192" s="132"/>
      <c r="K3192" s="132"/>
      <c r="L3192" s="132"/>
      <c r="M3192" s="132"/>
    </row>
    <row r="3193" spans="10:13">
      <c r="J3193" s="132"/>
      <c r="K3193" s="132"/>
      <c r="L3193" s="132"/>
      <c r="M3193" s="132"/>
    </row>
    <row r="3194" spans="10:13">
      <c r="J3194" s="132"/>
      <c r="K3194" s="132"/>
      <c r="L3194" s="132"/>
      <c r="M3194" s="132"/>
    </row>
    <row r="3195" spans="10:13">
      <c r="J3195" s="132"/>
      <c r="K3195" s="132"/>
      <c r="L3195" s="132"/>
      <c r="M3195" s="132"/>
    </row>
    <row r="3196" spans="10:13">
      <c r="J3196" s="132"/>
      <c r="K3196" s="132"/>
      <c r="L3196" s="132"/>
      <c r="M3196" s="132"/>
    </row>
    <row r="3197" spans="10:13">
      <c r="J3197" s="132"/>
      <c r="K3197" s="132"/>
      <c r="L3197" s="132"/>
      <c r="M3197" s="132"/>
    </row>
    <row r="3198" spans="10:13">
      <c r="J3198" s="132"/>
      <c r="K3198" s="132"/>
      <c r="L3198" s="132"/>
      <c r="M3198" s="132"/>
    </row>
    <row r="3199" spans="10:13">
      <c r="J3199" s="132"/>
      <c r="K3199" s="132"/>
      <c r="L3199" s="132"/>
      <c r="M3199" s="132"/>
    </row>
    <row r="3200" spans="10:13">
      <c r="J3200" s="132"/>
      <c r="K3200" s="132"/>
      <c r="L3200" s="132"/>
      <c r="M3200" s="132"/>
    </row>
    <row r="3201" spans="10:13">
      <c r="J3201" s="132"/>
      <c r="K3201" s="132"/>
      <c r="L3201" s="132"/>
      <c r="M3201" s="132"/>
    </row>
    <row r="3202" spans="10:13">
      <c r="J3202" s="132"/>
      <c r="K3202" s="132"/>
      <c r="L3202" s="132"/>
      <c r="M3202" s="132"/>
    </row>
    <row r="3203" spans="10:13">
      <c r="J3203" s="132"/>
      <c r="K3203" s="132"/>
      <c r="L3203" s="132"/>
      <c r="M3203" s="132"/>
    </row>
    <row r="3204" spans="10:13">
      <c r="J3204" s="132"/>
      <c r="K3204" s="132"/>
      <c r="L3204" s="132"/>
      <c r="M3204" s="132"/>
    </row>
    <row r="3205" spans="10:13">
      <c r="J3205" s="132"/>
      <c r="K3205" s="132"/>
      <c r="L3205" s="132"/>
      <c r="M3205" s="132"/>
    </row>
    <row r="3206" spans="10:13">
      <c r="J3206" s="132"/>
      <c r="K3206" s="132"/>
      <c r="L3206" s="132"/>
      <c r="M3206" s="132"/>
    </row>
    <row r="3207" spans="10:13">
      <c r="J3207" s="132"/>
      <c r="K3207" s="132"/>
      <c r="L3207" s="132"/>
      <c r="M3207" s="132"/>
    </row>
    <row r="3208" spans="10:13">
      <c r="J3208" s="132"/>
      <c r="K3208" s="132"/>
      <c r="L3208" s="132"/>
      <c r="M3208" s="132"/>
    </row>
    <row r="3209" spans="10:13">
      <c r="J3209" s="132"/>
      <c r="K3209" s="132"/>
      <c r="L3209" s="132"/>
      <c r="M3209" s="132"/>
    </row>
    <row r="3210" spans="10:13">
      <c r="J3210" s="132"/>
      <c r="K3210" s="132"/>
      <c r="L3210" s="132"/>
      <c r="M3210" s="132"/>
    </row>
    <row r="3211" spans="10:13">
      <c r="J3211" s="132"/>
      <c r="K3211" s="132"/>
      <c r="L3211" s="132"/>
      <c r="M3211" s="132"/>
    </row>
    <row r="3212" spans="10:13">
      <c r="J3212" s="132"/>
      <c r="K3212" s="132"/>
      <c r="L3212" s="132"/>
      <c r="M3212" s="132"/>
    </row>
    <row r="3213" spans="10:13">
      <c r="J3213" s="132"/>
      <c r="K3213" s="132"/>
      <c r="L3213" s="132"/>
      <c r="M3213" s="132"/>
    </row>
    <row r="3214" spans="10:13">
      <c r="J3214" s="132"/>
      <c r="K3214" s="132"/>
      <c r="L3214" s="132"/>
      <c r="M3214" s="132"/>
    </row>
    <row r="3215" spans="10:13">
      <c r="J3215" s="132"/>
      <c r="K3215" s="132"/>
      <c r="L3215" s="132"/>
      <c r="M3215" s="132"/>
    </row>
    <row r="3216" spans="10:13">
      <c r="J3216" s="132"/>
      <c r="K3216" s="132"/>
      <c r="L3216" s="132"/>
      <c r="M3216" s="132"/>
    </row>
    <row r="3217" spans="10:13">
      <c r="J3217" s="132"/>
      <c r="K3217" s="132"/>
      <c r="L3217" s="132"/>
      <c r="M3217" s="132"/>
    </row>
    <row r="3218" spans="10:13">
      <c r="J3218" s="132"/>
      <c r="K3218" s="132"/>
      <c r="L3218" s="132"/>
      <c r="M3218" s="132"/>
    </row>
    <row r="3219" spans="10:13">
      <c r="J3219" s="132"/>
      <c r="K3219" s="132"/>
      <c r="L3219" s="132"/>
      <c r="M3219" s="132"/>
    </row>
  </sheetData>
  <sheetProtection selectLockedCells="1" selectUnlockedCells="1"/>
  <mergeCells count="9">
    <mergeCell ref="J16:M16"/>
    <mergeCell ref="B16:B17"/>
    <mergeCell ref="C28:E28"/>
    <mergeCell ref="H16:I16"/>
    <mergeCell ref="G16:G17"/>
    <mergeCell ref="F16:F17"/>
    <mergeCell ref="E16:E17"/>
    <mergeCell ref="D16:D17"/>
    <mergeCell ref="C16:C17"/>
  </mergeCells>
  <printOptions horizontalCentered="1" verticalCentered="1"/>
  <pageMargins left="0.70866141732283472" right="0.70866141732283472" top="0.74803149606299213" bottom="0.74803149606299213" header="0.31496062992125984" footer="0.31496062992125984"/>
  <pageSetup scale="46"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1">
    <pageSetUpPr fitToPage="1"/>
  </sheetPr>
  <dimension ref="A1:JI5279"/>
  <sheetViews>
    <sheetView showGridLines="0" topLeftCell="A22" zoomScale="70" zoomScaleNormal="70" zoomScaleSheetLayoutView="95" workbookViewId="0">
      <selection activeCell="L22" sqref="L22"/>
    </sheetView>
  </sheetViews>
  <sheetFormatPr baseColWidth="10" defaultColWidth="11.42578125" defaultRowHeight="15"/>
  <cols>
    <col min="1" max="1" width="4.5703125" style="73" customWidth="1"/>
    <col min="2" max="2" width="13.85546875" style="75" customWidth="1"/>
    <col min="3" max="3" width="35.85546875" style="151" customWidth="1"/>
    <col min="4" max="4" width="24.7109375" style="132" customWidth="1"/>
    <col min="5" max="5" width="18.42578125" style="132" customWidth="1"/>
    <col min="6" max="6" width="17.85546875" style="132" customWidth="1"/>
    <col min="7" max="7" width="24.140625" style="133" customWidth="1"/>
    <col min="8" max="8" width="16" style="75" customWidth="1"/>
    <col min="9" max="9" width="26.28515625" style="132" customWidth="1"/>
    <col min="10" max="10" width="47.5703125" style="73" customWidth="1"/>
    <col min="11" max="11" width="45.140625" style="73" customWidth="1"/>
    <col min="12" max="13" width="45.140625" style="75" customWidth="1"/>
    <col min="14" max="16384" width="11.42578125" style="75"/>
  </cols>
  <sheetData>
    <row r="1" spans="2:269" s="73" customFormat="1">
      <c r="C1" s="148"/>
      <c r="D1" s="126"/>
      <c r="E1" s="126"/>
      <c r="F1" s="126"/>
      <c r="G1" s="127"/>
      <c r="I1" s="126"/>
    </row>
    <row r="2" spans="2:269" s="73" customFormat="1">
      <c r="C2" s="148"/>
      <c r="D2" s="126"/>
      <c r="E2" s="126"/>
      <c r="F2" s="126"/>
      <c r="G2" s="127"/>
      <c r="I2" s="126"/>
    </row>
    <row r="3" spans="2:269" s="73" customFormat="1">
      <c r="C3" s="148"/>
      <c r="D3" s="126"/>
      <c r="E3" s="126"/>
      <c r="F3" s="126"/>
      <c r="G3" s="127"/>
      <c r="I3" s="126"/>
    </row>
    <row r="4" spans="2:269" s="73" customFormat="1">
      <c r="C4" s="148"/>
      <c r="D4" s="126"/>
      <c r="E4" s="126"/>
      <c r="F4" s="126"/>
      <c r="G4" s="127"/>
      <c r="I4" s="126"/>
    </row>
    <row r="5" spans="2:269" s="73" customFormat="1">
      <c r="C5" s="148"/>
      <c r="D5" s="126"/>
      <c r="E5" s="126"/>
      <c r="F5" s="126"/>
      <c r="G5" s="127"/>
      <c r="I5" s="126"/>
    </row>
    <row r="6" spans="2:269" s="73" customFormat="1">
      <c r="C6" s="148"/>
      <c r="D6" s="126"/>
      <c r="E6" s="126"/>
      <c r="F6" s="126"/>
      <c r="G6" s="127"/>
      <c r="I6" s="126"/>
    </row>
    <row r="7" spans="2:269" s="73" customFormat="1">
      <c r="C7" s="148"/>
      <c r="D7" s="126"/>
      <c r="E7" s="126"/>
      <c r="F7" s="126"/>
      <c r="G7" s="127"/>
      <c r="I7" s="126"/>
    </row>
    <row r="8" spans="2:269" s="73" customFormat="1">
      <c r="C8" s="148"/>
      <c r="D8" s="126"/>
      <c r="E8" s="126"/>
      <c r="F8" s="126"/>
      <c r="G8" s="127"/>
      <c r="I8" s="126"/>
    </row>
    <row r="9" spans="2:269" s="73" customFormat="1">
      <c r="C9" s="148"/>
      <c r="D9" s="126"/>
      <c r="E9" s="126"/>
      <c r="F9" s="126"/>
      <c r="G9" s="127"/>
      <c r="I9" s="126"/>
    </row>
    <row r="10" spans="2:269" s="73" customFormat="1">
      <c r="C10" s="148"/>
      <c r="D10" s="126"/>
      <c r="E10" s="126"/>
      <c r="F10" s="126"/>
      <c r="G10" s="127"/>
      <c r="I10" s="126"/>
    </row>
    <row r="11" spans="2:269" ht="44.25" customHeight="1">
      <c r="B11" s="287" t="s">
        <v>416</v>
      </c>
      <c r="C11" s="287"/>
      <c r="D11" s="49"/>
      <c r="E11" s="287"/>
      <c r="F11" s="287"/>
      <c r="G11" s="278"/>
      <c r="H11" s="287"/>
      <c r="I11" s="287"/>
      <c r="J11" s="287"/>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c r="IW11" s="73"/>
      <c r="IX11" s="73"/>
      <c r="IY11" s="73"/>
      <c r="IZ11" s="73"/>
      <c r="JA11" s="73"/>
      <c r="JB11" s="73"/>
      <c r="JC11" s="73"/>
      <c r="JD11" s="73"/>
      <c r="JE11" s="73"/>
      <c r="JF11" s="73"/>
      <c r="JG11" s="73"/>
      <c r="JH11" s="73"/>
      <c r="JI11" s="73"/>
    </row>
    <row r="12" spans="2:269" s="73" customFormat="1">
      <c r="C12" s="148"/>
      <c r="D12" s="126"/>
      <c r="E12" s="126"/>
      <c r="F12" s="126"/>
      <c r="G12" s="127"/>
      <c r="I12" s="126"/>
    </row>
    <row r="13" spans="2:269" ht="20.25" customHeight="1">
      <c r="B13" s="106" t="s">
        <v>271</v>
      </c>
      <c r="C13" s="302" t="s">
        <v>362</v>
      </c>
      <c r="D13" s="295"/>
      <c r="E13" s="285"/>
      <c r="F13" s="285"/>
      <c r="G13" s="288"/>
      <c r="H13" s="285"/>
      <c r="I13" s="285"/>
      <c r="J13" s="286"/>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3"/>
      <c r="IX13" s="73"/>
      <c r="IY13" s="73"/>
      <c r="IZ13" s="73"/>
      <c r="JA13" s="73"/>
      <c r="JB13" s="73"/>
      <c r="JC13" s="73"/>
      <c r="JD13" s="73"/>
      <c r="JE13" s="73"/>
      <c r="JF13" s="73"/>
      <c r="JG13" s="73"/>
      <c r="JH13" s="73"/>
      <c r="JI13" s="73"/>
    </row>
    <row r="14" spans="2:269" s="73" customFormat="1">
      <c r="C14" s="148"/>
      <c r="D14" s="126"/>
      <c r="E14" s="126"/>
      <c r="F14" s="126"/>
      <c r="G14" s="127"/>
      <c r="I14" s="126"/>
    </row>
    <row r="15" spans="2:269" s="73" customFormat="1">
      <c r="C15" s="148"/>
      <c r="D15" s="126"/>
      <c r="E15" s="126"/>
      <c r="F15" s="126"/>
      <c r="G15" s="127"/>
      <c r="I15" s="126"/>
    </row>
    <row r="16" spans="2:269" ht="15.75">
      <c r="B16" s="302" t="s">
        <v>363</v>
      </c>
      <c r="C16" s="293"/>
      <c r="D16" s="296"/>
      <c r="E16" s="293"/>
      <c r="F16" s="293"/>
      <c r="G16" s="288"/>
      <c r="H16" s="293"/>
      <c r="I16" s="293"/>
      <c r="J16" s="286"/>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c r="HZ16" s="73"/>
      <c r="IA16" s="73"/>
      <c r="IB16" s="73"/>
      <c r="IC16" s="73"/>
      <c r="ID16" s="73"/>
      <c r="IE16" s="73"/>
      <c r="IF16" s="73"/>
      <c r="IG16" s="73"/>
      <c r="IH16" s="73"/>
      <c r="II16" s="73"/>
      <c r="IJ16" s="73"/>
      <c r="IK16" s="73"/>
      <c r="IL16" s="73"/>
      <c r="IM16" s="73"/>
      <c r="IN16" s="73"/>
      <c r="IO16" s="73"/>
      <c r="IP16" s="73"/>
      <c r="IQ16" s="73"/>
      <c r="IR16" s="73"/>
      <c r="IS16" s="73"/>
      <c r="IT16" s="73"/>
      <c r="IU16" s="73"/>
      <c r="IV16" s="73"/>
      <c r="IW16" s="73"/>
      <c r="IX16" s="73"/>
      <c r="IY16" s="73"/>
      <c r="IZ16" s="73"/>
      <c r="JA16" s="73"/>
      <c r="JB16" s="73"/>
      <c r="JC16" s="73"/>
      <c r="JD16" s="73"/>
      <c r="JE16" s="73"/>
      <c r="JF16" s="73"/>
      <c r="JG16" s="73"/>
      <c r="JH16" s="73"/>
      <c r="JI16" s="73"/>
    </row>
    <row r="17" spans="2:213" s="73" customFormat="1">
      <c r="C17" s="148"/>
      <c r="D17" s="126"/>
      <c r="E17" s="126"/>
      <c r="F17" s="126"/>
      <c r="G17" s="127"/>
      <c r="I17" s="126"/>
    </row>
    <row r="18" spans="2:213" ht="15.75">
      <c r="B18" s="374" t="s">
        <v>125</v>
      </c>
      <c r="C18" s="383" t="s">
        <v>112</v>
      </c>
      <c r="D18" s="374" t="s">
        <v>126</v>
      </c>
      <c r="E18" s="374" t="s">
        <v>127</v>
      </c>
      <c r="F18" s="374" t="s">
        <v>128</v>
      </c>
      <c r="G18" s="384" t="s">
        <v>129</v>
      </c>
      <c r="H18" s="368" t="s">
        <v>130</v>
      </c>
      <c r="I18" s="368"/>
      <c r="J18" s="368" t="s">
        <v>413</v>
      </c>
      <c r="K18" s="368"/>
      <c r="L18" s="368"/>
      <c r="M18" s="368"/>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3"/>
      <c r="GF18" s="73"/>
      <c r="GG18" s="73"/>
      <c r="GH18" s="73"/>
      <c r="GI18" s="73"/>
      <c r="GJ18" s="73"/>
      <c r="GK18" s="73"/>
      <c r="GL18" s="73"/>
      <c r="GM18" s="73"/>
      <c r="GN18" s="73"/>
      <c r="GO18" s="73"/>
      <c r="GP18" s="73"/>
      <c r="GQ18" s="73"/>
      <c r="GR18" s="73"/>
      <c r="GS18" s="73"/>
      <c r="GT18" s="73"/>
      <c r="GU18" s="73"/>
      <c r="GV18" s="73"/>
      <c r="GW18" s="73"/>
      <c r="GX18" s="73"/>
      <c r="GY18" s="73"/>
      <c r="GZ18" s="73"/>
      <c r="HA18" s="73"/>
      <c r="HB18" s="73"/>
      <c r="HC18" s="73"/>
      <c r="HD18" s="73"/>
      <c r="HE18" s="73"/>
    </row>
    <row r="19" spans="2:213" ht="22.15" customHeight="1">
      <c r="B19" s="374"/>
      <c r="C19" s="383"/>
      <c r="D19" s="374"/>
      <c r="E19" s="374"/>
      <c r="F19" s="374"/>
      <c r="G19" s="384"/>
      <c r="H19" s="108" t="s">
        <v>131</v>
      </c>
      <c r="I19" s="107" t="s">
        <v>132</v>
      </c>
      <c r="J19" s="108" t="s">
        <v>409</v>
      </c>
      <c r="K19" s="108" t="s">
        <v>410</v>
      </c>
      <c r="L19" s="108" t="s">
        <v>411</v>
      </c>
      <c r="M19" s="108" t="s">
        <v>412</v>
      </c>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row>
    <row r="20" spans="2:213" ht="15.75">
      <c r="B20" s="108" t="s">
        <v>364</v>
      </c>
      <c r="C20" s="244" t="s">
        <v>365</v>
      </c>
      <c r="D20" s="297"/>
      <c r="E20" s="245"/>
      <c r="F20" s="245"/>
      <c r="G20" s="289"/>
      <c r="H20" s="245"/>
      <c r="I20" s="283"/>
      <c r="J20" s="153"/>
      <c r="K20" s="153"/>
      <c r="L20" s="153"/>
      <c r="M20" s="154"/>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c r="GC20" s="73"/>
      <c r="GD20" s="73"/>
      <c r="GE20" s="73"/>
      <c r="GF20" s="73"/>
      <c r="GG20" s="73"/>
      <c r="GH20" s="73"/>
      <c r="GI20" s="73"/>
      <c r="GJ20" s="73"/>
      <c r="GK20" s="73"/>
      <c r="GL20" s="73"/>
      <c r="GM20" s="73"/>
      <c r="GN20" s="73"/>
      <c r="GO20" s="73"/>
      <c r="GP20" s="73"/>
      <c r="GQ20" s="73"/>
      <c r="GR20" s="73"/>
      <c r="GS20" s="73"/>
      <c r="GT20" s="73"/>
      <c r="GU20" s="73"/>
      <c r="GV20" s="73"/>
      <c r="GW20" s="73"/>
      <c r="GX20" s="73"/>
      <c r="GY20" s="73"/>
      <c r="GZ20" s="73"/>
      <c r="HA20" s="73"/>
      <c r="HB20" s="73"/>
      <c r="HC20" s="73"/>
      <c r="HD20" s="73"/>
      <c r="HE20" s="73"/>
    </row>
    <row r="21" spans="2:213" ht="120">
      <c r="B21" s="47">
        <v>1</v>
      </c>
      <c r="C21" s="82" t="s">
        <v>366</v>
      </c>
      <c r="D21" s="62" t="s">
        <v>279</v>
      </c>
      <c r="E21" s="115">
        <v>45658</v>
      </c>
      <c r="F21" s="115">
        <v>45838</v>
      </c>
      <c r="G21" s="290" t="s">
        <v>280</v>
      </c>
      <c r="H21" s="120" t="s">
        <v>138</v>
      </c>
      <c r="I21" s="120" t="s">
        <v>281</v>
      </c>
      <c r="J21" s="110" t="s">
        <v>430</v>
      </c>
      <c r="K21" s="110" t="s">
        <v>477</v>
      </c>
      <c r="L21" s="110" t="s">
        <v>492</v>
      </c>
      <c r="M21" s="110"/>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3"/>
      <c r="GF21" s="73"/>
      <c r="GG21" s="73"/>
      <c r="GH21" s="73"/>
      <c r="GI21" s="73"/>
      <c r="GJ21" s="73"/>
      <c r="GK21" s="73"/>
      <c r="GL21" s="73"/>
      <c r="GM21" s="73"/>
      <c r="GN21" s="73"/>
      <c r="GO21" s="73"/>
      <c r="GP21" s="73"/>
      <c r="GQ21" s="73"/>
      <c r="GR21" s="73"/>
      <c r="GS21" s="73"/>
      <c r="GT21" s="73"/>
      <c r="GU21" s="73"/>
      <c r="GV21" s="73"/>
      <c r="GW21" s="73"/>
      <c r="GX21" s="73"/>
      <c r="GY21" s="73"/>
      <c r="GZ21" s="73"/>
      <c r="HA21" s="73"/>
      <c r="HB21" s="73"/>
      <c r="HC21" s="73"/>
      <c r="HD21" s="73"/>
      <c r="HE21" s="73"/>
    </row>
    <row r="22" spans="2:213" ht="178.5" customHeight="1">
      <c r="B22" s="47">
        <v>2</v>
      </c>
      <c r="C22" s="110" t="s">
        <v>435</v>
      </c>
      <c r="D22" s="62" t="s">
        <v>279</v>
      </c>
      <c r="E22" s="115">
        <v>45658</v>
      </c>
      <c r="F22" s="115">
        <v>45838</v>
      </c>
      <c r="G22" s="114" t="s">
        <v>290</v>
      </c>
      <c r="H22" s="120" t="s">
        <v>138</v>
      </c>
      <c r="I22" s="120" t="s">
        <v>281</v>
      </c>
      <c r="J22" s="110" t="s">
        <v>436</v>
      </c>
      <c r="K22" s="110" t="s">
        <v>478</v>
      </c>
      <c r="L22" s="110" t="s">
        <v>492</v>
      </c>
      <c r="M22" s="110"/>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row>
    <row r="23" spans="2:213" ht="83.25" customHeight="1">
      <c r="B23" s="47">
        <v>3</v>
      </c>
      <c r="C23" s="82" t="s">
        <v>367</v>
      </c>
      <c r="D23" s="298" t="s">
        <v>368</v>
      </c>
      <c r="E23" s="115">
        <v>45658</v>
      </c>
      <c r="F23" s="115">
        <v>45838</v>
      </c>
      <c r="G23" s="114" t="s">
        <v>292</v>
      </c>
      <c r="H23" s="62" t="s">
        <v>138</v>
      </c>
      <c r="I23" s="120" t="s">
        <v>369</v>
      </c>
      <c r="J23" s="110" t="s">
        <v>437</v>
      </c>
      <c r="K23" s="110" t="s">
        <v>479</v>
      </c>
      <c r="L23" s="110" t="s">
        <v>492</v>
      </c>
      <c r="M23" s="110"/>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row>
    <row r="24" spans="2:213" ht="120">
      <c r="B24" s="47">
        <v>4</v>
      </c>
      <c r="C24" s="82" t="s">
        <v>370</v>
      </c>
      <c r="D24" s="120" t="s">
        <v>368</v>
      </c>
      <c r="E24" s="112">
        <v>45748</v>
      </c>
      <c r="F24" s="112">
        <v>46387</v>
      </c>
      <c r="G24" s="92" t="s">
        <v>371</v>
      </c>
      <c r="H24" s="120" t="s">
        <v>251</v>
      </c>
      <c r="I24" s="120" t="s">
        <v>369</v>
      </c>
      <c r="J24" s="110" t="s">
        <v>419</v>
      </c>
      <c r="K24" s="110" t="s">
        <v>480</v>
      </c>
      <c r="L24" s="110" t="s">
        <v>528</v>
      </c>
      <c r="M24" s="110"/>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3"/>
      <c r="GF24" s="73"/>
      <c r="GG24" s="73"/>
      <c r="GH24" s="73"/>
      <c r="GI24" s="73"/>
      <c r="GJ24" s="73"/>
      <c r="GK24" s="73"/>
      <c r="GL24" s="73"/>
      <c r="GM24" s="73"/>
      <c r="GN24" s="73"/>
      <c r="GO24" s="73"/>
      <c r="GP24" s="73"/>
      <c r="GQ24" s="73"/>
      <c r="GR24" s="73"/>
      <c r="GS24" s="73"/>
      <c r="GT24" s="73"/>
      <c r="GU24" s="73"/>
      <c r="GV24" s="73"/>
      <c r="GW24" s="73"/>
      <c r="GX24" s="73"/>
      <c r="GY24" s="73"/>
      <c r="GZ24" s="73"/>
      <c r="HA24" s="73"/>
      <c r="HB24" s="73"/>
      <c r="HC24" s="73"/>
      <c r="HD24" s="73"/>
      <c r="HE24" s="73"/>
    </row>
    <row r="25" spans="2:213" ht="60">
      <c r="B25" s="47">
        <v>5</v>
      </c>
      <c r="C25" s="82" t="s">
        <v>372</v>
      </c>
      <c r="D25" s="298" t="s">
        <v>368</v>
      </c>
      <c r="E25" s="112">
        <v>45748</v>
      </c>
      <c r="F25" s="112">
        <v>46752</v>
      </c>
      <c r="G25" s="92" t="s">
        <v>373</v>
      </c>
      <c r="H25" s="120" t="s">
        <v>251</v>
      </c>
      <c r="I25" s="120" t="s">
        <v>369</v>
      </c>
      <c r="J25" s="110" t="s">
        <v>419</v>
      </c>
      <c r="K25" s="110" t="s">
        <v>481</v>
      </c>
      <c r="L25" s="110" t="s">
        <v>529</v>
      </c>
      <c r="M25" s="110"/>
      <c r="N25" s="73" t="s">
        <v>374</v>
      </c>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3"/>
      <c r="GF25" s="73"/>
      <c r="GG25" s="73"/>
      <c r="GH25" s="73"/>
      <c r="GI25" s="73"/>
      <c r="GJ25" s="73"/>
      <c r="GK25" s="73"/>
      <c r="GL25" s="73"/>
      <c r="GM25" s="73"/>
      <c r="GN25" s="73"/>
      <c r="GO25" s="73"/>
      <c r="GP25" s="73"/>
      <c r="GQ25" s="73"/>
      <c r="GR25" s="73"/>
      <c r="GS25" s="73"/>
      <c r="GT25" s="73"/>
      <c r="GU25" s="73"/>
      <c r="GV25" s="73"/>
      <c r="GW25" s="73"/>
      <c r="GX25" s="73"/>
      <c r="GY25" s="73"/>
      <c r="GZ25" s="73"/>
      <c r="HA25" s="73"/>
      <c r="HB25" s="73"/>
      <c r="HC25" s="73"/>
      <c r="HD25" s="73"/>
      <c r="HE25" s="73"/>
    </row>
    <row r="26" spans="2:213" ht="15.75">
      <c r="B26" s="108" t="s">
        <v>375</v>
      </c>
      <c r="C26" s="156" t="s">
        <v>376</v>
      </c>
      <c r="D26" s="281"/>
      <c r="E26" s="153"/>
      <c r="F26" s="153"/>
      <c r="G26" s="291"/>
      <c r="H26" s="153"/>
      <c r="I26" s="280"/>
      <c r="J26" s="153"/>
      <c r="K26" s="153"/>
      <c r="L26" s="153"/>
      <c r="M26" s="154"/>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3"/>
      <c r="GF26" s="73"/>
      <c r="GG26" s="73"/>
      <c r="GH26" s="73"/>
      <c r="GI26" s="73"/>
      <c r="GJ26" s="73"/>
      <c r="GK26" s="73"/>
      <c r="GL26" s="73"/>
      <c r="GM26" s="73"/>
      <c r="GN26" s="73"/>
      <c r="GO26" s="73"/>
      <c r="GP26" s="73"/>
      <c r="GQ26" s="73"/>
      <c r="GR26" s="73"/>
      <c r="GS26" s="73"/>
      <c r="GT26" s="73"/>
      <c r="GU26" s="73"/>
      <c r="GV26" s="73"/>
      <c r="GW26" s="73"/>
      <c r="GX26" s="73"/>
      <c r="GY26" s="73"/>
      <c r="GZ26" s="73"/>
      <c r="HA26" s="73"/>
      <c r="HB26" s="73"/>
      <c r="HC26" s="73"/>
      <c r="HD26" s="73"/>
      <c r="HE26" s="73"/>
    </row>
    <row r="27" spans="2:213" ht="120">
      <c r="B27" s="47">
        <v>1</v>
      </c>
      <c r="C27" s="82" t="s">
        <v>366</v>
      </c>
      <c r="D27" s="62" t="s">
        <v>279</v>
      </c>
      <c r="E27" s="115">
        <v>45658</v>
      </c>
      <c r="F27" s="115">
        <v>45838</v>
      </c>
      <c r="G27" s="290" t="s">
        <v>280</v>
      </c>
      <c r="H27" s="120" t="s">
        <v>138</v>
      </c>
      <c r="I27" s="120" t="s">
        <v>281</v>
      </c>
      <c r="J27" s="110" t="s">
        <v>430</v>
      </c>
      <c r="K27" s="110" t="s">
        <v>477</v>
      </c>
      <c r="L27" s="110" t="s">
        <v>492</v>
      </c>
      <c r="M27" s="110"/>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row>
    <row r="28" spans="2:213" ht="225">
      <c r="B28" s="47">
        <v>2</v>
      </c>
      <c r="C28" s="110" t="s">
        <v>530</v>
      </c>
      <c r="D28" s="298" t="s">
        <v>368</v>
      </c>
      <c r="E28" s="115">
        <v>45839</v>
      </c>
      <c r="F28" s="115">
        <v>45930</v>
      </c>
      <c r="G28" s="92" t="s">
        <v>377</v>
      </c>
      <c r="H28" s="120" t="s">
        <v>138</v>
      </c>
      <c r="I28" s="120" t="s">
        <v>378</v>
      </c>
      <c r="J28" s="110" t="s">
        <v>419</v>
      </c>
      <c r="K28" s="110" t="s">
        <v>419</v>
      </c>
      <c r="L28" s="110" t="s">
        <v>531</v>
      </c>
      <c r="M28" s="110"/>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row>
    <row r="29" spans="2:213" ht="45">
      <c r="B29" s="47">
        <v>3</v>
      </c>
      <c r="C29" s="110" t="s">
        <v>379</v>
      </c>
      <c r="D29" s="298" t="s">
        <v>368</v>
      </c>
      <c r="E29" s="115">
        <v>45931</v>
      </c>
      <c r="F29" s="115">
        <v>45961</v>
      </c>
      <c r="G29" s="92" t="s">
        <v>380</v>
      </c>
      <c r="H29" s="120" t="s">
        <v>192</v>
      </c>
      <c r="I29" s="120" t="s">
        <v>378</v>
      </c>
      <c r="J29" s="110" t="s">
        <v>419</v>
      </c>
      <c r="K29" s="110" t="s">
        <v>419</v>
      </c>
      <c r="L29" s="110" t="s">
        <v>419</v>
      </c>
      <c r="M29" s="110"/>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row>
    <row r="30" spans="2:213" ht="45">
      <c r="B30" s="47">
        <v>4</v>
      </c>
      <c r="C30" s="110" t="s">
        <v>381</v>
      </c>
      <c r="D30" s="298" t="s">
        <v>368</v>
      </c>
      <c r="E30" s="115">
        <v>45962</v>
      </c>
      <c r="F30" s="112">
        <v>46752</v>
      </c>
      <c r="G30" s="92" t="s">
        <v>382</v>
      </c>
      <c r="H30" s="120" t="s">
        <v>138</v>
      </c>
      <c r="I30" s="120" t="s">
        <v>378</v>
      </c>
      <c r="J30" s="110" t="s">
        <v>419</v>
      </c>
      <c r="K30" s="110" t="s">
        <v>419</v>
      </c>
      <c r="L30" s="110" t="s">
        <v>419</v>
      </c>
      <c r="M30" s="110"/>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row>
    <row r="31" spans="2:213" s="73" customFormat="1">
      <c r="C31" s="148"/>
      <c r="D31" s="126"/>
      <c r="E31" s="126"/>
      <c r="F31" s="126"/>
      <c r="G31" s="127"/>
      <c r="I31" s="126"/>
    </row>
    <row r="32" spans="2:213">
      <c r="J32" s="75"/>
      <c r="K32" s="75"/>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row>
    <row r="33" spans="3:213">
      <c r="D33" s="299"/>
      <c r="E33" s="151"/>
      <c r="J33" s="75"/>
      <c r="K33" s="75"/>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row>
    <row r="34" spans="3:213">
      <c r="D34" s="299"/>
      <c r="E34" s="151"/>
      <c r="J34" s="75"/>
      <c r="K34" s="75"/>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row>
    <row r="35" spans="3:213">
      <c r="D35" s="299"/>
      <c r="E35" s="151"/>
      <c r="J35" s="75"/>
      <c r="K35" s="75"/>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row>
    <row r="36" spans="3:213" ht="93.75" customHeight="1">
      <c r="D36" s="299"/>
      <c r="E36" s="151"/>
      <c r="J36" s="75"/>
      <c r="K36" s="75"/>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row>
    <row r="37" spans="3:213">
      <c r="J37" s="75"/>
      <c r="K37" s="75"/>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3"/>
      <c r="GF37" s="73"/>
      <c r="GG37" s="73"/>
      <c r="GH37" s="73"/>
      <c r="GI37" s="73"/>
      <c r="GJ37" s="73"/>
      <c r="GK37" s="73"/>
      <c r="GL37" s="73"/>
      <c r="GM37" s="73"/>
      <c r="GN37" s="73"/>
      <c r="GO37" s="73"/>
      <c r="GP37" s="73"/>
      <c r="GQ37" s="73"/>
      <c r="GR37" s="73"/>
      <c r="GS37" s="73"/>
      <c r="GT37" s="73"/>
      <c r="GU37" s="73"/>
      <c r="GV37" s="73"/>
      <c r="GW37" s="73"/>
      <c r="GX37" s="73"/>
      <c r="GY37" s="73"/>
      <c r="GZ37" s="73"/>
      <c r="HA37" s="73"/>
      <c r="HB37" s="73"/>
      <c r="HC37" s="73"/>
      <c r="HD37" s="73"/>
      <c r="HE37" s="73"/>
    </row>
    <row r="38" spans="3:213" s="73" customFormat="1">
      <c r="C38" s="148"/>
      <c r="D38" s="126"/>
      <c r="E38" s="126"/>
      <c r="F38" s="126"/>
      <c r="G38" s="127"/>
      <c r="I38" s="126"/>
    </row>
    <row r="39" spans="3:213">
      <c r="J39" s="75"/>
      <c r="K39" s="75"/>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3"/>
      <c r="DJ39" s="73"/>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3"/>
      <c r="GD39" s="73"/>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row>
    <row r="40" spans="3:213">
      <c r="C40" s="149"/>
      <c r="D40" s="122" t="s">
        <v>232</v>
      </c>
      <c r="E40" s="96"/>
      <c r="J40" s="75"/>
      <c r="K40" s="75"/>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row>
    <row r="41" spans="3:213">
      <c r="C41" s="149"/>
      <c r="D41" s="122" t="s">
        <v>233</v>
      </c>
      <c r="E41" s="96" t="s">
        <v>234</v>
      </c>
      <c r="J41" s="75"/>
      <c r="K41" s="75"/>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row>
    <row r="42" spans="3:213">
      <c r="C42" s="149"/>
      <c r="D42" s="122"/>
      <c r="E42" s="96" t="s">
        <v>235</v>
      </c>
      <c r="J42" s="75"/>
      <c r="K42" s="75"/>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row>
    <row r="43" spans="3:213">
      <c r="C43" s="150"/>
      <c r="D43" s="122"/>
      <c r="E43" s="124"/>
      <c r="J43" s="75"/>
      <c r="K43" s="75"/>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row>
    <row r="44" spans="3:213">
      <c r="C44" s="149"/>
      <c r="D44" s="122"/>
      <c r="E44" s="124"/>
      <c r="J44" s="75"/>
      <c r="K44" s="75"/>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row>
    <row r="45" spans="3:213">
      <c r="C45" s="149"/>
      <c r="D45" s="122"/>
      <c r="E45" s="124"/>
      <c r="J45" s="75"/>
      <c r="K45" s="75"/>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c r="FL45" s="73"/>
      <c r="FM45" s="73"/>
      <c r="FN45" s="73"/>
      <c r="FO45" s="73"/>
      <c r="FP45" s="73"/>
      <c r="FQ45" s="73"/>
      <c r="FR45" s="73"/>
      <c r="FS45" s="73"/>
      <c r="FT45" s="73"/>
      <c r="FU45" s="73"/>
      <c r="FV45" s="73"/>
      <c r="FW45" s="73"/>
      <c r="FX45" s="73"/>
      <c r="FY45" s="73"/>
      <c r="FZ45" s="73"/>
      <c r="GA45" s="73"/>
      <c r="GB45" s="73"/>
      <c r="GC45" s="73"/>
      <c r="GD45" s="73"/>
      <c r="GE45" s="73"/>
      <c r="GF45" s="73"/>
      <c r="GG45" s="73"/>
      <c r="GH45" s="73"/>
      <c r="GI45" s="73"/>
      <c r="GJ45" s="73"/>
      <c r="GK45" s="73"/>
      <c r="GL45" s="73"/>
      <c r="GM45" s="73"/>
      <c r="GN45" s="73"/>
      <c r="GO45" s="73"/>
      <c r="GP45" s="73"/>
      <c r="GQ45" s="73"/>
      <c r="GR45" s="73"/>
      <c r="GS45" s="73"/>
      <c r="GT45" s="73"/>
      <c r="GU45" s="73"/>
      <c r="GV45" s="73"/>
      <c r="GW45" s="73"/>
      <c r="GX45" s="73"/>
      <c r="GY45" s="73"/>
      <c r="GZ45" s="73"/>
      <c r="HA45" s="73"/>
      <c r="HB45" s="73"/>
      <c r="HC45" s="73"/>
      <c r="HD45" s="73"/>
      <c r="HE45" s="73"/>
    </row>
    <row r="46" spans="3:213">
      <c r="J46" s="75"/>
      <c r="K46" s="75"/>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3"/>
      <c r="GF46" s="73"/>
      <c r="GG46" s="73"/>
      <c r="GH46" s="73"/>
      <c r="GI46" s="73"/>
      <c r="GJ46" s="73"/>
      <c r="GK46" s="73"/>
      <c r="GL46" s="73"/>
      <c r="GM46" s="73"/>
      <c r="GN46" s="73"/>
      <c r="GO46" s="73"/>
      <c r="GP46" s="73"/>
      <c r="GQ46" s="73"/>
      <c r="GR46" s="73"/>
      <c r="GS46" s="73"/>
      <c r="GT46" s="73"/>
      <c r="GU46" s="73"/>
      <c r="GV46" s="73"/>
      <c r="GW46" s="73"/>
      <c r="GX46" s="73"/>
      <c r="GY46" s="73"/>
      <c r="GZ46" s="73"/>
      <c r="HA46" s="73"/>
      <c r="HB46" s="73"/>
      <c r="HC46" s="73"/>
      <c r="HD46" s="73"/>
      <c r="HE46" s="73"/>
    </row>
    <row r="47" spans="3:213" s="73" customFormat="1">
      <c r="C47" s="148"/>
      <c r="D47" s="126"/>
      <c r="E47" s="126"/>
      <c r="F47" s="126"/>
      <c r="G47" s="127"/>
      <c r="I47" s="126"/>
    </row>
    <row r="48" spans="3:213" s="73" customFormat="1">
      <c r="C48" s="148"/>
      <c r="D48" s="126"/>
      <c r="E48" s="126"/>
      <c r="F48" s="126"/>
      <c r="G48" s="127"/>
      <c r="I48" s="126"/>
    </row>
    <row r="49" spans="10:11">
      <c r="J49" s="75"/>
      <c r="K49" s="75"/>
    </row>
    <row r="50" spans="10:11">
      <c r="J50" s="75"/>
      <c r="K50" s="75"/>
    </row>
    <row r="51" spans="10:11">
      <c r="J51" s="75"/>
      <c r="K51" s="75"/>
    </row>
    <row r="52" spans="10:11">
      <c r="J52" s="75"/>
      <c r="K52" s="75"/>
    </row>
    <row r="53" spans="10:11">
      <c r="J53" s="75"/>
      <c r="K53" s="75"/>
    </row>
    <row r="54" spans="10:11">
      <c r="J54" s="75"/>
      <c r="K54" s="75"/>
    </row>
    <row r="55" spans="10:11">
      <c r="J55" s="75"/>
      <c r="K55" s="75"/>
    </row>
    <row r="56" spans="10:11">
      <c r="J56" s="75"/>
      <c r="K56" s="75"/>
    </row>
    <row r="57" spans="10:11">
      <c r="J57" s="75"/>
      <c r="K57" s="75"/>
    </row>
    <row r="58" spans="10:11">
      <c r="J58" s="75"/>
      <c r="K58" s="75"/>
    </row>
    <row r="59" spans="10:11">
      <c r="J59" s="75"/>
      <c r="K59" s="75"/>
    </row>
    <row r="60" spans="10:11">
      <c r="J60" s="75"/>
      <c r="K60" s="75"/>
    </row>
    <row r="61" spans="10:11">
      <c r="J61" s="75"/>
      <c r="K61" s="75"/>
    </row>
    <row r="62" spans="10:11">
      <c r="J62" s="75"/>
      <c r="K62" s="75"/>
    </row>
    <row r="63" spans="10:11">
      <c r="J63" s="75"/>
      <c r="K63" s="75"/>
    </row>
    <row r="64" spans="10:11">
      <c r="J64" s="75"/>
      <c r="K64" s="75"/>
    </row>
    <row r="65" spans="10:11">
      <c r="J65" s="75"/>
      <c r="K65" s="75"/>
    </row>
    <row r="66" spans="10:11">
      <c r="J66" s="75"/>
      <c r="K66" s="75"/>
    </row>
    <row r="67" spans="10:11">
      <c r="J67" s="75"/>
      <c r="K67" s="75"/>
    </row>
    <row r="68" spans="10:11">
      <c r="J68" s="75"/>
      <c r="K68" s="75"/>
    </row>
    <row r="69" spans="10:11">
      <c r="J69" s="75"/>
      <c r="K69" s="75"/>
    </row>
    <row r="70" spans="10:11">
      <c r="J70" s="75"/>
      <c r="K70" s="75"/>
    </row>
    <row r="71" spans="10:11">
      <c r="J71" s="75"/>
      <c r="K71" s="75"/>
    </row>
    <row r="72" spans="10:11">
      <c r="J72" s="75"/>
      <c r="K72" s="75"/>
    </row>
    <row r="73" spans="10:11">
      <c r="J73" s="75"/>
      <c r="K73" s="75"/>
    </row>
    <row r="74" spans="10:11">
      <c r="J74" s="75"/>
      <c r="K74" s="75"/>
    </row>
    <row r="75" spans="10:11">
      <c r="J75" s="75"/>
      <c r="K75" s="75"/>
    </row>
    <row r="76" spans="10:11">
      <c r="J76" s="75"/>
      <c r="K76" s="75"/>
    </row>
    <row r="77" spans="10:11">
      <c r="J77" s="75"/>
      <c r="K77" s="75"/>
    </row>
    <row r="78" spans="10:11">
      <c r="J78" s="75"/>
      <c r="K78" s="75"/>
    </row>
    <row r="79" spans="10:11">
      <c r="J79" s="75"/>
      <c r="K79" s="75"/>
    </row>
    <row r="80" spans="10:11">
      <c r="J80" s="75"/>
      <c r="K80" s="75"/>
    </row>
    <row r="81" spans="10:11">
      <c r="J81" s="75"/>
      <c r="K81" s="75"/>
    </row>
    <row r="82" spans="10:11">
      <c r="J82" s="75"/>
      <c r="K82" s="75"/>
    </row>
    <row r="83" spans="10:11">
      <c r="J83" s="75"/>
      <c r="K83" s="75"/>
    </row>
    <row r="84" spans="10:11">
      <c r="J84" s="75"/>
      <c r="K84" s="75"/>
    </row>
    <row r="85" spans="10:11">
      <c r="J85" s="75"/>
      <c r="K85" s="75"/>
    </row>
    <row r="86" spans="10:11">
      <c r="J86" s="75"/>
      <c r="K86" s="75"/>
    </row>
    <row r="87" spans="10:11">
      <c r="J87" s="75"/>
      <c r="K87" s="75"/>
    </row>
    <row r="88" spans="10:11">
      <c r="J88" s="75"/>
      <c r="K88" s="75"/>
    </row>
    <row r="89" spans="10:11">
      <c r="J89" s="75"/>
      <c r="K89" s="75"/>
    </row>
    <row r="90" spans="10:11">
      <c r="J90" s="75"/>
      <c r="K90" s="75"/>
    </row>
    <row r="91" spans="10:11">
      <c r="J91" s="75"/>
      <c r="K91" s="75"/>
    </row>
    <row r="92" spans="10:11">
      <c r="J92" s="75"/>
      <c r="K92" s="75"/>
    </row>
    <row r="93" spans="10:11">
      <c r="J93" s="75"/>
      <c r="K93" s="75"/>
    </row>
    <row r="94" spans="10:11">
      <c r="J94" s="75"/>
      <c r="K94" s="75"/>
    </row>
    <row r="95" spans="10:11">
      <c r="J95" s="75"/>
      <c r="K95" s="75"/>
    </row>
    <row r="96" spans="10:11">
      <c r="J96" s="75"/>
      <c r="K96" s="75"/>
    </row>
    <row r="97" spans="10:11">
      <c r="J97" s="75"/>
      <c r="K97" s="75"/>
    </row>
    <row r="98" spans="10:11">
      <c r="J98" s="75"/>
      <c r="K98" s="75"/>
    </row>
    <row r="99" spans="10:11">
      <c r="J99" s="75"/>
      <c r="K99" s="75"/>
    </row>
    <row r="100" spans="10:11">
      <c r="J100" s="75"/>
      <c r="K100" s="75"/>
    </row>
    <row r="101" spans="10:11">
      <c r="J101" s="75"/>
      <c r="K101" s="75"/>
    </row>
    <row r="102" spans="10:11">
      <c r="J102" s="75"/>
      <c r="K102" s="75"/>
    </row>
    <row r="103" spans="10:11">
      <c r="J103" s="75"/>
      <c r="K103" s="75"/>
    </row>
    <row r="104" spans="10:11">
      <c r="J104" s="75"/>
      <c r="K104" s="75"/>
    </row>
    <row r="105" spans="10:11">
      <c r="J105" s="75"/>
      <c r="K105" s="75"/>
    </row>
    <row r="106" spans="10:11">
      <c r="J106" s="75"/>
      <c r="K106" s="75"/>
    </row>
    <row r="107" spans="10:11">
      <c r="J107" s="75"/>
      <c r="K107" s="75"/>
    </row>
    <row r="108" spans="10:11">
      <c r="J108" s="75"/>
      <c r="K108" s="75"/>
    </row>
    <row r="109" spans="10:11">
      <c r="J109" s="75"/>
      <c r="K109" s="75"/>
    </row>
    <row r="110" spans="10:11">
      <c r="J110" s="75"/>
      <c r="K110" s="75"/>
    </row>
    <row r="111" spans="10:11">
      <c r="J111" s="75"/>
      <c r="K111" s="75"/>
    </row>
    <row r="112" spans="10:11">
      <c r="J112" s="75"/>
      <c r="K112" s="75"/>
    </row>
    <row r="113" spans="10:11">
      <c r="J113" s="75"/>
      <c r="K113" s="75"/>
    </row>
    <row r="114" spans="10:11">
      <c r="J114" s="75"/>
      <c r="K114" s="75"/>
    </row>
    <row r="115" spans="10:11">
      <c r="J115" s="75"/>
      <c r="K115" s="75"/>
    </row>
    <row r="116" spans="10:11">
      <c r="J116" s="75"/>
      <c r="K116" s="75"/>
    </row>
    <row r="117" spans="10:11">
      <c r="J117" s="75"/>
      <c r="K117" s="75"/>
    </row>
    <row r="118" spans="10:11">
      <c r="J118" s="75"/>
      <c r="K118" s="75"/>
    </row>
    <row r="119" spans="10:11">
      <c r="J119" s="75"/>
      <c r="K119" s="75"/>
    </row>
    <row r="120" spans="10:11">
      <c r="J120" s="75"/>
      <c r="K120" s="75"/>
    </row>
    <row r="121" spans="10:11">
      <c r="J121" s="75"/>
      <c r="K121" s="75"/>
    </row>
    <row r="122" spans="10:11">
      <c r="J122" s="75"/>
      <c r="K122" s="75"/>
    </row>
    <row r="123" spans="10:11">
      <c r="J123" s="75"/>
      <c r="K123" s="75"/>
    </row>
    <row r="124" spans="10:11">
      <c r="J124" s="75"/>
      <c r="K124" s="75"/>
    </row>
    <row r="125" spans="10:11">
      <c r="J125" s="75"/>
      <c r="K125" s="75"/>
    </row>
    <row r="126" spans="10:11">
      <c r="J126" s="75"/>
      <c r="K126" s="75"/>
    </row>
    <row r="127" spans="10:11">
      <c r="J127" s="75"/>
      <c r="K127" s="75"/>
    </row>
    <row r="128" spans="10:11">
      <c r="J128" s="75"/>
      <c r="K128" s="75"/>
    </row>
    <row r="129" spans="10:11">
      <c r="J129" s="75"/>
      <c r="K129" s="75"/>
    </row>
    <row r="130" spans="10:11">
      <c r="J130" s="75"/>
      <c r="K130" s="75"/>
    </row>
    <row r="131" spans="10:11">
      <c r="J131" s="75"/>
      <c r="K131" s="75"/>
    </row>
    <row r="132" spans="10:11">
      <c r="J132" s="75"/>
      <c r="K132" s="75"/>
    </row>
    <row r="133" spans="10:11">
      <c r="J133" s="75"/>
      <c r="K133" s="75"/>
    </row>
    <row r="134" spans="10:11">
      <c r="J134" s="75"/>
      <c r="K134" s="75"/>
    </row>
    <row r="135" spans="10:11">
      <c r="J135" s="75"/>
      <c r="K135" s="75"/>
    </row>
    <row r="136" spans="10:11">
      <c r="J136" s="75"/>
      <c r="K136" s="75"/>
    </row>
    <row r="137" spans="10:11">
      <c r="J137" s="75"/>
      <c r="K137" s="75"/>
    </row>
    <row r="138" spans="10:11">
      <c r="J138" s="75"/>
      <c r="K138" s="75"/>
    </row>
    <row r="139" spans="10:11">
      <c r="J139" s="75"/>
      <c r="K139" s="75"/>
    </row>
    <row r="140" spans="10:11">
      <c r="J140" s="75"/>
      <c r="K140" s="75"/>
    </row>
    <row r="141" spans="10:11">
      <c r="J141" s="75"/>
      <c r="K141" s="75"/>
    </row>
    <row r="142" spans="10:11">
      <c r="J142" s="75"/>
      <c r="K142" s="75"/>
    </row>
    <row r="143" spans="10:11">
      <c r="J143" s="75"/>
      <c r="K143" s="75"/>
    </row>
    <row r="144" spans="10:11">
      <c r="J144" s="75"/>
      <c r="K144" s="75"/>
    </row>
    <row r="145" spans="10:11">
      <c r="J145" s="75"/>
      <c r="K145" s="75"/>
    </row>
    <row r="146" spans="10:11">
      <c r="J146" s="75"/>
      <c r="K146" s="75"/>
    </row>
    <row r="147" spans="10:11">
      <c r="J147" s="75"/>
      <c r="K147" s="75"/>
    </row>
    <row r="148" spans="10:11">
      <c r="J148" s="75"/>
      <c r="K148" s="75"/>
    </row>
    <row r="149" spans="10:11">
      <c r="J149" s="75"/>
      <c r="K149" s="75"/>
    </row>
    <row r="150" spans="10:11">
      <c r="J150" s="75"/>
      <c r="K150" s="75"/>
    </row>
    <row r="151" spans="10:11">
      <c r="J151" s="75"/>
      <c r="K151" s="75"/>
    </row>
    <row r="152" spans="10:11">
      <c r="J152" s="75"/>
      <c r="K152" s="75"/>
    </row>
    <row r="153" spans="10:11">
      <c r="J153" s="75"/>
      <c r="K153" s="75"/>
    </row>
    <row r="154" spans="10:11">
      <c r="J154" s="75"/>
      <c r="K154" s="75"/>
    </row>
    <row r="155" spans="10:11">
      <c r="J155" s="75"/>
      <c r="K155" s="75"/>
    </row>
    <row r="156" spans="10:11">
      <c r="J156" s="75"/>
      <c r="K156" s="75"/>
    </row>
    <row r="157" spans="10:11">
      <c r="J157" s="75"/>
      <c r="K157" s="75"/>
    </row>
    <row r="158" spans="10:11">
      <c r="J158" s="75"/>
      <c r="K158" s="75"/>
    </row>
    <row r="159" spans="10:11">
      <c r="J159" s="75"/>
      <c r="K159" s="75"/>
    </row>
    <row r="160" spans="10:11">
      <c r="J160" s="75"/>
      <c r="K160" s="75"/>
    </row>
    <row r="161" spans="10:11">
      <c r="J161" s="75"/>
      <c r="K161" s="75"/>
    </row>
    <row r="162" spans="10:11">
      <c r="J162" s="75"/>
      <c r="K162" s="75"/>
    </row>
    <row r="163" spans="10:11">
      <c r="J163" s="75"/>
      <c r="K163" s="75"/>
    </row>
    <row r="164" spans="10:11">
      <c r="J164" s="75"/>
      <c r="K164" s="75"/>
    </row>
    <row r="165" spans="10:11">
      <c r="J165" s="75"/>
      <c r="K165" s="75"/>
    </row>
    <row r="166" spans="10:11">
      <c r="J166" s="75"/>
      <c r="K166" s="75"/>
    </row>
    <row r="167" spans="10:11">
      <c r="J167" s="75"/>
      <c r="K167" s="75"/>
    </row>
    <row r="168" spans="10:11">
      <c r="J168" s="75"/>
      <c r="K168" s="75"/>
    </row>
    <row r="169" spans="10:11">
      <c r="J169" s="75"/>
      <c r="K169" s="75"/>
    </row>
    <row r="170" spans="10:11">
      <c r="J170" s="75"/>
      <c r="K170" s="75"/>
    </row>
    <row r="171" spans="10:11">
      <c r="J171" s="75"/>
      <c r="K171" s="75"/>
    </row>
    <row r="172" spans="10:11">
      <c r="J172" s="75"/>
      <c r="K172" s="75"/>
    </row>
    <row r="173" spans="10:11">
      <c r="J173" s="75"/>
      <c r="K173" s="75"/>
    </row>
    <row r="174" spans="10:11">
      <c r="J174" s="75"/>
      <c r="K174" s="75"/>
    </row>
    <row r="175" spans="10:11">
      <c r="J175" s="75"/>
      <c r="K175" s="75"/>
    </row>
    <row r="176" spans="10:11">
      <c r="J176" s="75"/>
      <c r="K176" s="75"/>
    </row>
    <row r="177" spans="10:11">
      <c r="J177" s="75"/>
      <c r="K177" s="75"/>
    </row>
    <row r="178" spans="10:11">
      <c r="J178" s="75"/>
      <c r="K178" s="75"/>
    </row>
    <row r="179" spans="10:11">
      <c r="J179" s="75"/>
      <c r="K179" s="75"/>
    </row>
    <row r="180" spans="10:11">
      <c r="J180" s="75"/>
      <c r="K180" s="75"/>
    </row>
    <row r="181" spans="10:11">
      <c r="J181" s="75"/>
      <c r="K181" s="75"/>
    </row>
    <row r="182" spans="10:11">
      <c r="J182" s="75"/>
      <c r="K182" s="75"/>
    </row>
    <row r="183" spans="10:11">
      <c r="J183" s="75"/>
      <c r="K183" s="75"/>
    </row>
    <row r="184" spans="10:11">
      <c r="J184" s="75"/>
      <c r="K184" s="75"/>
    </row>
    <row r="185" spans="10:11">
      <c r="J185" s="75"/>
      <c r="K185" s="75"/>
    </row>
    <row r="186" spans="10:11">
      <c r="J186" s="75"/>
      <c r="K186" s="75"/>
    </row>
    <row r="187" spans="10:11">
      <c r="J187" s="75"/>
      <c r="K187" s="75"/>
    </row>
    <row r="188" spans="10:11">
      <c r="J188" s="75"/>
      <c r="K188" s="75"/>
    </row>
    <row r="189" spans="10:11">
      <c r="J189" s="75"/>
      <c r="K189" s="75"/>
    </row>
    <row r="190" spans="10:11">
      <c r="J190" s="75"/>
      <c r="K190" s="75"/>
    </row>
    <row r="191" spans="10:11">
      <c r="J191" s="75"/>
      <c r="K191" s="75"/>
    </row>
    <row r="192" spans="10:11">
      <c r="J192" s="75"/>
      <c r="K192" s="75"/>
    </row>
    <row r="193" spans="10:11">
      <c r="J193" s="75"/>
      <c r="K193" s="75"/>
    </row>
    <row r="194" spans="10:11">
      <c r="J194" s="75"/>
      <c r="K194" s="75"/>
    </row>
    <row r="195" spans="10:11">
      <c r="J195" s="75"/>
      <c r="K195" s="75"/>
    </row>
    <row r="196" spans="10:11">
      <c r="J196" s="75"/>
      <c r="K196" s="75"/>
    </row>
    <row r="197" spans="10:11">
      <c r="J197" s="75"/>
      <c r="K197" s="75"/>
    </row>
    <row r="198" spans="10:11">
      <c r="J198" s="75"/>
      <c r="K198" s="75"/>
    </row>
    <row r="199" spans="10:11">
      <c r="J199" s="75"/>
      <c r="K199" s="75"/>
    </row>
    <row r="200" spans="10:11">
      <c r="J200" s="75"/>
      <c r="K200" s="75"/>
    </row>
    <row r="201" spans="10:11">
      <c r="J201" s="75"/>
      <c r="K201" s="75"/>
    </row>
    <row r="202" spans="10:11">
      <c r="J202" s="75"/>
      <c r="K202" s="75"/>
    </row>
    <row r="203" spans="10:11">
      <c r="J203" s="75"/>
      <c r="K203" s="75"/>
    </row>
    <row r="204" spans="10:11">
      <c r="J204" s="75"/>
      <c r="K204" s="75"/>
    </row>
    <row r="205" spans="10:11">
      <c r="J205" s="75"/>
      <c r="K205" s="75"/>
    </row>
    <row r="206" spans="10:11">
      <c r="J206" s="75"/>
      <c r="K206" s="75"/>
    </row>
    <row r="207" spans="10:11">
      <c r="J207" s="75"/>
      <c r="K207" s="75"/>
    </row>
    <row r="208" spans="10:11">
      <c r="J208" s="75"/>
      <c r="K208" s="75"/>
    </row>
    <row r="209" spans="10:11">
      <c r="J209" s="75"/>
      <c r="K209" s="75"/>
    </row>
    <row r="210" spans="10:11">
      <c r="J210" s="75"/>
      <c r="K210" s="75"/>
    </row>
    <row r="211" spans="10:11">
      <c r="J211" s="75"/>
      <c r="K211" s="75"/>
    </row>
    <row r="212" spans="10:11">
      <c r="J212" s="75"/>
      <c r="K212" s="75"/>
    </row>
    <row r="213" spans="10:11">
      <c r="J213" s="75"/>
      <c r="K213" s="75"/>
    </row>
    <row r="214" spans="10:11">
      <c r="J214" s="75"/>
      <c r="K214" s="75"/>
    </row>
    <row r="215" spans="10:11">
      <c r="J215" s="75"/>
      <c r="K215" s="75"/>
    </row>
    <row r="216" spans="10:11">
      <c r="J216" s="75"/>
      <c r="K216" s="75"/>
    </row>
    <row r="217" spans="10:11">
      <c r="J217" s="75"/>
      <c r="K217" s="75"/>
    </row>
    <row r="218" spans="10:11">
      <c r="J218" s="75"/>
      <c r="K218" s="75"/>
    </row>
    <row r="219" spans="10:11">
      <c r="J219" s="75"/>
      <c r="K219" s="75"/>
    </row>
    <row r="220" spans="10:11">
      <c r="J220" s="75"/>
      <c r="K220" s="75"/>
    </row>
    <row r="221" spans="10:11">
      <c r="J221" s="75"/>
      <c r="K221" s="75"/>
    </row>
    <row r="222" spans="10:11">
      <c r="J222" s="75"/>
      <c r="K222" s="75"/>
    </row>
    <row r="223" spans="10:11">
      <c r="J223" s="75"/>
      <c r="K223" s="75"/>
    </row>
    <row r="224" spans="10:11">
      <c r="J224" s="75"/>
      <c r="K224" s="75"/>
    </row>
    <row r="225" spans="10:11">
      <c r="J225" s="75"/>
      <c r="K225" s="75"/>
    </row>
    <row r="226" spans="10:11">
      <c r="J226" s="75"/>
      <c r="K226" s="75"/>
    </row>
    <row r="227" spans="10:11">
      <c r="J227" s="75"/>
      <c r="K227" s="75"/>
    </row>
    <row r="228" spans="10:11">
      <c r="J228" s="75"/>
      <c r="K228" s="75"/>
    </row>
    <row r="229" spans="10:11">
      <c r="J229" s="75"/>
      <c r="K229" s="75"/>
    </row>
    <row r="230" spans="10:11">
      <c r="J230" s="75"/>
      <c r="K230" s="75"/>
    </row>
    <row r="231" spans="10:11">
      <c r="J231" s="75"/>
      <c r="K231" s="75"/>
    </row>
    <row r="232" spans="10:11">
      <c r="J232" s="75"/>
      <c r="K232" s="75"/>
    </row>
    <row r="233" spans="10:11">
      <c r="J233" s="75"/>
      <c r="K233" s="75"/>
    </row>
    <row r="234" spans="10:11">
      <c r="J234" s="75"/>
      <c r="K234" s="75"/>
    </row>
    <row r="235" spans="10:11">
      <c r="J235" s="75"/>
      <c r="K235" s="75"/>
    </row>
    <row r="236" spans="10:11">
      <c r="J236" s="75"/>
      <c r="K236" s="75"/>
    </row>
    <row r="237" spans="10:11">
      <c r="J237" s="75"/>
      <c r="K237" s="75"/>
    </row>
    <row r="238" spans="10:11">
      <c r="J238" s="75"/>
      <c r="K238" s="75"/>
    </row>
    <row r="239" spans="10:11">
      <c r="J239" s="75"/>
      <c r="K239" s="75"/>
    </row>
    <row r="240" spans="10:11">
      <c r="J240" s="75"/>
      <c r="K240" s="75"/>
    </row>
    <row r="241" spans="10:11">
      <c r="J241" s="75"/>
      <c r="K241" s="75"/>
    </row>
    <row r="242" spans="10:11">
      <c r="J242" s="75"/>
      <c r="K242" s="75"/>
    </row>
    <row r="243" spans="10:11">
      <c r="J243" s="75"/>
      <c r="K243" s="75"/>
    </row>
    <row r="244" spans="10:11">
      <c r="J244" s="75"/>
      <c r="K244" s="75"/>
    </row>
    <row r="245" spans="10:11">
      <c r="J245" s="75"/>
      <c r="K245" s="75"/>
    </row>
    <row r="246" spans="10:11">
      <c r="J246" s="75"/>
      <c r="K246" s="75"/>
    </row>
    <row r="247" spans="10:11">
      <c r="J247" s="75"/>
      <c r="K247" s="75"/>
    </row>
    <row r="248" spans="10:11">
      <c r="J248" s="75"/>
      <c r="K248" s="75"/>
    </row>
    <row r="249" spans="10:11">
      <c r="J249" s="75"/>
      <c r="K249" s="75"/>
    </row>
    <row r="250" spans="10:11">
      <c r="J250" s="75"/>
      <c r="K250" s="75"/>
    </row>
    <row r="251" spans="10:11">
      <c r="J251" s="75"/>
      <c r="K251" s="75"/>
    </row>
    <row r="252" spans="10:11">
      <c r="J252" s="75"/>
      <c r="K252" s="75"/>
    </row>
    <row r="253" spans="10:11">
      <c r="J253" s="75"/>
      <c r="K253" s="75"/>
    </row>
    <row r="254" spans="10:11">
      <c r="J254" s="75"/>
      <c r="K254" s="75"/>
    </row>
    <row r="255" spans="10:11">
      <c r="J255" s="75"/>
      <c r="K255" s="75"/>
    </row>
    <row r="256" spans="10:11">
      <c r="J256" s="75"/>
      <c r="K256" s="75"/>
    </row>
    <row r="257" spans="10:11">
      <c r="J257" s="75"/>
      <c r="K257" s="75"/>
    </row>
    <row r="258" spans="10:11">
      <c r="J258" s="75"/>
      <c r="K258" s="75"/>
    </row>
    <row r="259" spans="10:11">
      <c r="J259" s="75"/>
      <c r="K259" s="75"/>
    </row>
    <row r="260" spans="10:11">
      <c r="J260" s="75"/>
      <c r="K260" s="75"/>
    </row>
    <row r="261" spans="10:11">
      <c r="J261" s="75"/>
      <c r="K261" s="75"/>
    </row>
    <row r="262" spans="10:11">
      <c r="J262" s="75"/>
      <c r="K262" s="75"/>
    </row>
    <row r="263" spans="10:11">
      <c r="J263" s="75"/>
      <c r="K263" s="75"/>
    </row>
    <row r="264" spans="10:11">
      <c r="J264" s="75"/>
      <c r="K264" s="75"/>
    </row>
    <row r="265" spans="10:11">
      <c r="J265" s="75"/>
      <c r="K265" s="75"/>
    </row>
    <row r="266" spans="10:11">
      <c r="J266" s="75"/>
      <c r="K266" s="75"/>
    </row>
    <row r="267" spans="10:11">
      <c r="J267" s="75"/>
      <c r="K267" s="75"/>
    </row>
    <row r="268" spans="10:11">
      <c r="J268" s="75"/>
      <c r="K268" s="75"/>
    </row>
    <row r="269" spans="10:11">
      <c r="J269" s="75"/>
      <c r="K269" s="75"/>
    </row>
    <row r="270" spans="10:11">
      <c r="J270" s="75"/>
      <c r="K270" s="75"/>
    </row>
    <row r="271" spans="10:11">
      <c r="J271" s="75"/>
      <c r="K271" s="75"/>
    </row>
    <row r="272" spans="10:11">
      <c r="J272" s="75"/>
      <c r="K272" s="75"/>
    </row>
    <row r="273" spans="10:11">
      <c r="J273" s="75"/>
      <c r="K273" s="75"/>
    </row>
    <row r="274" spans="10:11">
      <c r="J274" s="75"/>
      <c r="K274" s="75"/>
    </row>
    <row r="275" spans="10:11">
      <c r="J275" s="75"/>
      <c r="K275" s="75"/>
    </row>
    <row r="276" spans="10:11">
      <c r="J276" s="75"/>
      <c r="K276" s="75"/>
    </row>
    <row r="277" spans="10:11">
      <c r="J277" s="75"/>
      <c r="K277" s="75"/>
    </row>
    <row r="278" spans="10:11">
      <c r="J278" s="75"/>
      <c r="K278" s="75"/>
    </row>
    <row r="279" spans="10:11">
      <c r="J279" s="75"/>
      <c r="K279" s="75"/>
    </row>
    <row r="280" spans="10:11">
      <c r="J280" s="75"/>
      <c r="K280" s="75"/>
    </row>
    <row r="281" spans="10:11">
      <c r="J281" s="75"/>
      <c r="K281" s="75"/>
    </row>
    <row r="282" spans="10:11">
      <c r="J282" s="75"/>
      <c r="K282" s="75"/>
    </row>
    <row r="283" spans="10:11">
      <c r="J283" s="75"/>
      <c r="K283" s="75"/>
    </row>
    <row r="284" spans="10:11">
      <c r="J284" s="75"/>
      <c r="K284" s="75"/>
    </row>
    <row r="285" spans="10:11">
      <c r="J285" s="75"/>
      <c r="K285" s="75"/>
    </row>
    <row r="286" spans="10:11">
      <c r="J286" s="75"/>
      <c r="K286" s="75"/>
    </row>
    <row r="287" spans="10:11">
      <c r="J287" s="75"/>
      <c r="K287" s="75"/>
    </row>
    <row r="288" spans="10:11">
      <c r="J288" s="75"/>
      <c r="K288" s="75"/>
    </row>
    <row r="289" spans="10:11">
      <c r="J289" s="75"/>
      <c r="K289" s="75"/>
    </row>
    <row r="290" spans="10:11">
      <c r="J290" s="75"/>
      <c r="K290" s="75"/>
    </row>
    <row r="291" spans="10:11">
      <c r="J291" s="75"/>
      <c r="K291" s="75"/>
    </row>
    <row r="292" spans="10:11">
      <c r="J292" s="75"/>
      <c r="K292" s="75"/>
    </row>
    <row r="293" spans="10:11">
      <c r="J293" s="75"/>
      <c r="K293" s="75"/>
    </row>
    <row r="294" spans="10:11">
      <c r="J294" s="75"/>
      <c r="K294" s="75"/>
    </row>
    <row r="295" spans="10:11">
      <c r="J295" s="75"/>
      <c r="K295" s="75"/>
    </row>
    <row r="296" spans="10:11">
      <c r="J296" s="75"/>
      <c r="K296" s="75"/>
    </row>
    <row r="297" spans="10:11">
      <c r="J297" s="75"/>
      <c r="K297" s="75"/>
    </row>
    <row r="298" spans="10:11">
      <c r="J298" s="75"/>
      <c r="K298" s="75"/>
    </row>
    <row r="299" spans="10:11">
      <c r="J299" s="75"/>
      <c r="K299" s="75"/>
    </row>
    <row r="300" spans="10:11">
      <c r="J300" s="75"/>
      <c r="K300" s="75"/>
    </row>
    <row r="301" spans="10:11">
      <c r="J301" s="75"/>
      <c r="K301" s="75"/>
    </row>
    <row r="302" spans="10:11">
      <c r="J302" s="75"/>
      <c r="K302" s="75"/>
    </row>
    <row r="303" spans="10:11">
      <c r="J303" s="75"/>
      <c r="K303" s="75"/>
    </row>
    <row r="304" spans="10:11">
      <c r="J304" s="75"/>
      <c r="K304" s="75"/>
    </row>
    <row r="305" spans="10:11">
      <c r="J305" s="75"/>
      <c r="K305" s="75"/>
    </row>
    <row r="306" spans="10:11">
      <c r="J306" s="75"/>
      <c r="K306" s="75"/>
    </row>
    <row r="307" spans="10:11">
      <c r="J307" s="75"/>
      <c r="K307" s="75"/>
    </row>
    <row r="308" spans="10:11">
      <c r="J308" s="75"/>
      <c r="K308" s="75"/>
    </row>
    <row r="309" spans="10:11">
      <c r="J309" s="75"/>
      <c r="K309" s="75"/>
    </row>
    <row r="310" spans="10:11">
      <c r="J310" s="75"/>
      <c r="K310" s="75"/>
    </row>
    <row r="311" spans="10:11">
      <c r="J311" s="75"/>
      <c r="K311" s="75"/>
    </row>
    <row r="312" spans="10:11">
      <c r="J312" s="75"/>
      <c r="K312" s="75"/>
    </row>
    <row r="313" spans="10:11">
      <c r="J313" s="75"/>
      <c r="K313" s="75"/>
    </row>
    <row r="314" spans="10:11">
      <c r="J314" s="75"/>
      <c r="K314" s="75"/>
    </row>
    <row r="315" spans="10:11">
      <c r="J315" s="75"/>
      <c r="K315" s="75"/>
    </row>
    <row r="316" spans="10:11">
      <c r="J316" s="75"/>
      <c r="K316" s="75"/>
    </row>
    <row r="317" spans="10:11">
      <c r="J317" s="75"/>
      <c r="K317" s="75"/>
    </row>
    <row r="318" spans="10:11">
      <c r="J318" s="75"/>
      <c r="K318" s="75"/>
    </row>
    <row r="319" spans="10:11">
      <c r="J319" s="75"/>
      <c r="K319" s="75"/>
    </row>
    <row r="320" spans="10:11">
      <c r="J320" s="75"/>
      <c r="K320" s="75"/>
    </row>
    <row r="321" spans="10:11">
      <c r="J321" s="75"/>
      <c r="K321" s="75"/>
    </row>
    <row r="322" spans="10:11">
      <c r="J322" s="75"/>
      <c r="K322" s="75"/>
    </row>
    <row r="323" spans="10:11">
      <c r="J323" s="75"/>
      <c r="K323" s="75"/>
    </row>
    <row r="324" spans="10:11">
      <c r="J324" s="75"/>
      <c r="K324" s="75"/>
    </row>
    <row r="325" spans="10:11">
      <c r="J325" s="75"/>
      <c r="K325" s="75"/>
    </row>
    <row r="326" spans="10:11">
      <c r="J326" s="75"/>
      <c r="K326" s="75"/>
    </row>
    <row r="327" spans="10:11">
      <c r="J327" s="75"/>
      <c r="K327" s="75"/>
    </row>
    <row r="328" spans="10:11">
      <c r="J328" s="75"/>
      <c r="K328" s="75"/>
    </row>
    <row r="329" spans="10:11">
      <c r="J329" s="75"/>
      <c r="K329" s="75"/>
    </row>
    <row r="330" spans="10:11">
      <c r="J330" s="75"/>
      <c r="K330" s="75"/>
    </row>
    <row r="331" spans="10:11">
      <c r="J331" s="75"/>
      <c r="K331" s="75"/>
    </row>
    <row r="332" spans="10:11">
      <c r="J332" s="75"/>
      <c r="K332" s="75"/>
    </row>
    <row r="333" spans="10:11">
      <c r="J333" s="75"/>
      <c r="K333" s="75"/>
    </row>
    <row r="334" spans="10:11">
      <c r="J334" s="75"/>
      <c r="K334" s="75"/>
    </row>
    <row r="335" spans="10:11">
      <c r="J335" s="75"/>
      <c r="K335" s="75"/>
    </row>
    <row r="336" spans="10:11">
      <c r="J336" s="75"/>
      <c r="K336" s="75"/>
    </row>
    <row r="337" spans="10:11">
      <c r="J337" s="75"/>
      <c r="K337" s="75"/>
    </row>
    <row r="338" spans="10:11">
      <c r="J338" s="75"/>
      <c r="K338" s="75"/>
    </row>
    <row r="339" spans="10:11">
      <c r="J339" s="75"/>
      <c r="K339" s="75"/>
    </row>
    <row r="340" spans="10:11">
      <c r="J340" s="75"/>
      <c r="K340" s="75"/>
    </row>
    <row r="341" spans="10:11">
      <c r="J341" s="75"/>
      <c r="K341" s="75"/>
    </row>
    <row r="342" spans="10:11">
      <c r="J342" s="75"/>
      <c r="K342" s="75"/>
    </row>
    <row r="343" spans="10:11">
      <c r="J343" s="75"/>
      <c r="K343" s="75"/>
    </row>
    <row r="344" spans="10:11">
      <c r="J344" s="75"/>
      <c r="K344" s="75"/>
    </row>
    <row r="345" spans="10:11">
      <c r="J345" s="75"/>
      <c r="K345" s="75"/>
    </row>
    <row r="346" spans="10:11">
      <c r="J346" s="75"/>
      <c r="K346" s="75"/>
    </row>
    <row r="347" spans="10:11">
      <c r="J347" s="75"/>
      <c r="K347" s="75"/>
    </row>
    <row r="348" spans="10:11">
      <c r="J348" s="75"/>
      <c r="K348" s="75"/>
    </row>
    <row r="349" spans="10:11">
      <c r="J349" s="75"/>
      <c r="K349" s="75"/>
    </row>
    <row r="350" spans="10:11">
      <c r="J350" s="75"/>
      <c r="K350" s="75"/>
    </row>
    <row r="351" spans="10:11">
      <c r="J351" s="75"/>
      <c r="K351" s="75"/>
    </row>
    <row r="352" spans="10:11">
      <c r="J352" s="75"/>
      <c r="K352" s="75"/>
    </row>
    <row r="353" spans="10:11">
      <c r="J353" s="75"/>
      <c r="K353" s="75"/>
    </row>
    <row r="354" spans="10:11">
      <c r="J354" s="75"/>
      <c r="K354" s="75"/>
    </row>
    <row r="355" spans="10:11">
      <c r="J355" s="75"/>
      <c r="K355" s="75"/>
    </row>
    <row r="356" spans="10:11">
      <c r="J356" s="75"/>
      <c r="K356" s="75"/>
    </row>
    <row r="357" spans="10:11">
      <c r="J357" s="75"/>
      <c r="K357" s="75"/>
    </row>
    <row r="358" spans="10:11">
      <c r="J358" s="75"/>
      <c r="K358" s="75"/>
    </row>
    <row r="359" spans="10:11">
      <c r="J359" s="75"/>
      <c r="K359" s="75"/>
    </row>
    <row r="360" spans="10:11">
      <c r="J360" s="75"/>
      <c r="K360" s="75"/>
    </row>
    <row r="361" spans="10:11">
      <c r="J361" s="75"/>
      <c r="K361" s="75"/>
    </row>
    <row r="362" spans="10:11">
      <c r="J362" s="75"/>
      <c r="K362" s="75"/>
    </row>
    <row r="363" spans="10:11">
      <c r="J363" s="75"/>
      <c r="K363" s="75"/>
    </row>
    <row r="364" spans="10:11">
      <c r="J364" s="75"/>
      <c r="K364" s="75"/>
    </row>
    <row r="365" spans="10:11">
      <c r="J365" s="75"/>
      <c r="K365" s="75"/>
    </row>
    <row r="366" spans="10:11">
      <c r="J366" s="75"/>
      <c r="K366" s="75"/>
    </row>
    <row r="367" spans="10:11">
      <c r="J367" s="75"/>
      <c r="K367" s="75"/>
    </row>
    <row r="368" spans="10:11">
      <c r="J368" s="75"/>
      <c r="K368" s="75"/>
    </row>
    <row r="369" spans="10:11">
      <c r="J369" s="75"/>
      <c r="K369" s="75"/>
    </row>
    <row r="370" spans="10:11">
      <c r="J370" s="75"/>
      <c r="K370" s="75"/>
    </row>
    <row r="371" spans="10:11">
      <c r="J371" s="75"/>
      <c r="K371" s="75"/>
    </row>
    <row r="372" spans="10:11">
      <c r="J372" s="75"/>
      <c r="K372" s="75"/>
    </row>
    <row r="373" spans="10:11">
      <c r="J373" s="75"/>
      <c r="K373" s="75"/>
    </row>
    <row r="374" spans="10:11">
      <c r="J374" s="75"/>
      <c r="K374" s="75"/>
    </row>
    <row r="375" spans="10:11">
      <c r="J375" s="75"/>
      <c r="K375" s="75"/>
    </row>
    <row r="376" spans="10:11">
      <c r="J376" s="75"/>
      <c r="K376" s="75"/>
    </row>
    <row r="377" spans="10:11">
      <c r="J377" s="75"/>
      <c r="K377" s="75"/>
    </row>
    <row r="378" spans="10:11">
      <c r="J378" s="75"/>
      <c r="K378" s="75"/>
    </row>
    <row r="379" spans="10:11">
      <c r="J379" s="75"/>
      <c r="K379" s="75"/>
    </row>
    <row r="380" spans="10:11">
      <c r="J380" s="75"/>
      <c r="K380" s="75"/>
    </row>
    <row r="381" spans="10:11">
      <c r="J381" s="75"/>
      <c r="K381" s="75"/>
    </row>
    <row r="382" spans="10:11">
      <c r="J382" s="75"/>
      <c r="K382" s="75"/>
    </row>
    <row r="383" spans="10:11">
      <c r="J383" s="75"/>
      <c r="K383" s="75"/>
    </row>
    <row r="384" spans="10:11">
      <c r="J384" s="75"/>
      <c r="K384" s="75"/>
    </row>
    <row r="385" spans="10:11">
      <c r="J385" s="75"/>
      <c r="K385" s="75"/>
    </row>
    <row r="386" spans="10:11">
      <c r="J386" s="75"/>
      <c r="K386" s="75"/>
    </row>
    <row r="387" spans="10:11">
      <c r="J387" s="75"/>
      <c r="K387" s="75"/>
    </row>
    <row r="388" spans="10:11">
      <c r="J388" s="75"/>
      <c r="K388" s="75"/>
    </row>
    <row r="389" spans="10:11">
      <c r="J389" s="75"/>
      <c r="K389" s="75"/>
    </row>
    <row r="390" spans="10:11">
      <c r="J390" s="75"/>
      <c r="K390" s="75"/>
    </row>
    <row r="391" spans="10:11">
      <c r="J391" s="75"/>
      <c r="K391" s="75"/>
    </row>
    <row r="392" spans="10:11">
      <c r="J392" s="75"/>
      <c r="K392" s="75"/>
    </row>
    <row r="393" spans="10:11">
      <c r="J393" s="75"/>
      <c r="K393" s="75"/>
    </row>
    <row r="394" spans="10:11">
      <c r="J394" s="75"/>
      <c r="K394" s="75"/>
    </row>
    <row r="395" spans="10:11">
      <c r="J395" s="75"/>
      <c r="K395" s="75"/>
    </row>
    <row r="396" spans="10:11">
      <c r="J396" s="75"/>
      <c r="K396" s="75"/>
    </row>
    <row r="397" spans="10:11">
      <c r="J397" s="75"/>
      <c r="K397" s="75"/>
    </row>
    <row r="398" spans="10:11">
      <c r="J398" s="75"/>
      <c r="K398" s="75"/>
    </row>
    <row r="399" spans="10:11">
      <c r="J399" s="75"/>
      <c r="K399" s="75"/>
    </row>
    <row r="400" spans="10:11">
      <c r="J400" s="75"/>
      <c r="K400" s="75"/>
    </row>
    <row r="401" spans="10:11">
      <c r="J401" s="75"/>
      <c r="K401" s="75"/>
    </row>
    <row r="402" spans="10:11">
      <c r="J402" s="75"/>
      <c r="K402" s="75"/>
    </row>
    <row r="403" spans="10:11">
      <c r="J403" s="75"/>
      <c r="K403" s="75"/>
    </row>
    <row r="404" spans="10:11">
      <c r="J404" s="75"/>
      <c r="K404" s="75"/>
    </row>
    <row r="405" spans="10:11">
      <c r="J405" s="75"/>
      <c r="K405" s="75"/>
    </row>
    <row r="406" spans="10:11">
      <c r="J406" s="75"/>
      <c r="K406" s="75"/>
    </row>
    <row r="407" spans="10:11">
      <c r="J407" s="75"/>
      <c r="K407" s="75"/>
    </row>
    <row r="408" spans="10:11">
      <c r="J408" s="75"/>
      <c r="K408" s="75"/>
    </row>
    <row r="409" spans="10:11">
      <c r="J409" s="75"/>
      <c r="K409" s="75"/>
    </row>
    <row r="410" spans="10:11">
      <c r="J410" s="75"/>
      <c r="K410" s="75"/>
    </row>
    <row r="411" spans="10:11">
      <c r="J411" s="75"/>
      <c r="K411" s="75"/>
    </row>
    <row r="412" spans="10:11">
      <c r="J412" s="75"/>
      <c r="K412" s="75"/>
    </row>
    <row r="413" spans="10:11">
      <c r="J413" s="75"/>
      <c r="K413" s="75"/>
    </row>
    <row r="414" spans="10:11">
      <c r="J414" s="75"/>
      <c r="K414" s="75"/>
    </row>
    <row r="415" spans="10:11">
      <c r="J415" s="75"/>
      <c r="K415" s="75"/>
    </row>
    <row r="416" spans="10:11">
      <c r="J416" s="75"/>
      <c r="K416" s="75"/>
    </row>
    <row r="417" spans="10:11">
      <c r="J417" s="75"/>
      <c r="K417" s="75"/>
    </row>
    <row r="418" spans="10:11">
      <c r="J418" s="75"/>
      <c r="K418" s="75"/>
    </row>
    <row r="419" spans="10:11">
      <c r="J419" s="75"/>
      <c r="K419" s="75"/>
    </row>
    <row r="420" spans="10:11">
      <c r="J420" s="75"/>
      <c r="K420" s="75"/>
    </row>
    <row r="421" spans="10:11">
      <c r="J421" s="75"/>
      <c r="K421" s="75"/>
    </row>
    <row r="422" spans="10:11">
      <c r="J422" s="75"/>
      <c r="K422" s="75"/>
    </row>
    <row r="423" spans="10:11">
      <c r="J423" s="75"/>
      <c r="K423" s="75"/>
    </row>
    <row r="424" spans="10:11">
      <c r="J424" s="75"/>
      <c r="K424" s="75"/>
    </row>
    <row r="425" spans="10:11">
      <c r="J425" s="75"/>
      <c r="K425" s="75"/>
    </row>
    <row r="426" spans="10:11">
      <c r="J426" s="75"/>
      <c r="K426" s="75"/>
    </row>
    <row r="427" spans="10:11">
      <c r="J427" s="75"/>
      <c r="K427" s="75"/>
    </row>
    <row r="428" spans="10:11">
      <c r="J428" s="75"/>
      <c r="K428" s="75"/>
    </row>
    <row r="429" spans="10:11">
      <c r="J429" s="75"/>
      <c r="K429" s="75"/>
    </row>
    <row r="430" spans="10:11">
      <c r="J430" s="75"/>
      <c r="K430" s="75"/>
    </row>
    <row r="431" spans="10:11">
      <c r="J431" s="75"/>
      <c r="K431" s="75"/>
    </row>
    <row r="432" spans="10:11">
      <c r="J432" s="75"/>
      <c r="K432" s="75"/>
    </row>
    <row r="433" spans="10:11">
      <c r="J433" s="75"/>
      <c r="K433" s="75"/>
    </row>
    <row r="434" spans="10:11">
      <c r="J434" s="75"/>
      <c r="K434" s="75"/>
    </row>
    <row r="435" spans="10:11">
      <c r="J435" s="75"/>
      <c r="K435" s="75"/>
    </row>
    <row r="436" spans="10:11">
      <c r="J436" s="75"/>
      <c r="K436" s="75"/>
    </row>
    <row r="437" spans="10:11">
      <c r="J437" s="75"/>
      <c r="K437" s="75"/>
    </row>
    <row r="438" spans="10:11">
      <c r="J438" s="75"/>
      <c r="K438" s="75"/>
    </row>
    <row r="439" spans="10:11">
      <c r="J439" s="75"/>
      <c r="K439" s="75"/>
    </row>
    <row r="440" spans="10:11">
      <c r="J440" s="75"/>
      <c r="K440" s="75"/>
    </row>
    <row r="441" spans="10:11">
      <c r="J441" s="75"/>
      <c r="K441" s="75"/>
    </row>
    <row r="442" spans="10:11">
      <c r="J442" s="75"/>
      <c r="K442" s="75"/>
    </row>
    <row r="443" spans="10:11">
      <c r="J443" s="75"/>
      <c r="K443" s="75"/>
    </row>
    <row r="444" spans="10:11">
      <c r="J444" s="75"/>
      <c r="K444" s="75"/>
    </row>
    <row r="445" spans="10:11">
      <c r="J445" s="75"/>
      <c r="K445" s="75"/>
    </row>
    <row r="446" spans="10:11">
      <c r="J446" s="75"/>
      <c r="K446" s="75"/>
    </row>
    <row r="447" spans="10:11">
      <c r="J447" s="75"/>
      <c r="K447" s="75"/>
    </row>
    <row r="448" spans="10:11">
      <c r="J448" s="75"/>
      <c r="K448" s="75"/>
    </row>
    <row r="449" spans="10:11">
      <c r="J449" s="75"/>
      <c r="K449" s="75"/>
    </row>
    <row r="450" spans="10:11">
      <c r="J450" s="75"/>
      <c r="K450" s="75"/>
    </row>
    <row r="451" spans="10:11">
      <c r="J451" s="75"/>
      <c r="K451" s="75"/>
    </row>
    <row r="452" spans="10:11">
      <c r="J452" s="75"/>
      <c r="K452" s="75"/>
    </row>
    <row r="453" spans="10:11">
      <c r="J453" s="75"/>
      <c r="K453" s="75"/>
    </row>
    <row r="454" spans="10:11">
      <c r="J454" s="75"/>
      <c r="K454" s="75"/>
    </row>
    <row r="455" spans="10:11">
      <c r="J455" s="75"/>
      <c r="K455" s="75"/>
    </row>
    <row r="456" spans="10:11">
      <c r="J456" s="75"/>
      <c r="K456" s="75"/>
    </row>
    <row r="457" spans="10:11">
      <c r="J457" s="75"/>
      <c r="K457" s="75"/>
    </row>
    <row r="458" spans="10:11">
      <c r="J458" s="75"/>
      <c r="K458" s="75"/>
    </row>
    <row r="459" spans="10:11">
      <c r="J459" s="75"/>
      <c r="K459" s="75"/>
    </row>
    <row r="460" spans="10:11">
      <c r="J460" s="75"/>
      <c r="K460" s="75"/>
    </row>
    <row r="461" spans="10:11">
      <c r="J461" s="75"/>
      <c r="K461" s="75"/>
    </row>
    <row r="462" spans="10:11">
      <c r="J462" s="75"/>
      <c r="K462" s="75"/>
    </row>
    <row r="463" spans="10:11">
      <c r="J463" s="75"/>
      <c r="K463" s="75"/>
    </row>
    <row r="464" spans="10:11">
      <c r="J464" s="75"/>
      <c r="K464" s="75"/>
    </row>
    <row r="465" spans="10:11">
      <c r="J465" s="75"/>
      <c r="K465" s="75"/>
    </row>
    <row r="466" spans="10:11">
      <c r="J466" s="75"/>
      <c r="K466" s="75"/>
    </row>
    <row r="467" spans="10:11">
      <c r="J467" s="75"/>
      <c r="K467" s="75"/>
    </row>
    <row r="468" spans="10:11">
      <c r="J468" s="75"/>
      <c r="K468" s="75"/>
    </row>
    <row r="469" spans="10:11">
      <c r="J469" s="75"/>
      <c r="K469" s="75"/>
    </row>
    <row r="470" spans="10:11">
      <c r="J470" s="75"/>
      <c r="K470" s="75"/>
    </row>
    <row r="471" spans="10:11">
      <c r="J471" s="75"/>
      <c r="K471" s="75"/>
    </row>
    <row r="472" spans="10:11">
      <c r="J472" s="75"/>
      <c r="K472" s="75"/>
    </row>
    <row r="473" spans="10:11">
      <c r="J473" s="75"/>
      <c r="K473" s="75"/>
    </row>
    <row r="474" spans="10:11">
      <c r="J474" s="75"/>
      <c r="K474" s="75"/>
    </row>
    <row r="475" spans="10:11">
      <c r="J475" s="75"/>
      <c r="K475" s="75"/>
    </row>
    <row r="476" spans="10:11">
      <c r="J476" s="75"/>
      <c r="K476" s="75"/>
    </row>
    <row r="477" spans="10:11">
      <c r="J477" s="75"/>
      <c r="K477" s="75"/>
    </row>
    <row r="478" spans="10:11">
      <c r="J478" s="75"/>
      <c r="K478" s="75"/>
    </row>
    <row r="479" spans="10:11">
      <c r="J479" s="75"/>
      <c r="K479" s="75"/>
    </row>
    <row r="480" spans="10:11">
      <c r="J480" s="75"/>
      <c r="K480" s="75"/>
    </row>
    <row r="481" spans="10:11">
      <c r="J481" s="75"/>
      <c r="K481" s="75"/>
    </row>
    <row r="482" spans="10:11">
      <c r="J482" s="75"/>
      <c r="K482" s="75"/>
    </row>
    <row r="483" spans="10:11">
      <c r="J483" s="75"/>
      <c r="K483" s="75"/>
    </row>
    <row r="484" spans="10:11">
      <c r="J484" s="75"/>
      <c r="K484" s="75"/>
    </row>
    <row r="485" spans="10:11">
      <c r="J485" s="75"/>
      <c r="K485" s="75"/>
    </row>
    <row r="486" spans="10:11">
      <c r="J486" s="75"/>
      <c r="K486" s="75"/>
    </row>
    <row r="487" spans="10:11">
      <c r="J487" s="75"/>
      <c r="K487" s="75"/>
    </row>
    <row r="488" spans="10:11">
      <c r="J488" s="75"/>
      <c r="K488" s="75"/>
    </row>
    <row r="489" spans="10:11">
      <c r="J489" s="75"/>
      <c r="K489" s="75"/>
    </row>
    <row r="490" spans="10:11">
      <c r="J490" s="75"/>
      <c r="K490" s="75"/>
    </row>
    <row r="491" spans="10:11">
      <c r="J491" s="75"/>
      <c r="K491" s="75"/>
    </row>
    <row r="492" spans="10:11">
      <c r="J492" s="75"/>
      <c r="K492" s="75"/>
    </row>
    <row r="493" spans="10:11">
      <c r="J493" s="75"/>
      <c r="K493" s="75"/>
    </row>
    <row r="494" spans="10:11">
      <c r="J494" s="75"/>
      <c r="K494" s="75"/>
    </row>
    <row r="495" spans="10:11">
      <c r="J495" s="75"/>
      <c r="K495" s="75"/>
    </row>
    <row r="496" spans="10:11">
      <c r="J496" s="75"/>
      <c r="K496" s="75"/>
    </row>
    <row r="497" spans="10:11">
      <c r="J497" s="75"/>
      <c r="K497" s="75"/>
    </row>
    <row r="498" spans="10:11">
      <c r="J498" s="75"/>
      <c r="K498" s="75"/>
    </row>
    <row r="499" spans="10:11">
      <c r="J499" s="75"/>
      <c r="K499" s="75"/>
    </row>
    <row r="500" spans="10:11">
      <c r="J500" s="75"/>
      <c r="K500" s="75"/>
    </row>
    <row r="501" spans="10:11">
      <c r="J501" s="75"/>
      <c r="K501" s="75"/>
    </row>
    <row r="502" spans="10:11">
      <c r="J502" s="75"/>
      <c r="K502" s="75"/>
    </row>
    <row r="503" spans="10:11">
      <c r="J503" s="75"/>
      <c r="K503" s="75"/>
    </row>
    <row r="504" spans="10:11">
      <c r="J504" s="75"/>
      <c r="K504" s="75"/>
    </row>
    <row r="505" spans="10:11">
      <c r="J505" s="75"/>
      <c r="K505" s="75"/>
    </row>
    <row r="506" spans="10:11">
      <c r="J506" s="75"/>
      <c r="K506" s="75"/>
    </row>
    <row r="507" spans="10:11">
      <c r="J507" s="75"/>
      <c r="K507" s="75"/>
    </row>
    <row r="508" spans="10:11">
      <c r="J508" s="75"/>
      <c r="K508" s="75"/>
    </row>
    <row r="509" spans="10:11">
      <c r="J509" s="75"/>
      <c r="K509" s="75"/>
    </row>
    <row r="510" spans="10:11">
      <c r="J510" s="75"/>
      <c r="K510" s="75"/>
    </row>
    <row r="511" spans="10:11">
      <c r="J511" s="75"/>
      <c r="K511" s="75"/>
    </row>
    <row r="512" spans="10:11">
      <c r="J512" s="75"/>
      <c r="K512" s="75"/>
    </row>
    <row r="513" spans="10:11">
      <c r="J513" s="75"/>
      <c r="K513" s="75"/>
    </row>
    <row r="514" spans="10:11">
      <c r="J514" s="75"/>
      <c r="K514" s="75"/>
    </row>
    <row r="515" spans="10:11">
      <c r="J515" s="75"/>
      <c r="K515" s="75"/>
    </row>
    <row r="516" spans="10:11">
      <c r="J516" s="75"/>
      <c r="K516" s="75"/>
    </row>
    <row r="517" spans="10:11">
      <c r="J517" s="75"/>
      <c r="K517" s="75"/>
    </row>
    <row r="518" spans="10:11">
      <c r="J518" s="75"/>
      <c r="K518" s="75"/>
    </row>
    <row r="519" spans="10:11">
      <c r="J519" s="75"/>
      <c r="K519" s="75"/>
    </row>
    <row r="520" spans="10:11">
      <c r="J520" s="75"/>
      <c r="K520" s="75"/>
    </row>
    <row r="521" spans="10:11">
      <c r="J521" s="75"/>
      <c r="K521" s="75"/>
    </row>
    <row r="522" spans="10:11">
      <c r="J522" s="75"/>
      <c r="K522" s="75"/>
    </row>
    <row r="523" spans="10:11">
      <c r="J523" s="75"/>
      <c r="K523" s="75"/>
    </row>
    <row r="524" spans="10:11">
      <c r="J524" s="75"/>
      <c r="K524" s="75"/>
    </row>
    <row r="525" spans="10:11">
      <c r="J525" s="75"/>
      <c r="K525" s="75"/>
    </row>
    <row r="526" spans="10:11">
      <c r="J526" s="75"/>
      <c r="K526" s="75"/>
    </row>
    <row r="527" spans="10:11">
      <c r="J527" s="75"/>
      <c r="K527" s="75"/>
    </row>
    <row r="528" spans="10:11">
      <c r="J528" s="75"/>
      <c r="K528" s="75"/>
    </row>
    <row r="529" spans="10:11">
      <c r="J529" s="75"/>
      <c r="K529" s="75"/>
    </row>
    <row r="530" spans="10:11">
      <c r="J530" s="75"/>
      <c r="K530" s="75"/>
    </row>
    <row r="531" spans="10:11">
      <c r="J531" s="75"/>
      <c r="K531" s="75"/>
    </row>
    <row r="532" spans="10:11">
      <c r="J532" s="75"/>
      <c r="K532" s="75"/>
    </row>
    <row r="533" spans="10:11">
      <c r="J533" s="75"/>
      <c r="K533" s="75"/>
    </row>
    <row r="534" spans="10:11">
      <c r="J534" s="75"/>
      <c r="K534" s="75"/>
    </row>
    <row r="535" spans="10:11">
      <c r="J535" s="75"/>
      <c r="K535" s="75"/>
    </row>
    <row r="536" spans="10:11">
      <c r="J536" s="75"/>
      <c r="K536" s="75"/>
    </row>
    <row r="537" spans="10:11">
      <c r="J537" s="75"/>
      <c r="K537" s="75"/>
    </row>
    <row r="538" spans="10:11">
      <c r="J538" s="75"/>
      <c r="K538" s="75"/>
    </row>
    <row r="539" spans="10:11">
      <c r="J539" s="75"/>
      <c r="K539" s="75"/>
    </row>
    <row r="540" spans="10:11">
      <c r="J540" s="75"/>
      <c r="K540" s="75"/>
    </row>
    <row r="541" spans="10:11">
      <c r="J541" s="75"/>
      <c r="K541" s="75"/>
    </row>
    <row r="542" spans="10:11">
      <c r="J542" s="75"/>
      <c r="K542" s="75"/>
    </row>
    <row r="543" spans="10:11">
      <c r="J543" s="75"/>
      <c r="K543" s="75"/>
    </row>
    <row r="544" spans="10:11">
      <c r="J544" s="75"/>
      <c r="K544" s="75"/>
    </row>
    <row r="545" spans="10:11">
      <c r="J545" s="75"/>
      <c r="K545" s="75"/>
    </row>
    <row r="546" spans="10:11">
      <c r="J546" s="75"/>
      <c r="K546" s="75"/>
    </row>
    <row r="547" spans="10:11">
      <c r="J547" s="75"/>
      <c r="K547" s="75"/>
    </row>
    <row r="548" spans="10:11">
      <c r="J548" s="75"/>
      <c r="K548" s="75"/>
    </row>
    <row r="549" spans="10:11">
      <c r="J549" s="75"/>
      <c r="K549" s="75"/>
    </row>
    <row r="550" spans="10:11">
      <c r="J550" s="75"/>
      <c r="K550" s="75"/>
    </row>
    <row r="551" spans="10:11">
      <c r="J551" s="75"/>
      <c r="K551" s="75"/>
    </row>
    <row r="552" spans="10:11">
      <c r="J552" s="75"/>
      <c r="K552" s="75"/>
    </row>
    <row r="553" spans="10:11">
      <c r="J553" s="75"/>
      <c r="K553" s="75"/>
    </row>
    <row r="554" spans="10:11">
      <c r="J554" s="75"/>
      <c r="K554" s="75"/>
    </row>
    <row r="555" spans="10:11">
      <c r="J555" s="75"/>
      <c r="K555" s="75"/>
    </row>
    <row r="556" spans="10:11">
      <c r="J556" s="75"/>
      <c r="K556" s="75"/>
    </row>
    <row r="557" spans="10:11">
      <c r="J557" s="75"/>
      <c r="K557" s="75"/>
    </row>
    <row r="558" spans="10:11">
      <c r="J558" s="75"/>
      <c r="K558" s="75"/>
    </row>
    <row r="559" spans="10:11">
      <c r="J559" s="75"/>
      <c r="K559" s="75"/>
    </row>
    <row r="560" spans="10:11">
      <c r="J560" s="75"/>
      <c r="K560" s="75"/>
    </row>
    <row r="561" spans="10:11">
      <c r="J561" s="75"/>
      <c r="K561" s="75"/>
    </row>
    <row r="562" spans="10:11">
      <c r="J562" s="75"/>
      <c r="K562" s="75"/>
    </row>
    <row r="563" spans="10:11">
      <c r="J563" s="75"/>
      <c r="K563" s="75"/>
    </row>
    <row r="564" spans="10:11">
      <c r="J564" s="75"/>
      <c r="K564" s="75"/>
    </row>
    <row r="565" spans="10:11">
      <c r="J565" s="75"/>
      <c r="K565" s="75"/>
    </row>
    <row r="566" spans="10:11">
      <c r="J566" s="75"/>
      <c r="K566" s="75"/>
    </row>
    <row r="567" spans="10:11">
      <c r="J567" s="75"/>
      <c r="K567" s="75"/>
    </row>
    <row r="568" spans="10:11">
      <c r="J568" s="75"/>
      <c r="K568" s="75"/>
    </row>
    <row r="569" spans="10:11">
      <c r="J569" s="75"/>
      <c r="K569" s="75"/>
    </row>
    <row r="570" spans="10:11">
      <c r="J570" s="75"/>
      <c r="K570" s="75"/>
    </row>
    <row r="571" spans="10:11">
      <c r="J571" s="75"/>
      <c r="K571" s="75"/>
    </row>
    <row r="572" spans="10:11">
      <c r="J572" s="75"/>
      <c r="K572" s="75"/>
    </row>
    <row r="573" spans="10:11">
      <c r="J573" s="75"/>
      <c r="K573" s="75"/>
    </row>
    <row r="574" spans="10:11">
      <c r="J574" s="75"/>
      <c r="K574" s="75"/>
    </row>
    <row r="575" spans="10:11">
      <c r="J575" s="75"/>
      <c r="K575" s="75"/>
    </row>
    <row r="576" spans="10:11">
      <c r="J576" s="75"/>
      <c r="K576" s="75"/>
    </row>
    <row r="577" spans="10:11">
      <c r="J577" s="75"/>
      <c r="K577" s="75"/>
    </row>
    <row r="578" spans="10:11">
      <c r="J578" s="75"/>
      <c r="K578" s="75"/>
    </row>
    <row r="579" spans="10:11">
      <c r="J579" s="75"/>
      <c r="K579" s="75"/>
    </row>
    <row r="580" spans="10:11">
      <c r="J580" s="75"/>
      <c r="K580" s="75"/>
    </row>
    <row r="581" spans="10:11">
      <c r="J581" s="75"/>
      <c r="K581" s="75"/>
    </row>
    <row r="582" spans="10:11">
      <c r="J582" s="75"/>
      <c r="K582" s="75"/>
    </row>
    <row r="583" spans="10:11">
      <c r="J583" s="75"/>
      <c r="K583" s="75"/>
    </row>
    <row r="584" spans="10:11">
      <c r="J584" s="75"/>
      <c r="K584" s="75"/>
    </row>
    <row r="585" spans="10:11">
      <c r="J585" s="75"/>
      <c r="K585" s="75"/>
    </row>
    <row r="586" spans="10:11">
      <c r="J586" s="75"/>
      <c r="K586" s="75"/>
    </row>
    <row r="587" spans="10:11">
      <c r="J587" s="75"/>
      <c r="K587" s="75"/>
    </row>
    <row r="588" spans="10:11">
      <c r="J588" s="75"/>
      <c r="K588" s="75"/>
    </row>
    <row r="589" spans="10:11">
      <c r="J589" s="75"/>
      <c r="K589" s="75"/>
    </row>
    <row r="590" spans="10:11">
      <c r="J590" s="75"/>
      <c r="K590" s="75"/>
    </row>
    <row r="591" spans="10:11">
      <c r="J591" s="75"/>
      <c r="K591" s="75"/>
    </row>
    <row r="592" spans="10:11">
      <c r="J592" s="75"/>
      <c r="K592" s="75"/>
    </row>
    <row r="593" spans="10:11">
      <c r="J593" s="75"/>
      <c r="K593" s="75"/>
    </row>
    <row r="594" spans="10:11">
      <c r="J594" s="75"/>
      <c r="K594" s="75"/>
    </row>
    <row r="595" spans="10:11">
      <c r="J595" s="75"/>
      <c r="K595" s="75"/>
    </row>
    <row r="596" spans="10:11">
      <c r="J596" s="75"/>
      <c r="K596" s="75"/>
    </row>
    <row r="597" spans="10:11">
      <c r="J597" s="75"/>
      <c r="K597" s="75"/>
    </row>
    <row r="598" spans="10:11">
      <c r="J598" s="75"/>
      <c r="K598" s="75"/>
    </row>
    <row r="599" spans="10:11">
      <c r="J599" s="75"/>
      <c r="K599" s="75"/>
    </row>
    <row r="600" spans="10:11">
      <c r="J600" s="75"/>
      <c r="K600" s="75"/>
    </row>
    <row r="601" spans="10:11">
      <c r="J601" s="75"/>
      <c r="K601" s="75"/>
    </row>
    <row r="602" spans="10:11">
      <c r="J602" s="75"/>
      <c r="K602" s="75"/>
    </row>
    <row r="603" spans="10:11">
      <c r="J603" s="75"/>
      <c r="K603" s="75"/>
    </row>
    <row r="604" spans="10:11">
      <c r="J604" s="75"/>
      <c r="K604" s="75"/>
    </row>
    <row r="605" spans="10:11">
      <c r="J605" s="75"/>
      <c r="K605" s="75"/>
    </row>
    <row r="606" spans="10:11">
      <c r="J606" s="75"/>
      <c r="K606" s="75"/>
    </row>
    <row r="607" spans="10:11">
      <c r="J607" s="75"/>
      <c r="K607" s="75"/>
    </row>
    <row r="608" spans="10:11">
      <c r="J608" s="75"/>
      <c r="K608" s="75"/>
    </row>
    <row r="609" spans="10:11">
      <c r="J609" s="75"/>
      <c r="K609" s="75"/>
    </row>
    <row r="610" spans="10:11">
      <c r="J610" s="75"/>
      <c r="K610" s="75"/>
    </row>
    <row r="611" spans="10:11">
      <c r="J611" s="75"/>
      <c r="K611" s="75"/>
    </row>
    <row r="612" spans="10:11">
      <c r="J612" s="75"/>
      <c r="K612" s="75"/>
    </row>
    <row r="613" spans="10:11">
      <c r="J613" s="75"/>
      <c r="K613" s="75"/>
    </row>
    <row r="614" spans="10:11">
      <c r="J614" s="75"/>
      <c r="K614" s="75"/>
    </row>
    <row r="615" spans="10:11">
      <c r="J615" s="75"/>
      <c r="K615" s="75"/>
    </row>
    <row r="616" spans="10:11">
      <c r="J616" s="75"/>
      <c r="K616" s="75"/>
    </row>
    <row r="617" spans="10:11">
      <c r="J617" s="75"/>
      <c r="K617" s="75"/>
    </row>
    <row r="618" spans="10:11">
      <c r="J618" s="75"/>
      <c r="K618" s="75"/>
    </row>
    <row r="619" spans="10:11">
      <c r="J619" s="75"/>
      <c r="K619" s="75"/>
    </row>
    <row r="620" spans="10:11">
      <c r="J620" s="75"/>
      <c r="K620" s="75"/>
    </row>
    <row r="621" spans="10:11">
      <c r="J621" s="75"/>
      <c r="K621" s="75"/>
    </row>
    <row r="622" spans="10:11">
      <c r="J622" s="75"/>
      <c r="K622" s="75"/>
    </row>
    <row r="623" spans="10:11">
      <c r="J623" s="75"/>
      <c r="K623" s="75"/>
    </row>
    <row r="624" spans="10:11">
      <c r="J624" s="75"/>
      <c r="K624" s="75"/>
    </row>
    <row r="625" spans="10:11">
      <c r="J625" s="75"/>
      <c r="K625" s="75"/>
    </row>
    <row r="626" spans="10:11">
      <c r="J626" s="75"/>
      <c r="K626" s="75"/>
    </row>
    <row r="627" spans="10:11">
      <c r="J627" s="75"/>
      <c r="K627" s="75"/>
    </row>
    <row r="628" spans="10:11">
      <c r="J628" s="75"/>
      <c r="K628" s="75"/>
    </row>
    <row r="629" spans="10:11">
      <c r="J629" s="75"/>
      <c r="K629" s="75"/>
    </row>
    <row r="630" spans="10:11">
      <c r="J630" s="75"/>
      <c r="K630" s="75"/>
    </row>
    <row r="631" spans="10:11">
      <c r="J631" s="75"/>
      <c r="K631" s="75"/>
    </row>
    <row r="632" spans="10:11">
      <c r="J632" s="75"/>
      <c r="K632" s="75"/>
    </row>
    <row r="633" spans="10:11">
      <c r="J633" s="75"/>
      <c r="K633" s="75"/>
    </row>
    <row r="634" spans="10:11">
      <c r="J634" s="75"/>
      <c r="K634" s="75"/>
    </row>
    <row r="635" spans="10:11">
      <c r="J635" s="75"/>
      <c r="K635" s="75"/>
    </row>
    <row r="636" spans="10:11">
      <c r="J636" s="75"/>
      <c r="K636" s="75"/>
    </row>
    <row r="637" spans="10:11">
      <c r="J637" s="75"/>
      <c r="K637" s="75"/>
    </row>
    <row r="638" spans="10:11">
      <c r="J638" s="75"/>
      <c r="K638" s="75"/>
    </row>
    <row r="639" spans="10:11">
      <c r="J639" s="75"/>
      <c r="K639" s="75"/>
    </row>
    <row r="640" spans="10:11">
      <c r="J640" s="75"/>
      <c r="K640" s="75"/>
    </row>
    <row r="641" spans="10:11">
      <c r="J641" s="75"/>
      <c r="K641" s="75"/>
    </row>
    <row r="642" spans="10:11">
      <c r="J642" s="75"/>
      <c r="K642" s="75"/>
    </row>
    <row r="643" spans="10:11">
      <c r="J643" s="75"/>
      <c r="K643" s="75"/>
    </row>
    <row r="644" spans="10:11">
      <c r="J644" s="75"/>
      <c r="K644" s="75"/>
    </row>
    <row r="645" spans="10:11">
      <c r="J645" s="75"/>
      <c r="K645" s="75"/>
    </row>
    <row r="646" spans="10:11">
      <c r="J646" s="75"/>
      <c r="K646" s="75"/>
    </row>
    <row r="647" spans="10:11">
      <c r="J647" s="75"/>
      <c r="K647" s="75"/>
    </row>
    <row r="648" spans="10:11">
      <c r="J648" s="75"/>
      <c r="K648" s="75"/>
    </row>
    <row r="649" spans="10:11">
      <c r="J649" s="75"/>
      <c r="K649" s="75"/>
    </row>
    <row r="650" spans="10:11">
      <c r="J650" s="75"/>
      <c r="K650" s="75"/>
    </row>
    <row r="651" spans="10:11">
      <c r="J651" s="75"/>
      <c r="K651" s="75"/>
    </row>
    <row r="652" spans="10:11">
      <c r="J652" s="75"/>
      <c r="K652" s="75"/>
    </row>
    <row r="653" spans="10:11">
      <c r="J653" s="75"/>
      <c r="K653" s="75"/>
    </row>
    <row r="654" spans="10:11">
      <c r="J654" s="75"/>
      <c r="K654" s="75"/>
    </row>
    <row r="655" spans="10:11">
      <c r="J655" s="75"/>
      <c r="K655" s="75"/>
    </row>
    <row r="656" spans="10:11">
      <c r="J656" s="75"/>
      <c r="K656" s="75"/>
    </row>
    <row r="657" spans="10:11">
      <c r="J657" s="75"/>
      <c r="K657" s="75"/>
    </row>
    <row r="658" spans="10:11">
      <c r="J658" s="75"/>
      <c r="K658" s="75"/>
    </row>
    <row r="659" spans="10:11">
      <c r="J659" s="75"/>
      <c r="K659" s="75"/>
    </row>
    <row r="660" spans="10:11">
      <c r="J660" s="75"/>
      <c r="K660" s="75"/>
    </row>
    <row r="661" spans="10:11">
      <c r="J661" s="75"/>
      <c r="K661" s="75"/>
    </row>
    <row r="662" spans="10:11">
      <c r="J662" s="75"/>
      <c r="K662" s="75"/>
    </row>
    <row r="663" spans="10:11">
      <c r="J663" s="75"/>
      <c r="K663" s="75"/>
    </row>
    <row r="664" spans="10:11">
      <c r="J664" s="75"/>
      <c r="K664" s="75"/>
    </row>
    <row r="665" spans="10:11">
      <c r="J665" s="75"/>
      <c r="K665" s="75"/>
    </row>
    <row r="666" spans="10:11">
      <c r="J666" s="75"/>
      <c r="K666" s="75"/>
    </row>
    <row r="667" spans="10:11">
      <c r="J667" s="75"/>
      <c r="K667" s="75"/>
    </row>
    <row r="668" spans="10:11">
      <c r="J668" s="75"/>
      <c r="K668" s="75"/>
    </row>
    <row r="669" spans="10:11">
      <c r="J669" s="75"/>
      <c r="K669" s="75"/>
    </row>
    <row r="670" spans="10:11">
      <c r="J670" s="75"/>
      <c r="K670" s="75"/>
    </row>
    <row r="671" spans="10:11">
      <c r="J671" s="75"/>
      <c r="K671" s="75"/>
    </row>
    <row r="672" spans="10:11">
      <c r="J672" s="75"/>
      <c r="K672" s="75"/>
    </row>
    <row r="673" spans="10:11">
      <c r="J673" s="75"/>
      <c r="K673" s="75"/>
    </row>
    <row r="674" spans="10:11">
      <c r="J674" s="75"/>
      <c r="K674" s="75"/>
    </row>
    <row r="675" spans="10:11">
      <c r="J675" s="75"/>
      <c r="K675" s="75"/>
    </row>
    <row r="676" spans="10:11">
      <c r="J676" s="75"/>
      <c r="K676" s="75"/>
    </row>
    <row r="677" spans="10:11">
      <c r="J677" s="75"/>
      <c r="K677" s="75"/>
    </row>
    <row r="678" spans="10:11">
      <c r="J678" s="75"/>
      <c r="K678" s="75"/>
    </row>
    <row r="679" spans="10:11">
      <c r="J679" s="75"/>
      <c r="K679" s="75"/>
    </row>
    <row r="680" spans="10:11">
      <c r="J680" s="75"/>
      <c r="K680" s="75"/>
    </row>
    <row r="681" spans="10:11">
      <c r="J681" s="75"/>
      <c r="K681" s="75"/>
    </row>
    <row r="682" spans="10:11">
      <c r="J682" s="75"/>
      <c r="K682" s="75"/>
    </row>
    <row r="683" spans="10:11">
      <c r="J683" s="75"/>
      <c r="K683" s="75"/>
    </row>
    <row r="684" spans="10:11">
      <c r="J684" s="75"/>
      <c r="K684" s="75"/>
    </row>
    <row r="685" spans="10:11">
      <c r="J685" s="75"/>
      <c r="K685" s="75"/>
    </row>
    <row r="686" spans="10:11">
      <c r="J686" s="75"/>
      <c r="K686" s="75"/>
    </row>
    <row r="687" spans="10:11">
      <c r="J687" s="75"/>
      <c r="K687" s="75"/>
    </row>
    <row r="688" spans="10:11">
      <c r="J688" s="75"/>
      <c r="K688" s="75"/>
    </row>
    <row r="689" spans="10:11">
      <c r="J689" s="75"/>
      <c r="K689" s="75"/>
    </row>
    <row r="690" spans="10:11">
      <c r="J690" s="75"/>
      <c r="K690" s="75"/>
    </row>
    <row r="691" spans="10:11">
      <c r="J691" s="75"/>
      <c r="K691" s="75"/>
    </row>
    <row r="692" spans="10:11">
      <c r="J692" s="75"/>
      <c r="K692" s="75"/>
    </row>
    <row r="693" spans="10:11">
      <c r="J693" s="75"/>
      <c r="K693" s="75"/>
    </row>
    <row r="694" spans="10:11">
      <c r="J694" s="75"/>
      <c r="K694" s="75"/>
    </row>
    <row r="695" spans="10:11">
      <c r="J695" s="75"/>
      <c r="K695" s="75"/>
    </row>
    <row r="696" spans="10:11">
      <c r="J696" s="75"/>
      <c r="K696" s="75"/>
    </row>
    <row r="697" spans="10:11">
      <c r="J697" s="75"/>
      <c r="K697" s="75"/>
    </row>
    <row r="698" spans="10:11">
      <c r="J698" s="75"/>
      <c r="K698" s="75"/>
    </row>
    <row r="699" spans="10:11">
      <c r="J699" s="75"/>
      <c r="K699" s="75"/>
    </row>
    <row r="700" spans="10:11">
      <c r="J700" s="75"/>
      <c r="K700" s="75"/>
    </row>
    <row r="701" spans="10:11">
      <c r="J701" s="75"/>
      <c r="K701" s="75"/>
    </row>
    <row r="702" spans="10:11">
      <c r="J702" s="75"/>
      <c r="K702" s="75"/>
    </row>
    <row r="703" spans="10:11">
      <c r="J703" s="75"/>
      <c r="K703" s="75"/>
    </row>
    <row r="704" spans="10:11">
      <c r="J704" s="75"/>
      <c r="K704" s="75"/>
    </row>
    <row r="705" spans="10:11">
      <c r="J705" s="75"/>
      <c r="K705" s="75"/>
    </row>
    <row r="706" spans="10:11">
      <c r="J706" s="75"/>
      <c r="K706" s="75"/>
    </row>
    <row r="707" spans="10:11">
      <c r="J707" s="75"/>
      <c r="K707" s="75"/>
    </row>
    <row r="708" spans="10:11">
      <c r="J708" s="75"/>
      <c r="K708" s="75"/>
    </row>
    <row r="709" spans="10:11">
      <c r="J709" s="75"/>
      <c r="K709" s="75"/>
    </row>
    <row r="710" spans="10:11">
      <c r="J710" s="75"/>
      <c r="K710" s="75"/>
    </row>
    <row r="711" spans="10:11">
      <c r="J711" s="75"/>
      <c r="K711" s="75"/>
    </row>
    <row r="712" spans="10:11">
      <c r="J712" s="75"/>
      <c r="K712" s="75"/>
    </row>
    <row r="713" spans="10:11">
      <c r="J713" s="75"/>
      <c r="K713" s="75"/>
    </row>
    <row r="714" spans="10:11">
      <c r="J714" s="75"/>
      <c r="K714" s="75"/>
    </row>
    <row r="715" spans="10:11">
      <c r="J715" s="75"/>
      <c r="K715" s="75"/>
    </row>
    <row r="716" spans="10:11">
      <c r="J716" s="75"/>
      <c r="K716" s="75"/>
    </row>
    <row r="717" spans="10:11">
      <c r="J717" s="75"/>
      <c r="K717" s="75"/>
    </row>
    <row r="718" spans="10:11">
      <c r="J718" s="75"/>
      <c r="K718" s="75"/>
    </row>
    <row r="719" spans="10:11">
      <c r="J719" s="75"/>
      <c r="K719" s="75"/>
    </row>
    <row r="720" spans="10:11">
      <c r="J720" s="75"/>
      <c r="K720" s="75"/>
    </row>
    <row r="721" spans="10:11">
      <c r="J721" s="75"/>
      <c r="K721" s="75"/>
    </row>
    <row r="722" spans="10:11">
      <c r="J722" s="75"/>
      <c r="K722" s="75"/>
    </row>
    <row r="723" spans="10:11">
      <c r="J723" s="75"/>
      <c r="K723" s="75"/>
    </row>
    <row r="724" spans="10:11">
      <c r="J724" s="75"/>
      <c r="K724" s="75"/>
    </row>
    <row r="725" spans="10:11">
      <c r="J725" s="75"/>
      <c r="K725" s="75"/>
    </row>
    <row r="726" spans="10:11">
      <c r="J726" s="75"/>
      <c r="K726" s="75"/>
    </row>
    <row r="727" spans="10:11">
      <c r="J727" s="75"/>
      <c r="K727" s="75"/>
    </row>
    <row r="728" spans="10:11">
      <c r="J728" s="75"/>
      <c r="K728" s="75"/>
    </row>
    <row r="729" spans="10:11">
      <c r="J729" s="75"/>
      <c r="K729" s="75"/>
    </row>
    <row r="730" spans="10:11">
      <c r="J730" s="75"/>
      <c r="K730" s="75"/>
    </row>
    <row r="731" spans="10:11">
      <c r="J731" s="75"/>
      <c r="K731" s="75"/>
    </row>
    <row r="732" spans="10:11">
      <c r="J732" s="75"/>
      <c r="K732" s="75"/>
    </row>
    <row r="733" spans="10:11">
      <c r="J733" s="75"/>
      <c r="K733" s="75"/>
    </row>
    <row r="734" spans="10:11">
      <c r="J734" s="75"/>
      <c r="K734" s="75"/>
    </row>
    <row r="735" spans="10:11">
      <c r="J735" s="75"/>
      <c r="K735" s="75"/>
    </row>
    <row r="736" spans="10:11">
      <c r="J736" s="75"/>
      <c r="K736" s="75"/>
    </row>
    <row r="737" spans="10:11">
      <c r="J737" s="75"/>
      <c r="K737" s="75"/>
    </row>
    <row r="738" spans="10:11">
      <c r="J738" s="75"/>
      <c r="K738" s="75"/>
    </row>
    <row r="739" spans="10:11">
      <c r="J739" s="75"/>
      <c r="K739" s="75"/>
    </row>
    <row r="740" spans="10:11">
      <c r="J740" s="75"/>
      <c r="K740" s="75"/>
    </row>
    <row r="741" spans="10:11">
      <c r="J741" s="75"/>
      <c r="K741" s="75"/>
    </row>
    <row r="742" spans="10:11">
      <c r="J742" s="75"/>
      <c r="K742" s="75"/>
    </row>
    <row r="743" spans="10:11">
      <c r="J743" s="75"/>
      <c r="K743" s="75"/>
    </row>
    <row r="744" spans="10:11">
      <c r="J744" s="75"/>
      <c r="K744" s="75"/>
    </row>
    <row r="745" spans="10:11">
      <c r="J745" s="75"/>
      <c r="K745" s="75"/>
    </row>
    <row r="746" spans="10:11">
      <c r="J746" s="75"/>
      <c r="K746" s="75"/>
    </row>
    <row r="747" spans="10:11">
      <c r="J747" s="75"/>
      <c r="K747" s="75"/>
    </row>
    <row r="748" spans="10:11">
      <c r="J748" s="75"/>
      <c r="K748" s="75"/>
    </row>
    <row r="749" spans="10:11">
      <c r="J749" s="75"/>
      <c r="K749" s="75"/>
    </row>
    <row r="750" spans="10:11">
      <c r="J750" s="75"/>
      <c r="K750" s="75"/>
    </row>
    <row r="751" spans="10:11">
      <c r="J751" s="75"/>
      <c r="K751" s="75"/>
    </row>
    <row r="752" spans="10:11">
      <c r="J752" s="75"/>
      <c r="K752" s="75"/>
    </row>
    <row r="753" spans="10:11">
      <c r="J753" s="75"/>
      <c r="K753" s="75"/>
    </row>
    <row r="754" spans="10:11">
      <c r="J754" s="75"/>
      <c r="K754" s="75"/>
    </row>
    <row r="755" spans="10:11">
      <c r="J755" s="75"/>
      <c r="K755" s="75"/>
    </row>
    <row r="756" spans="10:11">
      <c r="J756" s="75"/>
      <c r="K756" s="75"/>
    </row>
    <row r="757" spans="10:11">
      <c r="J757" s="75"/>
      <c r="K757" s="75"/>
    </row>
    <row r="758" spans="10:11">
      <c r="J758" s="75"/>
      <c r="K758" s="75"/>
    </row>
    <row r="759" spans="10:11">
      <c r="J759" s="75"/>
      <c r="K759" s="75"/>
    </row>
    <row r="760" spans="10:11">
      <c r="J760" s="75"/>
      <c r="K760" s="75"/>
    </row>
    <row r="761" spans="10:11">
      <c r="J761" s="75"/>
      <c r="K761" s="75"/>
    </row>
    <row r="762" spans="10:11">
      <c r="J762" s="75"/>
      <c r="K762" s="75"/>
    </row>
    <row r="763" spans="10:11">
      <c r="J763" s="75"/>
      <c r="K763" s="75"/>
    </row>
    <row r="764" spans="10:11">
      <c r="J764" s="75"/>
      <c r="K764" s="75"/>
    </row>
    <row r="765" spans="10:11">
      <c r="J765" s="75"/>
      <c r="K765" s="75"/>
    </row>
    <row r="766" spans="10:11">
      <c r="J766" s="75"/>
      <c r="K766" s="75"/>
    </row>
    <row r="767" spans="10:11">
      <c r="J767" s="75"/>
      <c r="K767" s="75"/>
    </row>
    <row r="768" spans="10:11">
      <c r="J768" s="75"/>
      <c r="K768" s="75"/>
    </row>
    <row r="769" spans="10:11">
      <c r="J769" s="75"/>
      <c r="K769" s="75"/>
    </row>
    <row r="770" spans="10:11">
      <c r="J770" s="75"/>
      <c r="K770" s="75"/>
    </row>
    <row r="771" spans="10:11">
      <c r="J771" s="75"/>
      <c r="K771" s="75"/>
    </row>
    <row r="772" spans="10:11">
      <c r="J772" s="75"/>
      <c r="K772" s="75"/>
    </row>
    <row r="773" spans="10:11">
      <c r="J773" s="75"/>
      <c r="K773" s="75"/>
    </row>
    <row r="774" spans="10:11">
      <c r="J774" s="75"/>
      <c r="K774" s="75"/>
    </row>
    <row r="775" spans="10:11">
      <c r="J775" s="75"/>
      <c r="K775" s="75"/>
    </row>
    <row r="776" spans="10:11">
      <c r="J776" s="75"/>
      <c r="K776" s="75"/>
    </row>
    <row r="777" spans="10:11">
      <c r="J777" s="75"/>
      <c r="K777" s="75"/>
    </row>
    <row r="778" spans="10:11">
      <c r="J778" s="75"/>
      <c r="K778" s="75"/>
    </row>
    <row r="779" spans="10:11">
      <c r="J779" s="75"/>
      <c r="K779" s="75"/>
    </row>
    <row r="780" spans="10:11">
      <c r="J780" s="75"/>
      <c r="K780" s="75"/>
    </row>
    <row r="781" spans="10:11">
      <c r="J781" s="75"/>
      <c r="K781" s="75"/>
    </row>
    <row r="782" spans="10:11">
      <c r="J782" s="75"/>
      <c r="K782" s="75"/>
    </row>
    <row r="783" spans="10:11">
      <c r="J783" s="75"/>
      <c r="K783" s="75"/>
    </row>
    <row r="784" spans="10:11">
      <c r="J784" s="75"/>
      <c r="K784" s="75"/>
    </row>
    <row r="785" spans="10:11">
      <c r="J785" s="75"/>
      <c r="K785" s="75"/>
    </row>
    <row r="786" spans="10:11">
      <c r="J786" s="75"/>
      <c r="K786" s="75"/>
    </row>
    <row r="787" spans="10:11">
      <c r="J787" s="75"/>
      <c r="K787" s="75"/>
    </row>
    <row r="788" spans="10:11">
      <c r="J788" s="75"/>
      <c r="K788" s="75"/>
    </row>
    <row r="789" spans="10:11">
      <c r="J789" s="75"/>
      <c r="K789" s="75"/>
    </row>
    <row r="790" spans="10:11">
      <c r="J790" s="75"/>
      <c r="K790" s="75"/>
    </row>
    <row r="791" spans="10:11">
      <c r="J791" s="75"/>
      <c r="K791" s="75"/>
    </row>
    <row r="792" spans="10:11">
      <c r="J792" s="75"/>
      <c r="K792" s="75"/>
    </row>
    <row r="793" spans="10:11">
      <c r="J793" s="75"/>
      <c r="K793" s="75"/>
    </row>
    <row r="794" spans="10:11">
      <c r="J794" s="75"/>
      <c r="K794" s="75"/>
    </row>
    <row r="795" spans="10:11">
      <c r="J795" s="75"/>
      <c r="K795" s="75"/>
    </row>
    <row r="796" spans="10:11">
      <c r="J796" s="75"/>
      <c r="K796" s="75"/>
    </row>
    <row r="797" spans="10:11">
      <c r="J797" s="75"/>
      <c r="K797" s="75"/>
    </row>
    <row r="798" spans="10:11">
      <c r="J798" s="75"/>
      <c r="K798" s="75"/>
    </row>
    <row r="799" spans="10:11">
      <c r="J799" s="75"/>
      <c r="K799" s="75"/>
    </row>
    <row r="800" spans="10:11">
      <c r="J800" s="75"/>
      <c r="K800" s="75"/>
    </row>
    <row r="801" spans="10:11">
      <c r="J801" s="75"/>
      <c r="K801" s="75"/>
    </row>
    <row r="802" spans="10:11">
      <c r="J802" s="75"/>
      <c r="K802" s="75"/>
    </row>
    <row r="803" spans="10:11">
      <c r="J803" s="75"/>
      <c r="K803" s="75"/>
    </row>
    <row r="804" spans="10:11">
      <c r="J804" s="75"/>
      <c r="K804" s="75"/>
    </row>
    <row r="805" spans="10:11">
      <c r="J805" s="75"/>
      <c r="K805" s="75"/>
    </row>
    <row r="806" spans="10:11">
      <c r="J806" s="75"/>
      <c r="K806" s="75"/>
    </row>
    <row r="807" spans="10:11">
      <c r="J807" s="75"/>
      <c r="K807" s="75"/>
    </row>
    <row r="808" spans="10:11">
      <c r="J808" s="75"/>
      <c r="K808" s="75"/>
    </row>
    <row r="809" spans="10:11">
      <c r="J809" s="75"/>
      <c r="K809" s="75"/>
    </row>
    <row r="810" spans="10:11">
      <c r="J810" s="75"/>
      <c r="K810" s="75"/>
    </row>
    <row r="811" spans="10:11">
      <c r="J811" s="75"/>
      <c r="K811" s="75"/>
    </row>
    <row r="812" spans="10:11">
      <c r="J812" s="75"/>
      <c r="K812" s="75"/>
    </row>
    <row r="813" spans="10:11">
      <c r="J813" s="75"/>
      <c r="K813" s="75"/>
    </row>
    <row r="814" spans="10:11">
      <c r="J814" s="75"/>
      <c r="K814" s="75"/>
    </row>
    <row r="815" spans="10:11">
      <c r="J815" s="75"/>
      <c r="K815" s="75"/>
    </row>
    <row r="816" spans="10:11">
      <c r="J816" s="75"/>
      <c r="K816" s="75"/>
    </row>
    <row r="817" spans="10:11">
      <c r="J817" s="75"/>
      <c r="K817" s="75"/>
    </row>
    <row r="818" spans="10:11">
      <c r="J818" s="75"/>
      <c r="K818" s="75"/>
    </row>
    <row r="819" spans="10:11">
      <c r="J819" s="75"/>
      <c r="K819" s="75"/>
    </row>
    <row r="820" spans="10:11">
      <c r="J820" s="75"/>
      <c r="K820" s="75"/>
    </row>
    <row r="821" spans="10:11">
      <c r="J821" s="75"/>
      <c r="K821" s="75"/>
    </row>
    <row r="822" spans="10:11">
      <c r="J822" s="75"/>
      <c r="K822" s="75"/>
    </row>
    <row r="823" spans="10:11">
      <c r="J823" s="75"/>
      <c r="K823" s="75"/>
    </row>
    <row r="824" spans="10:11">
      <c r="J824" s="75"/>
      <c r="K824" s="75"/>
    </row>
    <row r="825" spans="10:11">
      <c r="J825" s="75"/>
      <c r="K825" s="75"/>
    </row>
    <row r="826" spans="10:11">
      <c r="J826" s="75"/>
      <c r="K826" s="75"/>
    </row>
    <row r="827" spans="10:11">
      <c r="J827" s="75"/>
      <c r="K827" s="75"/>
    </row>
    <row r="828" spans="10:11">
      <c r="J828" s="75"/>
      <c r="K828" s="75"/>
    </row>
    <row r="829" spans="10:11">
      <c r="J829" s="75"/>
      <c r="K829" s="75"/>
    </row>
    <row r="830" spans="10:11">
      <c r="J830" s="75"/>
      <c r="K830" s="75"/>
    </row>
    <row r="831" spans="10:11">
      <c r="J831" s="75"/>
      <c r="K831" s="75"/>
    </row>
    <row r="832" spans="10:11">
      <c r="J832" s="75"/>
      <c r="K832" s="75"/>
    </row>
    <row r="833" spans="10:11">
      <c r="J833" s="75"/>
      <c r="K833" s="75"/>
    </row>
    <row r="834" spans="10:11">
      <c r="J834" s="75"/>
      <c r="K834" s="75"/>
    </row>
    <row r="835" spans="10:11">
      <c r="J835" s="75"/>
      <c r="K835" s="75"/>
    </row>
    <row r="836" spans="10:11">
      <c r="J836" s="75"/>
      <c r="K836" s="75"/>
    </row>
    <row r="837" spans="10:11">
      <c r="J837" s="75"/>
      <c r="K837" s="75"/>
    </row>
    <row r="838" spans="10:11">
      <c r="J838" s="75"/>
      <c r="K838" s="75"/>
    </row>
    <row r="839" spans="10:11">
      <c r="J839" s="75"/>
      <c r="K839" s="75"/>
    </row>
    <row r="840" spans="10:11">
      <c r="J840" s="75"/>
      <c r="K840" s="75"/>
    </row>
    <row r="841" spans="10:11">
      <c r="J841" s="75"/>
      <c r="K841" s="75"/>
    </row>
    <row r="842" spans="10:11">
      <c r="J842" s="75"/>
      <c r="K842" s="75"/>
    </row>
    <row r="843" spans="10:11">
      <c r="J843" s="75"/>
      <c r="K843" s="75"/>
    </row>
    <row r="844" spans="10:11">
      <c r="J844" s="75"/>
      <c r="K844" s="75"/>
    </row>
    <row r="845" spans="10:11">
      <c r="J845" s="75"/>
      <c r="K845" s="75"/>
    </row>
    <row r="846" spans="10:11">
      <c r="J846" s="75"/>
      <c r="K846" s="75"/>
    </row>
    <row r="847" spans="10:11">
      <c r="J847" s="75"/>
      <c r="K847" s="75"/>
    </row>
    <row r="848" spans="10:11">
      <c r="J848" s="75"/>
      <c r="K848" s="75"/>
    </row>
    <row r="849" spans="10:11">
      <c r="J849" s="75"/>
      <c r="K849" s="75"/>
    </row>
    <row r="850" spans="10:11">
      <c r="J850" s="75"/>
      <c r="K850" s="75"/>
    </row>
    <row r="851" spans="10:11">
      <c r="J851" s="75"/>
      <c r="K851" s="75"/>
    </row>
    <row r="852" spans="10:11">
      <c r="J852" s="75"/>
      <c r="K852" s="75"/>
    </row>
    <row r="853" spans="10:11">
      <c r="J853" s="75"/>
      <c r="K853" s="75"/>
    </row>
    <row r="854" spans="10:11">
      <c r="J854" s="75"/>
      <c r="K854" s="75"/>
    </row>
    <row r="855" spans="10:11">
      <c r="J855" s="75"/>
      <c r="K855" s="75"/>
    </row>
    <row r="856" spans="10:11">
      <c r="J856" s="75"/>
      <c r="K856" s="75"/>
    </row>
    <row r="857" spans="10:11">
      <c r="J857" s="75"/>
      <c r="K857" s="75"/>
    </row>
    <row r="858" spans="10:11">
      <c r="J858" s="75"/>
      <c r="K858" s="75"/>
    </row>
    <row r="859" spans="10:11">
      <c r="J859" s="75"/>
      <c r="K859" s="75"/>
    </row>
    <row r="860" spans="10:11">
      <c r="J860" s="75"/>
      <c r="K860" s="75"/>
    </row>
    <row r="861" spans="10:11">
      <c r="J861" s="75"/>
      <c r="K861" s="75"/>
    </row>
    <row r="862" spans="10:11">
      <c r="J862" s="75"/>
      <c r="K862" s="75"/>
    </row>
    <row r="863" spans="10:11">
      <c r="J863" s="75"/>
      <c r="K863" s="75"/>
    </row>
    <row r="864" spans="10:11">
      <c r="J864" s="75"/>
      <c r="K864" s="75"/>
    </row>
    <row r="865" spans="10:11">
      <c r="J865" s="75"/>
      <c r="K865" s="75"/>
    </row>
    <row r="866" spans="10:11">
      <c r="J866" s="75"/>
      <c r="K866" s="75"/>
    </row>
    <row r="867" spans="10:11">
      <c r="J867" s="75"/>
      <c r="K867" s="75"/>
    </row>
    <row r="868" spans="10:11">
      <c r="J868" s="75"/>
      <c r="K868" s="75"/>
    </row>
    <row r="869" spans="10:11">
      <c r="J869" s="75"/>
      <c r="K869" s="75"/>
    </row>
    <row r="870" spans="10:11">
      <c r="J870" s="75"/>
      <c r="K870" s="75"/>
    </row>
    <row r="871" spans="10:11">
      <c r="J871" s="75"/>
      <c r="K871" s="75"/>
    </row>
    <row r="872" spans="10:11">
      <c r="J872" s="75"/>
      <c r="K872" s="75"/>
    </row>
    <row r="873" spans="10:11">
      <c r="J873" s="75"/>
      <c r="K873" s="75"/>
    </row>
    <row r="874" spans="10:11">
      <c r="J874" s="75"/>
      <c r="K874" s="75"/>
    </row>
    <row r="875" spans="10:11">
      <c r="J875" s="75"/>
      <c r="K875" s="75"/>
    </row>
    <row r="876" spans="10:11">
      <c r="J876" s="75"/>
      <c r="K876" s="75"/>
    </row>
    <row r="877" spans="10:11">
      <c r="J877" s="75"/>
      <c r="K877" s="75"/>
    </row>
    <row r="878" spans="10:11">
      <c r="J878" s="75"/>
      <c r="K878" s="75"/>
    </row>
    <row r="879" spans="10:11">
      <c r="J879" s="75"/>
      <c r="K879" s="75"/>
    </row>
    <row r="880" spans="10:11">
      <c r="J880" s="75"/>
      <c r="K880" s="75"/>
    </row>
    <row r="881" spans="10:11">
      <c r="J881" s="75"/>
      <c r="K881" s="75"/>
    </row>
    <row r="882" spans="10:11">
      <c r="J882" s="75"/>
      <c r="K882" s="75"/>
    </row>
    <row r="883" spans="10:11">
      <c r="J883" s="75"/>
      <c r="K883" s="75"/>
    </row>
    <row r="884" spans="10:11">
      <c r="J884" s="75"/>
      <c r="K884" s="75"/>
    </row>
    <row r="885" spans="10:11">
      <c r="J885" s="75"/>
      <c r="K885" s="75"/>
    </row>
    <row r="886" spans="10:11">
      <c r="J886" s="75"/>
      <c r="K886" s="75"/>
    </row>
    <row r="887" spans="10:11">
      <c r="J887" s="75"/>
      <c r="K887" s="75"/>
    </row>
    <row r="888" spans="10:11">
      <c r="J888" s="75"/>
      <c r="K888" s="75"/>
    </row>
    <row r="889" spans="10:11">
      <c r="J889" s="75"/>
      <c r="K889" s="75"/>
    </row>
    <row r="890" spans="10:11">
      <c r="J890" s="75"/>
      <c r="K890" s="75"/>
    </row>
    <row r="891" spans="10:11">
      <c r="J891" s="75"/>
      <c r="K891" s="75"/>
    </row>
    <row r="892" spans="10:11">
      <c r="J892" s="75"/>
      <c r="K892" s="75"/>
    </row>
    <row r="893" spans="10:11">
      <c r="J893" s="75"/>
      <c r="K893" s="75"/>
    </row>
    <row r="894" spans="10:11">
      <c r="J894" s="75"/>
      <c r="K894" s="75"/>
    </row>
    <row r="895" spans="10:11">
      <c r="J895" s="75"/>
      <c r="K895" s="75"/>
    </row>
    <row r="896" spans="10:11">
      <c r="J896" s="75"/>
      <c r="K896" s="75"/>
    </row>
    <row r="897" spans="10:11">
      <c r="J897" s="75"/>
      <c r="K897" s="75"/>
    </row>
    <row r="898" spans="10:11">
      <c r="J898" s="75"/>
      <c r="K898" s="75"/>
    </row>
    <row r="899" spans="10:11">
      <c r="J899" s="75"/>
      <c r="K899" s="75"/>
    </row>
    <row r="900" spans="10:11">
      <c r="J900" s="75"/>
      <c r="K900" s="75"/>
    </row>
    <row r="901" spans="10:11">
      <c r="J901" s="75"/>
      <c r="K901" s="75"/>
    </row>
    <row r="902" spans="10:11">
      <c r="J902" s="75"/>
      <c r="K902" s="75"/>
    </row>
    <row r="903" spans="10:11">
      <c r="J903" s="75"/>
      <c r="K903" s="75"/>
    </row>
    <row r="904" spans="10:11">
      <c r="J904" s="75"/>
      <c r="K904" s="75"/>
    </row>
    <row r="905" spans="10:11">
      <c r="J905" s="75"/>
      <c r="K905" s="75"/>
    </row>
    <row r="906" spans="10:11">
      <c r="J906" s="75"/>
      <c r="K906" s="75"/>
    </row>
    <row r="907" spans="10:11">
      <c r="J907" s="75"/>
      <c r="K907" s="75"/>
    </row>
    <row r="908" spans="10:11">
      <c r="J908" s="75"/>
      <c r="K908" s="75"/>
    </row>
    <row r="909" spans="10:11">
      <c r="J909" s="75"/>
      <c r="K909" s="75"/>
    </row>
    <row r="910" spans="10:11">
      <c r="J910" s="75"/>
      <c r="K910" s="75"/>
    </row>
    <row r="911" spans="10:11">
      <c r="J911" s="75"/>
      <c r="K911" s="75"/>
    </row>
    <row r="912" spans="10:11">
      <c r="J912" s="75"/>
      <c r="K912" s="75"/>
    </row>
    <row r="913" spans="10:11">
      <c r="J913" s="75"/>
      <c r="K913" s="75"/>
    </row>
    <row r="914" spans="10:11">
      <c r="J914" s="75"/>
      <c r="K914" s="75"/>
    </row>
    <row r="915" spans="10:11">
      <c r="J915" s="75"/>
      <c r="K915" s="75"/>
    </row>
    <row r="916" spans="10:11">
      <c r="J916" s="75"/>
      <c r="K916" s="75"/>
    </row>
    <row r="917" spans="10:11">
      <c r="J917" s="75"/>
      <c r="K917" s="75"/>
    </row>
    <row r="918" spans="10:11">
      <c r="J918" s="75"/>
      <c r="K918" s="75"/>
    </row>
    <row r="919" spans="10:11">
      <c r="J919" s="75"/>
      <c r="K919" s="75"/>
    </row>
    <row r="920" spans="10:11">
      <c r="J920" s="75"/>
      <c r="K920" s="75"/>
    </row>
    <row r="921" spans="10:11">
      <c r="J921" s="75"/>
      <c r="K921" s="75"/>
    </row>
    <row r="922" spans="10:11">
      <c r="J922" s="75"/>
      <c r="K922" s="75"/>
    </row>
    <row r="923" spans="10:11">
      <c r="J923" s="75"/>
      <c r="K923" s="75"/>
    </row>
    <row r="924" spans="10:11">
      <c r="J924" s="75"/>
      <c r="K924" s="75"/>
    </row>
    <row r="925" spans="10:11">
      <c r="J925" s="75"/>
      <c r="K925" s="75"/>
    </row>
    <row r="926" spans="10:11">
      <c r="J926" s="75"/>
      <c r="K926" s="75"/>
    </row>
    <row r="927" spans="10:11">
      <c r="J927" s="75"/>
      <c r="K927" s="75"/>
    </row>
    <row r="928" spans="10:11">
      <c r="J928" s="75"/>
      <c r="K928" s="75"/>
    </row>
    <row r="929" spans="10:11">
      <c r="J929" s="75"/>
      <c r="K929" s="75"/>
    </row>
    <row r="930" spans="10:11">
      <c r="J930" s="75"/>
      <c r="K930" s="75"/>
    </row>
    <row r="931" spans="10:11">
      <c r="J931" s="75"/>
      <c r="K931" s="75"/>
    </row>
    <row r="932" spans="10:11">
      <c r="J932" s="75"/>
      <c r="K932" s="75"/>
    </row>
    <row r="933" spans="10:11">
      <c r="J933" s="75"/>
      <c r="K933" s="75"/>
    </row>
    <row r="934" spans="10:11">
      <c r="J934" s="75"/>
      <c r="K934" s="75"/>
    </row>
    <row r="935" spans="10:11">
      <c r="J935" s="75"/>
      <c r="K935" s="75"/>
    </row>
    <row r="936" spans="10:11">
      <c r="J936" s="75"/>
      <c r="K936" s="75"/>
    </row>
    <row r="937" spans="10:11">
      <c r="J937" s="75"/>
      <c r="K937" s="75"/>
    </row>
    <row r="938" spans="10:11">
      <c r="J938" s="75"/>
      <c r="K938" s="75"/>
    </row>
    <row r="939" spans="10:11">
      <c r="J939" s="75"/>
      <c r="K939" s="75"/>
    </row>
    <row r="940" spans="10:11">
      <c r="J940" s="75"/>
      <c r="K940" s="75"/>
    </row>
    <row r="941" spans="10:11">
      <c r="J941" s="75"/>
      <c r="K941" s="75"/>
    </row>
    <row r="942" spans="10:11">
      <c r="J942" s="75"/>
      <c r="K942" s="75"/>
    </row>
    <row r="943" spans="10:11">
      <c r="J943" s="75"/>
      <c r="K943" s="75"/>
    </row>
    <row r="944" spans="10:11">
      <c r="J944" s="75"/>
      <c r="K944" s="75"/>
    </row>
    <row r="945" spans="10:11">
      <c r="J945" s="75"/>
      <c r="K945" s="75"/>
    </row>
    <row r="946" spans="10:11">
      <c r="J946" s="75"/>
      <c r="K946" s="75"/>
    </row>
    <row r="947" spans="10:11">
      <c r="J947" s="75"/>
      <c r="K947" s="75"/>
    </row>
    <row r="948" spans="10:11">
      <c r="J948" s="75"/>
      <c r="K948" s="75"/>
    </row>
    <row r="949" spans="10:11">
      <c r="J949" s="75"/>
      <c r="K949" s="75"/>
    </row>
    <row r="950" spans="10:11">
      <c r="J950" s="75"/>
      <c r="K950" s="75"/>
    </row>
    <row r="951" spans="10:11">
      <c r="J951" s="75"/>
      <c r="K951" s="75"/>
    </row>
    <row r="952" spans="10:11">
      <c r="J952" s="75"/>
      <c r="K952" s="75"/>
    </row>
    <row r="953" spans="10:11">
      <c r="J953" s="75"/>
      <c r="K953" s="75"/>
    </row>
    <row r="954" spans="10:11">
      <c r="J954" s="75"/>
      <c r="K954" s="75"/>
    </row>
    <row r="955" spans="10:11">
      <c r="J955" s="75"/>
      <c r="K955" s="75"/>
    </row>
    <row r="956" spans="10:11">
      <c r="J956" s="75"/>
      <c r="K956" s="75"/>
    </row>
    <row r="957" spans="10:11">
      <c r="J957" s="75"/>
      <c r="K957" s="75"/>
    </row>
    <row r="958" spans="10:11">
      <c r="J958" s="75"/>
      <c r="K958" s="75"/>
    </row>
    <row r="959" spans="10:11">
      <c r="J959" s="75"/>
      <c r="K959" s="75"/>
    </row>
    <row r="960" spans="10:11">
      <c r="J960" s="75"/>
      <c r="K960" s="75"/>
    </row>
    <row r="961" spans="10:11">
      <c r="J961" s="75"/>
      <c r="K961" s="75"/>
    </row>
    <row r="962" spans="10:11">
      <c r="J962" s="75"/>
      <c r="K962" s="75"/>
    </row>
    <row r="963" spans="10:11">
      <c r="J963" s="75"/>
      <c r="K963" s="75"/>
    </row>
    <row r="964" spans="10:11">
      <c r="J964" s="75"/>
      <c r="K964" s="75"/>
    </row>
    <row r="965" spans="10:11">
      <c r="J965" s="75"/>
      <c r="K965" s="75"/>
    </row>
    <row r="966" spans="10:11">
      <c r="J966" s="75"/>
      <c r="K966" s="75"/>
    </row>
    <row r="967" spans="10:11">
      <c r="J967" s="75"/>
      <c r="K967" s="75"/>
    </row>
    <row r="968" spans="10:11">
      <c r="J968" s="75"/>
      <c r="K968" s="75"/>
    </row>
    <row r="969" spans="10:11">
      <c r="J969" s="75"/>
      <c r="K969" s="75"/>
    </row>
    <row r="970" spans="10:11">
      <c r="J970" s="75"/>
      <c r="K970" s="75"/>
    </row>
    <row r="971" spans="10:11">
      <c r="J971" s="75"/>
      <c r="K971" s="75"/>
    </row>
    <row r="972" spans="10:11">
      <c r="J972" s="75"/>
      <c r="K972" s="75"/>
    </row>
    <row r="973" spans="10:11">
      <c r="J973" s="75"/>
      <c r="K973" s="75"/>
    </row>
    <row r="974" spans="10:11">
      <c r="J974" s="75"/>
      <c r="K974" s="75"/>
    </row>
    <row r="975" spans="10:11">
      <c r="J975" s="75"/>
      <c r="K975" s="75"/>
    </row>
    <row r="976" spans="10:11">
      <c r="J976" s="75"/>
      <c r="K976" s="75"/>
    </row>
    <row r="977" spans="10:11">
      <c r="J977" s="75"/>
      <c r="K977" s="75"/>
    </row>
    <row r="978" spans="10:11">
      <c r="J978" s="75"/>
      <c r="K978" s="75"/>
    </row>
    <row r="979" spans="10:11">
      <c r="J979" s="75"/>
      <c r="K979" s="75"/>
    </row>
    <row r="980" spans="10:11">
      <c r="J980" s="75"/>
      <c r="K980" s="75"/>
    </row>
    <row r="981" spans="10:11">
      <c r="J981" s="75"/>
      <c r="K981" s="75"/>
    </row>
    <row r="982" spans="10:11">
      <c r="J982" s="75"/>
      <c r="K982" s="75"/>
    </row>
    <row r="983" spans="10:11">
      <c r="J983" s="75"/>
      <c r="K983" s="75"/>
    </row>
    <row r="984" spans="10:11">
      <c r="J984" s="75"/>
      <c r="K984" s="75"/>
    </row>
    <row r="985" spans="10:11">
      <c r="J985" s="75"/>
      <c r="K985" s="75"/>
    </row>
    <row r="986" spans="10:11">
      <c r="J986" s="75"/>
      <c r="K986" s="75"/>
    </row>
    <row r="987" spans="10:11">
      <c r="J987" s="75"/>
      <c r="K987" s="75"/>
    </row>
    <row r="988" spans="10:11">
      <c r="J988" s="75"/>
      <c r="K988" s="75"/>
    </row>
    <row r="989" spans="10:11">
      <c r="J989" s="75"/>
      <c r="K989" s="75"/>
    </row>
    <row r="990" spans="10:11">
      <c r="J990" s="75"/>
      <c r="K990" s="75"/>
    </row>
    <row r="991" spans="10:11">
      <c r="J991" s="75"/>
      <c r="K991" s="75"/>
    </row>
    <row r="992" spans="10:11">
      <c r="J992" s="75"/>
      <c r="K992" s="75"/>
    </row>
    <row r="993" spans="10:11">
      <c r="J993" s="75"/>
      <c r="K993" s="75"/>
    </row>
    <row r="994" spans="10:11">
      <c r="J994" s="75"/>
      <c r="K994" s="75"/>
    </row>
    <row r="995" spans="10:11">
      <c r="J995" s="75"/>
      <c r="K995" s="75"/>
    </row>
    <row r="996" spans="10:11">
      <c r="J996" s="75"/>
      <c r="K996" s="75"/>
    </row>
    <row r="997" spans="10:11">
      <c r="J997" s="75"/>
      <c r="K997" s="75"/>
    </row>
    <row r="998" spans="10:11">
      <c r="J998" s="75"/>
      <c r="K998" s="75"/>
    </row>
    <row r="999" spans="10:11">
      <c r="J999" s="75"/>
      <c r="K999" s="75"/>
    </row>
    <row r="1000" spans="10:11">
      <c r="J1000" s="75"/>
      <c r="K1000" s="75"/>
    </row>
    <row r="1001" spans="10:11">
      <c r="J1001" s="75"/>
      <c r="K1001" s="75"/>
    </row>
    <row r="1002" spans="10:11">
      <c r="J1002" s="75"/>
      <c r="K1002" s="75"/>
    </row>
    <row r="1003" spans="10:11">
      <c r="J1003" s="75"/>
      <c r="K1003" s="75"/>
    </row>
    <row r="1004" spans="10:11">
      <c r="J1004" s="75"/>
      <c r="K1004" s="75"/>
    </row>
    <row r="1005" spans="10:11">
      <c r="J1005" s="75"/>
      <c r="K1005" s="75"/>
    </row>
    <row r="1006" spans="10:11">
      <c r="J1006" s="75"/>
      <c r="K1006" s="75"/>
    </row>
    <row r="1007" spans="10:11">
      <c r="J1007" s="75"/>
      <c r="K1007" s="75"/>
    </row>
    <row r="1008" spans="10:11">
      <c r="J1008" s="75"/>
      <c r="K1008" s="75"/>
    </row>
    <row r="1009" spans="10:11">
      <c r="J1009" s="75"/>
      <c r="K1009" s="75"/>
    </row>
    <row r="1010" spans="10:11">
      <c r="J1010" s="75"/>
      <c r="K1010" s="75"/>
    </row>
    <row r="1011" spans="10:11">
      <c r="J1011" s="75"/>
      <c r="K1011" s="75"/>
    </row>
    <row r="1012" spans="10:11">
      <c r="J1012" s="75"/>
      <c r="K1012" s="75"/>
    </row>
    <row r="1013" spans="10:11">
      <c r="J1013" s="75"/>
      <c r="K1013" s="75"/>
    </row>
    <row r="1014" spans="10:11">
      <c r="J1014" s="75"/>
      <c r="K1014" s="75"/>
    </row>
    <row r="1015" spans="10:11">
      <c r="J1015" s="75"/>
      <c r="K1015" s="75"/>
    </row>
    <row r="1016" spans="10:11">
      <c r="J1016" s="75"/>
      <c r="K1016" s="75"/>
    </row>
    <row r="1017" spans="10:11">
      <c r="J1017" s="75"/>
      <c r="K1017" s="75"/>
    </row>
    <row r="1018" spans="10:11">
      <c r="J1018" s="75"/>
      <c r="K1018" s="75"/>
    </row>
    <row r="1019" spans="10:11">
      <c r="J1019" s="75"/>
      <c r="K1019" s="75"/>
    </row>
    <row r="1020" spans="10:11">
      <c r="J1020" s="75"/>
      <c r="K1020" s="75"/>
    </row>
    <row r="1021" spans="10:11">
      <c r="J1021" s="75"/>
      <c r="K1021" s="75"/>
    </row>
    <row r="1022" spans="10:11">
      <c r="J1022" s="75"/>
      <c r="K1022" s="75"/>
    </row>
    <row r="1023" spans="10:11">
      <c r="J1023" s="75"/>
      <c r="K1023" s="75"/>
    </row>
    <row r="1024" spans="10:11">
      <c r="J1024" s="75"/>
      <c r="K1024" s="75"/>
    </row>
    <row r="1025" spans="10:11">
      <c r="J1025" s="75"/>
      <c r="K1025" s="75"/>
    </row>
    <row r="1026" spans="10:11">
      <c r="J1026" s="75"/>
      <c r="K1026" s="75"/>
    </row>
    <row r="1027" spans="10:11">
      <c r="J1027" s="75"/>
      <c r="K1027" s="75"/>
    </row>
    <row r="1028" spans="10:11">
      <c r="J1028" s="75"/>
      <c r="K1028" s="75"/>
    </row>
    <row r="1029" spans="10:11">
      <c r="J1029" s="75"/>
      <c r="K1029" s="75"/>
    </row>
    <row r="1030" spans="10:11">
      <c r="J1030" s="75"/>
      <c r="K1030" s="75"/>
    </row>
    <row r="1031" spans="10:11">
      <c r="J1031" s="75"/>
      <c r="K1031" s="75"/>
    </row>
    <row r="1032" spans="10:11">
      <c r="J1032" s="75"/>
      <c r="K1032" s="75"/>
    </row>
    <row r="1033" spans="10:11">
      <c r="J1033" s="75"/>
      <c r="K1033" s="75"/>
    </row>
    <row r="1034" spans="10:11">
      <c r="J1034" s="75"/>
      <c r="K1034" s="75"/>
    </row>
    <row r="1035" spans="10:11">
      <c r="J1035" s="75"/>
      <c r="K1035" s="75"/>
    </row>
    <row r="1036" spans="10:11">
      <c r="J1036" s="75"/>
      <c r="K1036" s="75"/>
    </row>
    <row r="1037" spans="10:11">
      <c r="J1037" s="75"/>
      <c r="K1037" s="75"/>
    </row>
    <row r="1038" spans="10:11">
      <c r="J1038" s="75"/>
      <c r="K1038" s="75"/>
    </row>
    <row r="1039" spans="10:11">
      <c r="J1039" s="75"/>
      <c r="K1039" s="75"/>
    </row>
    <row r="1040" spans="10:11">
      <c r="J1040" s="75"/>
      <c r="K1040" s="75"/>
    </row>
    <row r="1041" spans="10:11">
      <c r="J1041" s="75"/>
      <c r="K1041" s="75"/>
    </row>
    <row r="1042" spans="10:11">
      <c r="J1042" s="75"/>
      <c r="K1042" s="75"/>
    </row>
    <row r="1043" spans="10:11">
      <c r="J1043" s="75"/>
      <c r="K1043" s="75"/>
    </row>
    <row r="1044" spans="10:11">
      <c r="J1044" s="75"/>
      <c r="K1044" s="75"/>
    </row>
    <row r="1045" spans="10:11">
      <c r="J1045" s="75"/>
      <c r="K1045" s="75"/>
    </row>
    <row r="1046" spans="10:11">
      <c r="J1046" s="75"/>
      <c r="K1046" s="75"/>
    </row>
    <row r="1047" spans="10:11">
      <c r="J1047" s="75"/>
      <c r="K1047" s="75"/>
    </row>
    <row r="1048" spans="10:11">
      <c r="J1048" s="75"/>
      <c r="K1048" s="75"/>
    </row>
    <row r="1049" spans="10:11">
      <c r="J1049" s="75"/>
      <c r="K1049" s="75"/>
    </row>
    <row r="1050" spans="10:11">
      <c r="J1050" s="75"/>
      <c r="K1050" s="75"/>
    </row>
    <row r="1051" spans="10:11">
      <c r="J1051" s="75"/>
      <c r="K1051" s="75"/>
    </row>
    <row r="1052" spans="10:11">
      <c r="J1052" s="75"/>
      <c r="K1052" s="75"/>
    </row>
    <row r="1053" spans="10:11">
      <c r="J1053" s="75"/>
      <c r="K1053" s="75"/>
    </row>
    <row r="1054" spans="10:11">
      <c r="J1054" s="75"/>
      <c r="K1054" s="75"/>
    </row>
    <row r="1055" spans="10:11">
      <c r="J1055" s="75"/>
      <c r="K1055" s="75"/>
    </row>
    <row r="1056" spans="10:11">
      <c r="J1056" s="75"/>
      <c r="K1056" s="75"/>
    </row>
    <row r="1057" spans="10:11">
      <c r="J1057" s="75"/>
      <c r="K1057" s="75"/>
    </row>
    <row r="1058" spans="10:11">
      <c r="J1058" s="75"/>
      <c r="K1058" s="75"/>
    </row>
    <row r="1059" spans="10:11">
      <c r="J1059" s="75"/>
      <c r="K1059" s="75"/>
    </row>
    <row r="1060" spans="10:11">
      <c r="J1060" s="75"/>
      <c r="K1060" s="75"/>
    </row>
    <row r="1061" spans="10:11">
      <c r="J1061" s="75"/>
      <c r="K1061" s="75"/>
    </row>
    <row r="1062" spans="10:11">
      <c r="J1062" s="75"/>
      <c r="K1062" s="75"/>
    </row>
    <row r="1063" spans="10:11">
      <c r="J1063" s="75"/>
      <c r="K1063" s="75"/>
    </row>
    <row r="1064" spans="10:11">
      <c r="J1064" s="75"/>
      <c r="K1064" s="75"/>
    </row>
    <row r="1065" spans="10:11">
      <c r="J1065" s="75"/>
      <c r="K1065" s="75"/>
    </row>
    <row r="1066" spans="10:11">
      <c r="J1066" s="75"/>
      <c r="K1066" s="75"/>
    </row>
    <row r="1067" spans="10:11">
      <c r="J1067" s="75"/>
      <c r="K1067" s="75"/>
    </row>
    <row r="1068" spans="10:11">
      <c r="J1068" s="75"/>
      <c r="K1068" s="75"/>
    </row>
    <row r="1069" spans="10:11">
      <c r="J1069" s="75"/>
      <c r="K1069" s="75"/>
    </row>
    <row r="1070" spans="10:11">
      <c r="J1070" s="75"/>
      <c r="K1070" s="75"/>
    </row>
    <row r="1071" spans="10:11">
      <c r="J1071" s="75"/>
      <c r="K1071" s="75"/>
    </row>
    <row r="1072" spans="10:11">
      <c r="J1072" s="75"/>
      <c r="K1072" s="75"/>
    </row>
    <row r="1073" spans="10:11">
      <c r="J1073" s="75"/>
      <c r="K1073" s="75"/>
    </row>
    <row r="1074" spans="10:11">
      <c r="J1074" s="75"/>
      <c r="K1074" s="75"/>
    </row>
    <row r="1075" spans="10:11">
      <c r="J1075" s="75"/>
      <c r="K1075" s="75"/>
    </row>
    <row r="1076" spans="10:11">
      <c r="J1076" s="75"/>
      <c r="K1076" s="75"/>
    </row>
    <row r="1077" spans="10:11">
      <c r="J1077" s="75"/>
      <c r="K1077" s="75"/>
    </row>
    <row r="1078" spans="10:11">
      <c r="J1078" s="75"/>
      <c r="K1078" s="75"/>
    </row>
    <row r="1079" spans="10:11">
      <c r="J1079" s="75"/>
      <c r="K1079" s="75"/>
    </row>
    <row r="1080" spans="10:11">
      <c r="J1080" s="75"/>
      <c r="K1080" s="75"/>
    </row>
    <row r="1081" spans="10:11">
      <c r="J1081" s="75"/>
      <c r="K1081" s="75"/>
    </row>
    <row r="1082" spans="10:11">
      <c r="J1082" s="75"/>
      <c r="K1082" s="75"/>
    </row>
    <row r="1083" spans="10:11">
      <c r="J1083" s="75"/>
      <c r="K1083" s="75"/>
    </row>
    <row r="1084" spans="10:11">
      <c r="J1084" s="75"/>
      <c r="K1084" s="75"/>
    </row>
    <row r="1085" spans="10:11">
      <c r="J1085" s="75"/>
      <c r="K1085" s="75"/>
    </row>
    <row r="1086" spans="10:11">
      <c r="J1086" s="75"/>
      <c r="K1086" s="75"/>
    </row>
    <row r="1087" spans="10:11">
      <c r="J1087" s="75"/>
      <c r="K1087" s="75"/>
    </row>
    <row r="1088" spans="10:11">
      <c r="J1088" s="75"/>
      <c r="K1088" s="75"/>
    </row>
    <row r="1089" spans="10:11">
      <c r="J1089" s="75"/>
      <c r="K1089" s="75"/>
    </row>
    <row r="1090" spans="10:11">
      <c r="J1090" s="75"/>
      <c r="K1090" s="75"/>
    </row>
    <row r="1091" spans="10:11">
      <c r="J1091" s="75"/>
      <c r="K1091" s="75"/>
    </row>
    <row r="1092" spans="10:11">
      <c r="J1092" s="75"/>
      <c r="K1092" s="75"/>
    </row>
    <row r="1093" spans="10:11">
      <c r="J1093" s="75"/>
      <c r="K1093" s="75"/>
    </row>
    <row r="1094" spans="10:11">
      <c r="J1094" s="75"/>
      <c r="K1094" s="75"/>
    </row>
    <row r="1095" spans="10:11">
      <c r="J1095" s="75"/>
      <c r="K1095" s="75"/>
    </row>
    <row r="1096" spans="10:11">
      <c r="J1096" s="75"/>
      <c r="K1096" s="75"/>
    </row>
    <row r="1097" spans="10:11">
      <c r="J1097" s="75"/>
      <c r="K1097" s="75"/>
    </row>
    <row r="1098" spans="10:11">
      <c r="J1098" s="75"/>
      <c r="K1098" s="75"/>
    </row>
    <row r="1099" spans="10:11">
      <c r="J1099" s="75"/>
      <c r="K1099" s="75"/>
    </row>
    <row r="1100" spans="10:11">
      <c r="J1100" s="75"/>
      <c r="K1100" s="75"/>
    </row>
    <row r="1101" spans="10:11">
      <c r="J1101" s="75"/>
      <c r="K1101" s="75"/>
    </row>
    <row r="1102" spans="10:11">
      <c r="J1102" s="75"/>
      <c r="K1102" s="75"/>
    </row>
    <row r="1103" spans="10:11">
      <c r="J1103" s="75"/>
      <c r="K1103" s="75"/>
    </row>
    <row r="1104" spans="10:11">
      <c r="J1104" s="75"/>
      <c r="K1104" s="75"/>
    </row>
    <row r="1105" spans="10:11">
      <c r="J1105" s="75"/>
      <c r="K1105" s="75"/>
    </row>
    <row r="1106" spans="10:11">
      <c r="J1106" s="75"/>
      <c r="K1106" s="75"/>
    </row>
    <row r="1107" spans="10:11">
      <c r="J1107" s="75"/>
      <c r="K1107" s="75"/>
    </row>
    <row r="1108" spans="10:11">
      <c r="J1108" s="75"/>
      <c r="K1108" s="75"/>
    </row>
    <row r="1109" spans="10:11">
      <c r="J1109" s="75"/>
      <c r="K1109" s="75"/>
    </row>
    <row r="1110" spans="10:11">
      <c r="J1110" s="75"/>
      <c r="K1110" s="75"/>
    </row>
    <row r="1111" spans="10:11">
      <c r="J1111" s="75"/>
      <c r="K1111" s="75"/>
    </row>
    <row r="1112" spans="10:11">
      <c r="J1112" s="75"/>
      <c r="K1112" s="75"/>
    </row>
    <row r="1113" spans="10:11">
      <c r="J1113" s="75"/>
      <c r="K1113" s="75"/>
    </row>
    <row r="1114" spans="10:11">
      <c r="J1114" s="75"/>
      <c r="K1114" s="75"/>
    </row>
    <row r="1115" spans="10:11">
      <c r="J1115" s="75"/>
      <c r="K1115" s="75"/>
    </row>
    <row r="1116" spans="10:11">
      <c r="J1116" s="75"/>
      <c r="K1116" s="75"/>
    </row>
    <row r="1117" spans="10:11">
      <c r="J1117" s="75"/>
      <c r="K1117" s="75"/>
    </row>
    <row r="1118" spans="10:11">
      <c r="J1118" s="75"/>
      <c r="K1118" s="75"/>
    </row>
    <row r="1119" spans="10:11">
      <c r="J1119" s="75"/>
      <c r="K1119" s="75"/>
    </row>
    <row r="1120" spans="10:11">
      <c r="J1120" s="75"/>
      <c r="K1120" s="75"/>
    </row>
    <row r="1121" spans="10:11">
      <c r="J1121" s="75"/>
      <c r="K1121" s="75"/>
    </row>
    <row r="1122" spans="10:11">
      <c r="J1122" s="75"/>
      <c r="K1122" s="75"/>
    </row>
    <row r="1123" spans="10:11">
      <c r="J1123" s="75"/>
      <c r="K1123" s="75"/>
    </row>
    <row r="1124" spans="10:11">
      <c r="J1124" s="75"/>
      <c r="K1124" s="75"/>
    </row>
    <row r="1125" spans="10:11">
      <c r="J1125" s="75"/>
      <c r="K1125" s="75"/>
    </row>
    <row r="1126" spans="10:11">
      <c r="J1126" s="75"/>
      <c r="K1126" s="75"/>
    </row>
    <row r="1127" spans="10:11">
      <c r="J1127" s="75"/>
      <c r="K1127" s="75"/>
    </row>
    <row r="1128" spans="10:11">
      <c r="J1128" s="75"/>
      <c r="K1128" s="75"/>
    </row>
    <row r="1129" spans="10:11">
      <c r="J1129" s="75"/>
      <c r="K1129" s="75"/>
    </row>
    <row r="1130" spans="10:11">
      <c r="J1130" s="75"/>
      <c r="K1130" s="75"/>
    </row>
    <row r="1131" spans="10:11">
      <c r="J1131" s="75"/>
      <c r="K1131" s="75"/>
    </row>
    <row r="1132" spans="10:11">
      <c r="J1132" s="75"/>
      <c r="K1132" s="75"/>
    </row>
    <row r="1133" spans="10:11">
      <c r="J1133" s="75"/>
      <c r="K1133" s="75"/>
    </row>
    <row r="1134" spans="10:11">
      <c r="J1134" s="75"/>
      <c r="K1134" s="75"/>
    </row>
    <row r="1135" spans="10:11">
      <c r="J1135" s="75"/>
      <c r="K1135" s="75"/>
    </row>
    <row r="1136" spans="10:11">
      <c r="J1136" s="75"/>
      <c r="K1136" s="75"/>
    </row>
    <row r="1137" spans="10:11">
      <c r="J1137" s="75"/>
      <c r="K1137" s="75"/>
    </row>
    <row r="1138" spans="10:11">
      <c r="J1138" s="75"/>
      <c r="K1138" s="75"/>
    </row>
    <row r="1139" spans="10:11">
      <c r="J1139" s="75"/>
      <c r="K1139" s="75"/>
    </row>
    <row r="1140" spans="10:11">
      <c r="J1140" s="75"/>
      <c r="K1140" s="75"/>
    </row>
    <row r="1141" spans="10:11">
      <c r="J1141" s="75"/>
      <c r="K1141" s="75"/>
    </row>
    <row r="1142" spans="10:11">
      <c r="J1142" s="75"/>
      <c r="K1142" s="75"/>
    </row>
    <row r="1143" spans="10:11">
      <c r="J1143" s="75"/>
      <c r="K1143" s="75"/>
    </row>
    <row r="1144" spans="10:11">
      <c r="J1144" s="75"/>
      <c r="K1144" s="75"/>
    </row>
    <row r="1145" spans="10:11">
      <c r="J1145" s="75"/>
      <c r="K1145" s="75"/>
    </row>
    <row r="1146" spans="10:11">
      <c r="J1146" s="75"/>
      <c r="K1146" s="75"/>
    </row>
    <row r="1147" spans="10:11">
      <c r="J1147" s="75"/>
      <c r="K1147" s="75"/>
    </row>
    <row r="1148" spans="10:11">
      <c r="J1148" s="75"/>
      <c r="K1148" s="75"/>
    </row>
    <row r="1149" spans="10:11">
      <c r="J1149" s="75"/>
      <c r="K1149" s="75"/>
    </row>
    <row r="1150" spans="10:11">
      <c r="J1150" s="75"/>
      <c r="K1150" s="75"/>
    </row>
    <row r="1151" spans="10:11">
      <c r="J1151" s="75"/>
      <c r="K1151" s="75"/>
    </row>
    <row r="1152" spans="10:11">
      <c r="J1152" s="75"/>
      <c r="K1152" s="75"/>
    </row>
    <row r="1153" spans="10:11">
      <c r="J1153" s="75"/>
      <c r="K1153" s="75"/>
    </row>
    <row r="1154" spans="10:11">
      <c r="J1154" s="75"/>
      <c r="K1154" s="75"/>
    </row>
    <row r="1155" spans="10:11">
      <c r="J1155" s="75"/>
      <c r="K1155" s="75"/>
    </row>
    <row r="1156" spans="10:11">
      <c r="J1156" s="75"/>
      <c r="K1156" s="75"/>
    </row>
    <row r="1157" spans="10:11">
      <c r="J1157" s="75"/>
      <c r="K1157" s="75"/>
    </row>
    <row r="1158" spans="10:11">
      <c r="J1158" s="75"/>
      <c r="K1158" s="75"/>
    </row>
    <row r="1159" spans="10:11">
      <c r="J1159" s="75"/>
      <c r="K1159" s="75"/>
    </row>
    <row r="1160" spans="10:11">
      <c r="J1160" s="75"/>
      <c r="K1160" s="75"/>
    </row>
    <row r="1161" spans="10:11">
      <c r="J1161" s="75"/>
      <c r="K1161" s="75"/>
    </row>
    <row r="1162" spans="10:11">
      <c r="J1162" s="75"/>
      <c r="K1162" s="75"/>
    </row>
    <row r="1163" spans="10:11">
      <c r="J1163" s="75"/>
      <c r="K1163" s="75"/>
    </row>
    <row r="1164" spans="10:11">
      <c r="J1164" s="75"/>
      <c r="K1164" s="75"/>
    </row>
    <row r="1165" spans="10:11">
      <c r="J1165" s="75"/>
      <c r="K1165" s="75"/>
    </row>
    <row r="1166" spans="10:11">
      <c r="J1166" s="75"/>
      <c r="K1166" s="75"/>
    </row>
    <row r="1167" spans="10:11">
      <c r="J1167" s="75"/>
      <c r="K1167" s="75"/>
    </row>
    <row r="1168" spans="10:11">
      <c r="J1168" s="75"/>
      <c r="K1168" s="75"/>
    </row>
    <row r="1169" spans="10:11">
      <c r="J1169" s="75"/>
      <c r="K1169" s="75"/>
    </row>
    <row r="1170" spans="10:11">
      <c r="J1170" s="75"/>
      <c r="K1170" s="75"/>
    </row>
    <row r="1171" spans="10:11">
      <c r="J1171" s="75"/>
      <c r="K1171" s="75"/>
    </row>
    <row r="1172" spans="10:11">
      <c r="J1172" s="75"/>
      <c r="K1172" s="75"/>
    </row>
    <row r="1173" spans="10:11">
      <c r="J1173" s="75"/>
      <c r="K1173" s="75"/>
    </row>
    <row r="1174" spans="10:11">
      <c r="J1174" s="75"/>
      <c r="K1174" s="75"/>
    </row>
    <row r="1175" spans="10:11">
      <c r="J1175" s="75"/>
      <c r="K1175" s="75"/>
    </row>
    <row r="1176" spans="10:11">
      <c r="J1176" s="75"/>
      <c r="K1176" s="75"/>
    </row>
    <row r="1177" spans="10:11">
      <c r="J1177" s="75"/>
      <c r="K1177" s="75"/>
    </row>
    <row r="1178" spans="10:11">
      <c r="J1178" s="75"/>
      <c r="K1178" s="75"/>
    </row>
    <row r="1179" spans="10:11">
      <c r="J1179" s="75"/>
      <c r="K1179" s="75"/>
    </row>
    <row r="1180" spans="10:11">
      <c r="J1180" s="75"/>
      <c r="K1180" s="75"/>
    </row>
    <row r="1181" spans="10:11">
      <c r="J1181" s="75"/>
      <c r="K1181" s="75"/>
    </row>
    <row r="1182" spans="10:11">
      <c r="J1182" s="75"/>
      <c r="K1182" s="75"/>
    </row>
    <row r="1183" spans="10:11">
      <c r="J1183" s="75"/>
      <c r="K1183" s="75"/>
    </row>
    <row r="1184" spans="10:11">
      <c r="J1184" s="75"/>
      <c r="K1184" s="75"/>
    </row>
    <row r="1185" spans="10:11">
      <c r="J1185" s="75"/>
      <c r="K1185" s="75"/>
    </row>
    <row r="1186" spans="10:11">
      <c r="J1186" s="75"/>
      <c r="K1186" s="75"/>
    </row>
    <row r="1187" spans="10:11">
      <c r="J1187" s="75"/>
      <c r="K1187" s="75"/>
    </row>
    <row r="1188" spans="10:11">
      <c r="J1188" s="75"/>
      <c r="K1188" s="75"/>
    </row>
    <row r="1189" spans="10:11">
      <c r="J1189" s="75"/>
      <c r="K1189" s="75"/>
    </row>
    <row r="1190" spans="10:11">
      <c r="J1190" s="75"/>
      <c r="K1190" s="75"/>
    </row>
    <row r="1191" spans="10:11">
      <c r="J1191" s="75"/>
      <c r="K1191" s="75"/>
    </row>
    <row r="1192" spans="10:11">
      <c r="J1192" s="75"/>
      <c r="K1192" s="75"/>
    </row>
    <row r="1193" spans="10:11">
      <c r="J1193" s="75"/>
      <c r="K1193" s="75"/>
    </row>
    <row r="1194" spans="10:11">
      <c r="J1194" s="75"/>
      <c r="K1194" s="75"/>
    </row>
    <row r="1195" spans="10:11">
      <c r="J1195" s="75"/>
      <c r="K1195" s="75"/>
    </row>
    <row r="1196" spans="10:11">
      <c r="J1196" s="75"/>
      <c r="K1196" s="75"/>
    </row>
    <row r="1197" spans="10:11">
      <c r="J1197" s="75"/>
      <c r="K1197" s="75"/>
    </row>
    <row r="1198" spans="10:11">
      <c r="J1198" s="75"/>
      <c r="K1198" s="75"/>
    </row>
    <row r="1199" spans="10:11">
      <c r="J1199" s="75"/>
      <c r="K1199" s="75"/>
    </row>
    <row r="1200" spans="10:11">
      <c r="J1200" s="75"/>
      <c r="K1200" s="75"/>
    </row>
    <row r="1201" spans="10:11">
      <c r="J1201" s="75"/>
      <c r="K1201" s="75"/>
    </row>
    <row r="1202" spans="10:11">
      <c r="J1202" s="75"/>
      <c r="K1202" s="75"/>
    </row>
    <row r="1203" spans="10:11">
      <c r="J1203" s="75"/>
      <c r="K1203" s="75"/>
    </row>
    <row r="1204" spans="10:11">
      <c r="J1204" s="75"/>
      <c r="K1204" s="75"/>
    </row>
    <row r="1205" spans="10:11">
      <c r="J1205" s="75"/>
      <c r="K1205" s="75"/>
    </row>
    <row r="1206" spans="10:11">
      <c r="J1206" s="75"/>
      <c r="K1206" s="75"/>
    </row>
    <row r="1207" spans="10:11">
      <c r="J1207" s="75"/>
      <c r="K1207" s="75"/>
    </row>
    <row r="1208" spans="10:11">
      <c r="J1208" s="75"/>
      <c r="K1208" s="75"/>
    </row>
    <row r="1209" spans="10:11">
      <c r="J1209" s="75"/>
      <c r="K1209" s="75"/>
    </row>
    <row r="1210" spans="10:11">
      <c r="J1210" s="75"/>
      <c r="K1210" s="75"/>
    </row>
    <row r="1211" spans="10:11">
      <c r="J1211" s="75"/>
      <c r="K1211" s="75"/>
    </row>
    <row r="1212" spans="10:11">
      <c r="J1212" s="75"/>
      <c r="K1212" s="75"/>
    </row>
    <row r="1213" spans="10:11">
      <c r="J1213" s="75"/>
      <c r="K1213" s="75"/>
    </row>
    <row r="1214" spans="10:11">
      <c r="J1214" s="75"/>
      <c r="K1214" s="75"/>
    </row>
    <row r="1215" spans="10:11">
      <c r="J1215" s="75"/>
      <c r="K1215" s="75"/>
    </row>
    <row r="1216" spans="10:11">
      <c r="J1216" s="75"/>
      <c r="K1216" s="75"/>
    </row>
    <row r="1217" spans="10:11">
      <c r="J1217" s="75"/>
      <c r="K1217" s="75"/>
    </row>
    <row r="1218" spans="10:11">
      <c r="J1218" s="75"/>
      <c r="K1218" s="75"/>
    </row>
    <row r="1219" spans="10:11">
      <c r="J1219" s="75"/>
      <c r="K1219" s="75"/>
    </row>
    <row r="1220" spans="10:11">
      <c r="J1220" s="75"/>
      <c r="K1220" s="75"/>
    </row>
    <row r="1221" spans="10:11">
      <c r="J1221" s="75"/>
      <c r="K1221" s="75"/>
    </row>
    <row r="1222" spans="10:11">
      <c r="J1222" s="75"/>
      <c r="K1222" s="75"/>
    </row>
    <row r="1223" spans="10:11">
      <c r="J1223" s="75"/>
      <c r="K1223" s="75"/>
    </row>
    <row r="1224" spans="10:11">
      <c r="J1224" s="75"/>
      <c r="K1224" s="75"/>
    </row>
    <row r="1225" spans="10:11">
      <c r="J1225" s="75"/>
      <c r="K1225" s="75"/>
    </row>
    <row r="1226" spans="10:11">
      <c r="J1226" s="75"/>
      <c r="K1226" s="75"/>
    </row>
    <row r="1227" spans="10:11">
      <c r="J1227" s="75"/>
      <c r="K1227" s="75"/>
    </row>
    <row r="1228" spans="10:11">
      <c r="J1228" s="75"/>
      <c r="K1228" s="75"/>
    </row>
    <row r="1229" spans="10:11">
      <c r="J1229" s="75"/>
      <c r="K1229" s="75"/>
    </row>
    <row r="1230" spans="10:11">
      <c r="J1230" s="75"/>
      <c r="K1230" s="75"/>
    </row>
    <row r="1231" spans="10:11">
      <c r="J1231" s="75"/>
      <c r="K1231" s="75"/>
    </row>
    <row r="1232" spans="10:11">
      <c r="J1232" s="75"/>
      <c r="K1232" s="75"/>
    </row>
    <row r="1233" spans="10:11">
      <c r="J1233" s="75"/>
      <c r="K1233" s="75"/>
    </row>
    <row r="1234" spans="10:11">
      <c r="J1234" s="75"/>
      <c r="K1234" s="75"/>
    </row>
    <row r="1235" spans="10:11">
      <c r="J1235" s="75"/>
      <c r="K1235" s="75"/>
    </row>
    <row r="1236" spans="10:11">
      <c r="J1236" s="75"/>
      <c r="K1236" s="75"/>
    </row>
    <row r="1237" spans="10:11">
      <c r="J1237" s="75"/>
      <c r="K1237" s="75"/>
    </row>
    <row r="1238" spans="10:11">
      <c r="J1238" s="75"/>
      <c r="K1238" s="75"/>
    </row>
    <row r="1239" spans="10:11">
      <c r="J1239" s="75"/>
      <c r="K1239" s="75"/>
    </row>
    <row r="1240" spans="10:11">
      <c r="J1240" s="75"/>
      <c r="K1240" s="75"/>
    </row>
    <row r="1241" spans="10:11">
      <c r="J1241" s="75"/>
      <c r="K1241" s="75"/>
    </row>
    <row r="1242" spans="10:11">
      <c r="J1242" s="75"/>
      <c r="K1242" s="75"/>
    </row>
    <row r="1243" spans="10:11">
      <c r="J1243" s="75"/>
      <c r="K1243" s="75"/>
    </row>
    <row r="1244" spans="10:11">
      <c r="J1244" s="75"/>
      <c r="K1244" s="75"/>
    </row>
    <row r="1245" spans="10:11">
      <c r="J1245" s="75"/>
      <c r="K1245" s="75"/>
    </row>
    <row r="1246" spans="10:11">
      <c r="J1246" s="75"/>
      <c r="K1246" s="75"/>
    </row>
    <row r="1247" spans="10:11">
      <c r="J1247" s="75"/>
      <c r="K1247" s="75"/>
    </row>
    <row r="1248" spans="10:11">
      <c r="J1248" s="75"/>
      <c r="K1248" s="75"/>
    </row>
    <row r="1249" spans="10:11">
      <c r="J1249" s="75"/>
      <c r="K1249" s="75"/>
    </row>
    <row r="1250" spans="10:11">
      <c r="J1250" s="75"/>
      <c r="K1250" s="75"/>
    </row>
    <row r="1251" spans="10:11">
      <c r="J1251" s="75"/>
      <c r="K1251" s="75"/>
    </row>
    <row r="1252" spans="10:11">
      <c r="J1252" s="75"/>
      <c r="K1252" s="75"/>
    </row>
    <row r="1253" spans="10:11">
      <c r="J1253" s="75"/>
      <c r="K1253" s="75"/>
    </row>
    <row r="1254" spans="10:11">
      <c r="J1254" s="75"/>
      <c r="K1254" s="75"/>
    </row>
    <row r="1255" spans="10:11">
      <c r="J1255" s="75"/>
      <c r="K1255" s="75"/>
    </row>
    <row r="1256" spans="10:11">
      <c r="J1256" s="75"/>
      <c r="K1256" s="75"/>
    </row>
    <row r="1257" spans="10:11">
      <c r="J1257" s="75"/>
      <c r="K1257" s="75"/>
    </row>
    <row r="1258" spans="10:11">
      <c r="J1258" s="75"/>
      <c r="K1258" s="75"/>
    </row>
    <row r="1259" spans="10:11">
      <c r="J1259" s="75"/>
      <c r="K1259" s="75"/>
    </row>
    <row r="1260" spans="10:11">
      <c r="J1260" s="75"/>
      <c r="K1260" s="75"/>
    </row>
    <row r="1261" spans="10:11">
      <c r="J1261" s="75"/>
      <c r="K1261" s="75"/>
    </row>
    <row r="1262" spans="10:11">
      <c r="J1262" s="75"/>
      <c r="K1262" s="75"/>
    </row>
    <row r="1263" spans="10:11">
      <c r="J1263" s="75"/>
      <c r="K1263" s="75"/>
    </row>
    <row r="1264" spans="10:11">
      <c r="J1264" s="75"/>
      <c r="K1264" s="75"/>
    </row>
    <row r="1265" spans="10:11">
      <c r="J1265" s="75"/>
      <c r="K1265" s="75"/>
    </row>
    <row r="1266" spans="10:11">
      <c r="J1266" s="75"/>
      <c r="K1266" s="75"/>
    </row>
    <row r="1267" spans="10:11">
      <c r="J1267" s="75"/>
      <c r="K1267" s="75"/>
    </row>
    <row r="1268" spans="10:11">
      <c r="J1268" s="75"/>
      <c r="K1268" s="75"/>
    </row>
    <row r="1269" spans="10:11">
      <c r="J1269" s="75"/>
      <c r="K1269" s="75"/>
    </row>
    <row r="1270" spans="10:11">
      <c r="J1270" s="75"/>
      <c r="K1270" s="75"/>
    </row>
    <row r="1271" spans="10:11">
      <c r="J1271" s="75"/>
      <c r="K1271" s="75"/>
    </row>
    <row r="1272" spans="10:11">
      <c r="J1272" s="75"/>
      <c r="K1272" s="75"/>
    </row>
    <row r="1273" spans="10:11">
      <c r="J1273" s="75"/>
      <c r="K1273" s="75"/>
    </row>
    <row r="1274" spans="10:11">
      <c r="J1274" s="75"/>
      <c r="K1274" s="75"/>
    </row>
    <row r="1275" spans="10:11">
      <c r="J1275" s="75"/>
      <c r="K1275" s="75"/>
    </row>
    <row r="1276" spans="10:11">
      <c r="J1276" s="75"/>
      <c r="K1276" s="75"/>
    </row>
    <row r="1277" spans="10:11">
      <c r="J1277" s="75"/>
      <c r="K1277" s="75"/>
    </row>
    <row r="1278" spans="10:11">
      <c r="J1278" s="75"/>
      <c r="K1278" s="75"/>
    </row>
    <row r="1279" spans="10:11">
      <c r="J1279" s="75"/>
      <c r="K1279" s="75"/>
    </row>
    <row r="1280" spans="10:11">
      <c r="J1280" s="75"/>
      <c r="K1280" s="75"/>
    </row>
    <row r="1281" spans="10:11">
      <c r="J1281" s="75"/>
      <c r="K1281" s="75"/>
    </row>
    <row r="1282" spans="10:11">
      <c r="J1282" s="75"/>
      <c r="K1282" s="75"/>
    </row>
    <row r="1283" spans="10:11">
      <c r="J1283" s="75"/>
      <c r="K1283" s="75"/>
    </row>
    <row r="1284" spans="10:11">
      <c r="J1284" s="75"/>
      <c r="K1284" s="75"/>
    </row>
    <row r="1285" spans="10:11">
      <c r="J1285" s="75"/>
      <c r="K1285" s="75"/>
    </row>
    <row r="1286" spans="10:11">
      <c r="J1286" s="75"/>
      <c r="K1286" s="75"/>
    </row>
    <row r="1287" spans="10:11">
      <c r="J1287" s="75"/>
      <c r="K1287" s="75"/>
    </row>
    <row r="1288" spans="10:11">
      <c r="J1288" s="75"/>
      <c r="K1288" s="75"/>
    </row>
    <row r="1289" spans="10:11">
      <c r="J1289" s="75"/>
      <c r="K1289" s="75"/>
    </row>
    <row r="1290" spans="10:11">
      <c r="J1290" s="75"/>
      <c r="K1290" s="75"/>
    </row>
    <row r="1291" spans="10:11">
      <c r="J1291" s="75"/>
      <c r="K1291" s="75"/>
    </row>
    <row r="1292" spans="10:11">
      <c r="J1292" s="75"/>
      <c r="K1292" s="75"/>
    </row>
    <row r="1293" spans="10:11">
      <c r="J1293" s="75"/>
      <c r="K1293" s="75"/>
    </row>
    <row r="1294" spans="10:11">
      <c r="J1294" s="75"/>
      <c r="K1294" s="75"/>
    </row>
    <row r="1295" spans="10:11">
      <c r="J1295" s="75"/>
      <c r="K1295" s="75"/>
    </row>
    <row r="1296" spans="10:11">
      <c r="J1296" s="75"/>
      <c r="K1296" s="75"/>
    </row>
    <row r="1297" spans="10:11">
      <c r="J1297" s="75"/>
      <c r="K1297" s="75"/>
    </row>
    <row r="1298" spans="10:11">
      <c r="J1298" s="75"/>
      <c r="K1298" s="75"/>
    </row>
    <row r="1299" spans="10:11">
      <c r="J1299" s="75"/>
      <c r="K1299" s="75"/>
    </row>
    <row r="1300" spans="10:11">
      <c r="J1300" s="75"/>
      <c r="K1300" s="75"/>
    </row>
    <row r="1301" spans="10:11">
      <c r="J1301" s="75"/>
      <c r="K1301" s="75"/>
    </row>
    <row r="1302" spans="10:11">
      <c r="J1302" s="75"/>
      <c r="K1302" s="75"/>
    </row>
    <row r="1303" spans="10:11">
      <c r="J1303" s="75"/>
      <c r="K1303" s="75"/>
    </row>
    <row r="1304" spans="10:11">
      <c r="J1304" s="75"/>
      <c r="K1304" s="75"/>
    </row>
    <row r="1305" spans="10:11">
      <c r="J1305" s="75"/>
      <c r="K1305" s="75"/>
    </row>
    <row r="1306" spans="10:11">
      <c r="J1306" s="75"/>
      <c r="K1306" s="75"/>
    </row>
    <row r="1307" spans="10:11">
      <c r="J1307" s="75"/>
      <c r="K1307" s="75"/>
    </row>
    <row r="1308" spans="10:11">
      <c r="J1308" s="75"/>
      <c r="K1308" s="75"/>
    </row>
    <row r="1309" spans="10:11">
      <c r="J1309" s="75"/>
      <c r="K1309" s="75"/>
    </row>
    <row r="1310" spans="10:11">
      <c r="J1310" s="75"/>
      <c r="K1310" s="75"/>
    </row>
    <row r="1311" spans="10:11">
      <c r="J1311" s="75"/>
      <c r="K1311" s="75"/>
    </row>
    <row r="1312" spans="10:11">
      <c r="J1312" s="75"/>
      <c r="K1312" s="75"/>
    </row>
    <row r="1313" spans="10:11">
      <c r="J1313" s="75"/>
      <c r="K1313" s="75"/>
    </row>
    <row r="1314" spans="10:11">
      <c r="J1314" s="75"/>
      <c r="K1314" s="75"/>
    </row>
    <row r="1315" spans="10:11">
      <c r="J1315" s="75"/>
      <c r="K1315" s="75"/>
    </row>
    <row r="1316" spans="10:11">
      <c r="J1316" s="75"/>
      <c r="K1316" s="75"/>
    </row>
    <row r="1317" spans="10:11">
      <c r="J1317" s="75"/>
      <c r="K1317" s="75"/>
    </row>
    <row r="1318" spans="10:11">
      <c r="J1318" s="75"/>
      <c r="K1318" s="75"/>
    </row>
    <row r="1319" spans="10:11">
      <c r="J1319" s="75"/>
      <c r="K1319" s="75"/>
    </row>
    <row r="1320" spans="10:11">
      <c r="J1320" s="75"/>
      <c r="K1320" s="75"/>
    </row>
    <row r="1321" spans="10:11">
      <c r="J1321" s="75"/>
      <c r="K1321" s="75"/>
    </row>
    <row r="1322" spans="10:11">
      <c r="J1322" s="75"/>
      <c r="K1322" s="75"/>
    </row>
    <row r="1323" spans="10:11">
      <c r="J1323" s="75"/>
      <c r="K1323" s="75"/>
    </row>
    <row r="1324" spans="10:11">
      <c r="J1324" s="75"/>
      <c r="K1324" s="75"/>
    </row>
    <row r="1325" spans="10:11">
      <c r="J1325" s="75"/>
      <c r="K1325" s="75"/>
    </row>
    <row r="1326" spans="10:11">
      <c r="J1326" s="75"/>
      <c r="K1326" s="75"/>
    </row>
    <row r="1327" spans="10:11">
      <c r="J1327" s="75"/>
      <c r="K1327" s="75"/>
    </row>
    <row r="1328" spans="10:11">
      <c r="J1328" s="75"/>
      <c r="K1328" s="75"/>
    </row>
    <row r="1329" spans="10:11">
      <c r="J1329" s="75"/>
      <c r="K1329" s="75"/>
    </row>
    <row r="1330" spans="10:11">
      <c r="J1330" s="75"/>
      <c r="K1330" s="75"/>
    </row>
    <row r="1331" spans="10:11">
      <c r="J1331" s="75"/>
      <c r="K1331" s="75"/>
    </row>
    <row r="1332" spans="10:11">
      <c r="J1332" s="75"/>
      <c r="K1332" s="75"/>
    </row>
    <row r="1333" spans="10:11">
      <c r="J1333" s="75"/>
      <c r="K1333" s="75"/>
    </row>
    <row r="1334" spans="10:11">
      <c r="J1334" s="75"/>
      <c r="K1334" s="75"/>
    </row>
    <row r="1335" spans="10:11">
      <c r="J1335" s="75"/>
      <c r="K1335" s="75"/>
    </row>
    <row r="1336" spans="10:11">
      <c r="J1336" s="75"/>
      <c r="K1336" s="75"/>
    </row>
    <row r="1337" spans="10:11">
      <c r="J1337" s="75"/>
      <c r="K1337" s="75"/>
    </row>
    <row r="1338" spans="10:11">
      <c r="J1338" s="75"/>
      <c r="K1338" s="75"/>
    </row>
    <row r="1339" spans="10:11">
      <c r="J1339" s="75"/>
      <c r="K1339" s="75"/>
    </row>
    <row r="1340" spans="10:11">
      <c r="J1340" s="75"/>
      <c r="K1340" s="75"/>
    </row>
    <row r="1341" spans="10:11">
      <c r="J1341" s="75"/>
      <c r="K1341" s="75"/>
    </row>
    <row r="1342" spans="10:11">
      <c r="J1342" s="75"/>
      <c r="K1342" s="75"/>
    </row>
    <row r="1343" spans="10:11">
      <c r="J1343" s="75"/>
      <c r="K1343" s="75"/>
    </row>
    <row r="1344" spans="10:11">
      <c r="J1344" s="75"/>
      <c r="K1344" s="75"/>
    </row>
    <row r="1345" spans="10:11">
      <c r="J1345" s="75"/>
      <c r="K1345" s="75"/>
    </row>
    <row r="1346" spans="10:11">
      <c r="J1346" s="75"/>
      <c r="K1346" s="75"/>
    </row>
    <row r="1347" spans="10:11">
      <c r="J1347" s="75"/>
      <c r="K1347" s="75"/>
    </row>
    <row r="1348" spans="10:11">
      <c r="J1348" s="75"/>
      <c r="K1348" s="75"/>
    </row>
    <row r="1349" spans="10:11">
      <c r="J1349" s="75"/>
      <c r="K1349" s="75"/>
    </row>
    <row r="1350" spans="10:11">
      <c r="J1350" s="75"/>
      <c r="K1350" s="75"/>
    </row>
    <row r="1351" spans="10:11">
      <c r="J1351" s="75"/>
      <c r="K1351" s="75"/>
    </row>
    <row r="1352" spans="10:11">
      <c r="J1352" s="75"/>
      <c r="K1352" s="75"/>
    </row>
    <row r="1353" spans="10:11">
      <c r="J1353" s="75"/>
      <c r="K1353" s="75"/>
    </row>
    <row r="1354" spans="10:11">
      <c r="J1354" s="75"/>
      <c r="K1354" s="75"/>
    </row>
    <row r="1355" spans="10:11">
      <c r="J1355" s="75"/>
      <c r="K1355" s="75"/>
    </row>
    <row r="1356" spans="10:11">
      <c r="J1356" s="75"/>
      <c r="K1356" s="75"/>
    </row>
    <row r="1357" spans="10:11">
      <c r="J1357" s="75"/>
      <c r="K1357" s="75"/>
    </row>
    <row r="1358" spans="10:11">
      <c r="J1358" s="75"/>
      <c r="K1358" s="75"/>
    </row>
    <row r="1359" spans="10:11">
      <c r="J1359" s="75"/>
      <c r="K1359" s="75"/>
    </row>
    <row r="1360" spans="10:11">
      <c r="J1360" s="75"/>
      <c r="K1360" s="75"/>
    </row>
    <row r="1361" spans="10:11">
      <c r="J1361" s="75"/>
      <c r="K1361" s="75"/>
    </row>
    <row r="1362" spans="10:11">
      <c r="J1362" s="75"/>
      <c r="K1362" s="75"/>
    </row>
    <row r="1363" spans="10:11">
      <c r="J1363" s="75"/>
      <c r="K1363" s="75"/>
    </row>
    <row r="1364" spans="10:11">
      <c r="J1364" s="75"/>
      <c r="K1364" s="75"/>
    </row>
    <row r="1365" spans="10:11">
      <c r="J1365" s="75"/>
      <c r="K1365" s="75"/>
    </row>
    <row r="1366" spans="10:11">
      <c r="J1366" s="75"/>
      <c r="K1366" s="75"/>
    </row>
    <row r="1367" spans="10:11">
      <c r="J1367" s="75"/>
      <c r="K1367" s="75"/>
    </row>
    <row r="1368" spans="10:11">
      <c r="J1368" s="75"/>
      <c r="K1368" s="75"/>
    </row>
    <row r="1369" spans="10:11">
      <c r="J1369" s="75"/>
      <c r="K1369" s="75"/>
    </row>
    <row r="1370" spans="10:11">
      <c r="J1370" s="75"/>
      <c r="K1370" s="75"/>
    </row>
    <row r="1371" spans="10:11">
      <c r="J1371" s="75"/>
      <c r="K1371" s="75"/>
    </row>
    <row r="1372" spans="10:11">
      <c r="J1372" s="75"/>
      <c r="K1372" s="75"/>
    </row>
    <row r="1373" spans="10:11">
      <c r="J1373" s="75"/>
      <c r="K1373" s="75"/>
    </row>
    <row r="1374" spans="10:11">
      <c r="J1374" s="75"/>
      <c r="K1374" s="75"/>
    </row>
    <row r="1375" spans="10:11">
      <c r="J1375" s="75"/>
      <c r="K1375" s="75"/>
    </row>
    <row r="1376" spans="10:11">
      <c r="J1376" s="75"/>
      <c r="K1376" s="75"/>
    </row>
    <row r="1377" spans="10:11">
      <c r="J1377" s="75"/>
      <c r="K1377" s="75"/>
    </row>
    <row r="1378" spans="10:11">
      <c r="J1378" s="75"/>
      <c r="K1378" s="75"/>
    </row>
    <row r="1379" spans="10:11">
      <c r="J1379" s="75"/>
      <c r="K1379" s="75"/>
    </row>
    <row r="1380" spans="10:11">
      <c r="J1380" s="75"/>
      <c r="K1380" s="75"/>
    </row>
    <row r="1381" spans="10:11">
      <c r="J1381" s="75"/>
      <c r="K1381" s="75"/>
    </row>
    <row r="1382" spans="10:11">
      <c r="J1382" s="75"/>
      <c r="K1382" s="75"/>
    </row>
    <row r="1383" spans="10:11">
      <c r="J1383" s="75"/>
      <c r="K1383" s="75"/>
    </row>
    <row r="1384" spans="10:11">
      <c r="J1384" s="75"/>
      <c r="K1384" s="75"/>
    </row>
    <row r="1385" spans="10:11">
      <c r="J1385" s="75"/>
      <c r="K1385" s="75"/>
    </row>
    <row r="1386" spans="10:11">
      <c r="J1386" s="75"/>
      <c r="K1386" s="75"/>
    </row>
    <row r="1387" spans="10:11">
      <c r="J1387" s="75"/>
      <c r="K1387" s="75"/>
    </row>
    <row r="1388" spans="10:11">
      <c r="J1388" s="75"/>
      <c r="K1388" s="75"/>
    </row>
    <row r="1389" spans="10:11">
      <c r="J1389" s="75"/>
      <c r="K1389" s="75"/>
    </row>
    <row r="1390" spans="10:11">
      <c r="J1390" s="75"/>
      <c r="K1390" s="75"/>
    </row>
    <row r="1391" spans="10:11">
      <c r="J1391" s="75"/>
      <c r="K1391" s="75"/>
    </row>
    <row r="1392" spans="10:11">
      <c r="J1392" s="75"/>
      <c r="K1392" s="75"/>
    </row>
    <row r="1393" spans="10:11">
      <c r="J1393" s="75"/>
      <c r="K1393" s="75"/>
    </row>
    <row r="1394" spans="10:11">
      <c r="J1394" s="75"/>
      <c r="K1394" s="75"/>
    </row>
    <row r="1395" spans="10:11">
      <c r="J1395" s="75"/>
      <c r="K1395" s="75"/>
    </row>
    <row r="1396" spans="10:11">
      <c r="J1396" s="75"/>
      <c r="K1396" s="75"/>
    </row>
    <row r="1397" spans="10:11">
      <c r="J1397" s="75"/>
      <c r="K1397" s="75"/>
    </row>
    <row r="1398" spans="10:11">
      <c r="J1398" s="75"/>
      <c r="K1398" s="75"/>
    </row>
    <row r="1399" spans="10:11">
      <c r="J1399" s="75"/>
      <c r="K1399" s="75"/>
    </row>
    <row r="1400" spans="10:11">
      <c r="J1400" s="75"/>
      <c r="K1400" s="75"/>
    </row>
    <row r="1401" spans="10:11">
      <c r="J1401" s="75"/>
      <c r="K1401" s="75"/>
    </row>
    <row r="1402" spans="10:11">
      <c r="J1402" s="75"/>
      <c r="K1402" s="75"/>
    </row>
    <row r="1403" spans="10:11">
      <c r="J1403" s="75"/>
      <c r="K1403" s="75"/>
    </row>
    <row r="1404" spans="10:11">
      <c r="J1404" s="75"/>
      <c r="K1404" s="75"/>
    </row>
    <row r="1405" spans="10:11">
      <c r="J1405" s="75"/>
      <c r="K1405" s="75"/>
    </row>
    <row r="1406" spans="10:11">
      <c r="J1406" s="75"/>
      <c r="K1406" s="75"/>
    </row>
    <row r="1407" spans="10:11">
      <c r="J1407" s="75"/>
      <c r="K1407" s="75"/>
    </row>
    <row r="1408" spans="10:11">
      <c r="J1408" s="75"/>
      <c r="K1408" s="75"/>
    </row>
    <row r="1409" spans="10:11">
      <c r="J1409" s="75"/>
      <c r="K1409" s="75"/>
    </row>
    <row r="1410" spans="10:11">
      <c r="J1410" s="75"/>
      <c r="K1410" s="75"/>
    </row>
    <row r="1411" spans="10:11">
      <c r="J1411" s="75"/>
      <c r="K1411" s="75"/>
    </row>
    <row r="1412" spans="10:11">
      <c r="J1412" s="75"/>
      <c r="K1412" s="75"/>
    </row>
    <row r="1413" spans="10:11">
      <c r="J1413" s="75"/>
      <c r="K1413" s="75"/>
    </row>
    <row r="1414" spans="10:11">
      <c r="J1414" s="75"/>
      <c r="K1414" s="75"/>
    </row>
    <row r="1415" spans="10:11">
      <c r="J1415" s="75"/>
      <c r="K1415" s="75"/>
    </row>
    <row r="1416" spans="10:11">
      <c r="J1416" s="75"/>
      <c r="K1416" s="75"/>
    </row>
    <row r="1417" spans="10:11">
      <c r="J1417" s="75"/>
      <c r="K1417" s="75"/>
    </row>
    <row r="1418" spans="10:11">
      <c r="J1418" s="75"/>
      <c r="K1418" s="75"/>
    </row>
    <row r="1419" spans="10:11">
      <c r="J1419" s="75"/>
      <c r="K1419" s="75"/>
    </row>
    <row r="1420" spans="10:11">
      <c r="J1420" s="75"/>
      <c r="K1420" s="75"/>
    </row>
    <row r="1421" spans="10:11">
      <c r="J1421" s="75"/>
      <c r="K1421" s="75"/>
    </row>
    <row r="1422" spans="10:11">
      <c r="J1422" s="75"/>
      <c r="K1422" s="75"/>
    </row>
    <row r="1423" spans="10:11">
      <c r="J1423" s="75"/>
      <c r="K1423" s="75"/>
    </row>
    <row r="1424" spans="10:11">
      <c r="J1424" s="75"/>
      <c r="K1424" s="75"/>
    </row>
    <row r="1425" spans="10:11">
      <c r="J1425" s="75"/>
      <c r="K1425" s="75"/>
    </row>
    <row r="1426" spans="10:11">
      <c r="J1426" s="75"/>
      <c r="K1426" s="75"/>
    </row>
    <row r="1427" spans="10:11">
      <c r="J1427" s="75"/>
      <c r="K1427" s="75"/>
    </row>
    <row r="1428" spans="10:11">
      <c r="J1428" s="75"/>
      <c r="K1428" s="75"/>
    </row>
    <row r="1429" spans="10:11">
      <c r="J1429" s="75"/>
      <c r="K1429" s="75"/>
    </row>
    <row r="1430" spans="10:11">
      <c r="J1430" s="75"/>
      <c r="K1430" s="75"/>
    </row>
    <row r="1431" spans="10:11">
      <c r="J1431" s="75"/>
      <c r="K1431" s="75"/>
    </row>
    <row r="1432" spans="10:11">
      <c r="J1432" s="75"/>
      <c r="K1432" s="75"/>
    </row>
    <row r="1433" spans="10:11">
      <c r="J1433" s="75"/>
      <c r="K1433" s="75"/>
    </row>
    <row r="1434" spans="10:11">
      <c r="J1434" s="75"/>
      <c r="K1434" s="75"/>
    </row>
    <row r="1435" spans="10:11">
      <c r="J1435" s="75"/>
      <c r="K1435" s="75"/>
    </row>
    <row r="1436" spans="10:11">
      <c r="J1436" s="75"/>
      <c r="K1436" s="75"/>
    </row>
    <row r="1437" spans="10:11">
      <c r="J1437" s="75"/>
      <c r="K1437" s="75"/>
    </row>
    <row r="1438" spans="10:11">
      <c r="J1438" s="75"/>
      <c r="K1438" s="75"/>
    </row>
    <row r="1439" spans="10:11">
      <c r="J1439" s="75"/>
      <c r="K1439" s="75"/>
    </row>
    <row r="1440" spans="10:11">
      <c r="J1440" s="75"/>
      <c r="K1440" s="75"/>
    </row>
    <row r="1441" spans="10:11">
      <c r="J1441" s="75"/>
      <c r="K1441" s="75"/>
    </row>
    <row r="1442" spans="10:11">
      <c r="J1442" s="75"/>
      <c r="K1442" s="75"/>
    </row>
    <row r="1443" spans="10:11">
      <c r="J1443" s="75"/>
      <c r="K1443" s="75"/>
    </row>
    <row r="1444" spans="10:11">
      <c r="J1444" s="75"/>
      <c r="K1444" s="75"/>
    </row>
    <row r="1445" spans="10:11">
      <c r="J1445" s="75"/>
      <c r="K1445" s="75"/>
    </row>
    <row r="1446" spans="10:11">
      <c r="J1446" s="75"/>
      <c r="K1446" s="75"/>
    </row>
    <row r="1447" spans="10:11">
      <c r="J1447" s="75"/>
      <c r="K1447" s="75"/>
    </row>
    <row r="1448" spans="10:11">
      <c r="J1448" s="75"/>
      <c r="K1448" s="75"/>
    </row>
    <row r="1449" spans="10:11">
      <c r="J1449" s="75"/>
      <c r="K1449" s="75"/>
    </row>
    <row r="1450" spans="10:11">
      <c r="J1450" s="75"/>
      <c r="K1450" s="75"/>
    </row>
    <row r="1451" spans="10:11">
      <c r="J1451" s="75"/>
      <c r="K1451" s="75"/>
    </row>
    <row r="1452" spans="10:11">
      <c r="J1452" s="75"/>
      <c r="K1452" s="75"/>
    </row>
    <row r="1453" spans="10:11">
      <c r="J1453" s="75"/>
      <c r="K1453" s="75"/>
    </row>
    <row r="1454" spans="10:11">
      <c r="J1454" s="75"/>
      <c r="K1454" s="75"/>
    </row>
    <row r="1455" spans="10:11">
      <c r="J1455" s="75"/>
      <c r="K1455" s="75"/>
    </row>
    <row r="1456" spans="10:11">
      <c r="J1456" s="75"/>
      <c r="K1456" s="75"/>
    </row>
    <row r="1457" spans="10:11">
      <c r="J1457" s="75"/>
      <c r="K1457" s="75"/>
    </row>
    <row r="1458" spans="10:11">
      <c r="J1458" s="75"/>
      <c r="K1458" s="75"/>
    </row>
    <row r="1459" spans="10:11">
      <c r="J1459" s="75"/>
      <c r="K1459" s="75"/>
    </row>
    <row r="1460" spans="10:11">
      <c r="J1460" s="75"/>
      <c r="K1460" s="75"/>
    </row>
    <row r="1461" spans="10:11">
      <c r="J1461" s="75"/>
      <c r="K1461" s="75"/>
    </row>
    <row r="1462" spans="10:11">
      <c r="J1462" s="75"/>
      <c r="K1462" s="75"/>
    </row>
    <row r="1463" spans="10:11">
      <c r="J1463" s="75"/>
      <c r="K1463" s="75"/>
    </row>
    <row r="1464" spans="10:11">
      <c r="J1464" s="75"/>
      <c r="K1464" s="75"/>
    </row>
    <row r="1465" spans="10:11">
      <c r="J1465" s="75"/>
      <c r="K1465" s="75"/>
    </row>
    <row r="1466" spans="10:11">
      <c r="J1466" s="75"/>
      <c r="K1466" s="75"/>
    </row>
    <row r="1467" spans="10:11">
      <c r="J1467" s="75"/>
      <c r="K1467" s="75"/>
    </row>
    <row r="1468" spans="10:11">
      <c r="J1468" s="75"/>
      <c r="K1468" s="75"/>
    </row>
    <row r="1469" spans="10:11">
      <c r="J1469" s="75"/>
      <c r="K1469" s="75"/>
    </row>
    <row r="1470" spans="10:11">
      <c r="J1470" s="75"/>
      <c r="K1470" s="75"/>
    </row>
    <row r="1471" spans="10:11">
      <c r="J1471" s="75"/>
      <c r="K1471" s="75"/>
    </row>
    <row r="1472" spans="10:11">
      <c r="J1472" s="75"/>
      <c r="K1472" s="75"/>
    </row>
    <row r="1473" spans="10:11">
      <c r="J1473" s="75"/>
      <c r="K1473" s="75"/>
    </row>
    <row r="1474" spans="10:11">
      <c r="J1474" s="75"/>
      <c r="K1474" s="75"/>
    </row>
    <row r="1475" spans="10:11">
      <c r="J1475" s="75"/>
      <c r="K1475" s="75"/>
    </row>
    <row r="1476" spans="10:11">
      <c r="J1476" s="75"/>
      <c r="K1476" s="75"/>
    </row>
    <row r="1477" spans="10:11">
      <c r="J1477" s="75"/>
      <c r="K1477" s="75"/>
    </row>
    <row r="1478" spans="10:11">
      <c r="J1478" s="75"/>
      <c r="K1478" s="75"/>
    </row>
    <row r="1479" spans="10:11">
      <c r="J1479" s="75"/>
      <c r="K1479" s="75"/>
    </row>
    <row r="1480" spans="10:11">
      <c r="J1480" s="75"/>
      <c r="K1480" s="75"/>
    </row>
    <row r="1481" spans="10:11">
      <c r="J1481" s="75"/>
      <c r="K1481" s="75"/>
    </row>
    <row r="1482" spans="10:11">
      <c r="J1482" s="75"/>
      <c r="K1482" s="75"/>
    </row>
    <row r="1483" spans="10:11">
      <c r="J1483" s="75"/>
      <c r="K1483" s="75"/>
    </row>
    <row r="1484" spans="10:11">
      <c r="J1484" s="75"/>
      <c r="K1484" s="75"/>
    </row>
    <row r="1485" spans="10:11">
      <c r="J1485" s="75"/>
      <c r="K1485" s="75"/>
    </row>
    <row r="1486" spans="10:11">
      <c r="J1486" s="75"/>
      <c r="K1486" s="75"/>
    </row>
    <row r="1487" spans="10:11">
      <c r="J1487" s="75"/>
      <c r="K1487" s="75"/>
    </row>
    <row r="1488" spans="10:11">
      <c r="J1488" s="75"/>
      <c r="K1488" s="75"/>
    </row>
    <row r="1489" spans="10:11">
      <c r="J1489" s="75"/>
      <c r="K1489" s="75"/>
    </row>
    <row r="1490" spans="10:11">
      <c r="J1490" s="75"/>
      <c r="K1490" s="75"/>
    </row>
    <row r="1491" spans="10:11">
      <c r="J1491" s="75"/>
      <c r="K1491" s="75"/>
    </row>
    <row r="1492" spans="10:11">
      <c r="J1492" s="75"/>
      <c r="K1492" s="75"/>
    </row>
    <row r="1493" spans="10:11">
      <c r="J1493" s="75"/>
      <c r="K1493" s="75"/>
    </row>
    <row r="1494" spans="10:11">
      <c r="J1494" s="75"/>
      <c r="K1494" s="75"/>
    </row>
    <row r="1495" spans="10:11">
      <c r="J1495" s="75"/>
      <c r="K1495" s="75"/>
    </row>
    <row r="1496" spans="10:11">
      <c r="J1496" s="75"/>
      <c r="K1496" s="75"/>
    </row>
    <row r="1497" spans="10:11">
      <c r="J1497" s="75"/>
      <c r="K1497" s="75"/>
    </row>
    <row r="1498" spans="10:11">
      <c r="J1498" s="75"/>
      <c r="K1498" s="75"/>
    </row>
    <row r="1499" spans="10:11">
      <c r="J1499" s="75"/>
      <c r="K1499" s="75"/>
    </row>
    <row r="1500" spans="10:11">
      <c r="J1500" s="75"/>
      <c r="K1500" s="75"/>
    </row>
    <row r="1501" spans="10:11">
      <c r="J1501" s="75"/>
      <c r="K1501" s="75"/>
    </row>
    <row r="1502" spans="10:11">
      <c r="J1502" s="75"/>
      <c r="K1502" s="75"/>
    </row>
    <row r="1503" spans="10:11">
      <c r="J1503" s="75"/>
      <c r="K1503" s="75"/>
    </row>
    <row r="1504" spans="10:11">
      <c r="J1504" s="75"/>
      <c r="K1504" s="75"/>
    </row>
    <row r="1505" spans="10:11">
      <c r="J1505" s="75"/>
      <c r="K1505" s="75"/>
    </row>
    <row r="1506" spans="10:11">
      <c r="J1506" s="75"/>
      <c r="K1506" s="75"/>
    </row>
    <row r="1507" spans="10:11">
      <c r="J1507" s="75"/>
      <c r="K1507" s="75"/>
    </row>
    <row r="1508" spans="10:11">
      <c r="J1508" s="75"/>
      <c r="K1508" s="75"/>
    </row>
    <row r="1509" spans="10:11">
      <c r="J1509" s="75"/>
      <c r="K1509" s="75"/>
    </row>
    <row r="1510" spans="10:11">
      <c r="J1510" s="75"/>
      <c r="K1510" s="75"/>
    </row>
    <row r="1511" spans="10:11">
      <c r="J1511" s="75"/>
      <c r="K1511" s="75"/>
    </row>
    <row r="1512" spans="10:11">
      <c r="J1512" s="75"/>
      <c r="K1512" s="75"/>
    </row>
    <row r="1513" spans="10:11">
      <c r="J1513" s="75"/>
      <c r="K1513" s="75"/>
    </row>
    <row r="1514" spans="10:11">
      <c r="J1514" s="75"/>
      <c r="K1514" s="75"/>
    </row>
    <row r="1515" spans="10:11">
      <c r="J1515" s="75"/>
      <c r="K1515" s="75"/>
    </row>
    <row r="1516" spans="10:11">
      <c r="J1516" s="75"/>
      <c r="K1516" s="75"/>
    </row>
    <row r="1517" spans="10:11">
      <c r="J1517" s="75"/>
      <c r="K1517" s="75"/>
    </row>
    <row r="1518" spans="10:11">
      <c r="J1518" s="75"/>
      <c r="K1518" s="75"/>
    </row>
    <row r="1519" spans="10:11">
      <c r="J1519" s="75"/>
      <c r="K1519" s="75"/>
    </row>
    <row r="1520" spans="10:11">
      <c r="J1520" s="75"/>
      <c r="K1520" s="75"/>
    </row>
    <row r="1521" spans="10:11">
      <c r="J1521" s="75"/>
      <c r="K1521" s="75"/>
    </row>
    <row r="1522" spans="10:11">
      <c r="J1522" s="75"/>
      <c r="K1522" s="75"/>
    </row>
    <row r="1523" spans="10:11">
      <c r="J1523" s="75"/>
      <c r="K1523" s="75"/>
    </row>
    <row r="1524" spans="10:11">
      <c r="J1524" s="75"/>
      <c r="K1524" s="75"/>
    </row>
    <row r="1525" spans="10:11">
      <c r="J1525" s="75"/>
      <c r="K1525" s="75"/>
    </row>
    <row r="1526" spans="10:11">
      <c r="J1526" s="75"/>
      <c r="K1526" s="75"/>
    </row>
    <row r="1527" spans="10:11">
      <c r="J1527" s="75"/>
      <c r="K1527" s="75"/>
    </row>
    <row r="1528" spans="10:11">
      <c r="J1528" s="75"/>
      <c r="K1528" s="75"/>
    </row>
    <row r="1529" spans="10:11">
      <c r="J1529" s="75"/>
      <c r="K1529" s="75"/>
    </row>
    <row r="1530" spans="10:11">
      <c r="J1530" s="75"/>
      <c r="K1530" s="75"/>
    </row>
    <row r="1531" spans="10:11">
      <c r="J1531" s="75"/>
      <c r="K1531" s="75"/>
    </row>
    <row r="1532" spans="10:11">
      <c r="J1532" s="75"/>
      <c r="K1532" s="75"/>
    </row>
    <row r="1533" spans="10:11">
      <c r="J1533" s="75"/>
      <c r="K1533" s="75"/>
    </row>
    <row r="1534" spans="10:11">
      <c r="J1534" s="75"/>
      <c r="K1534" s="75"/>
    </row>
    <row r="1535" spans="10:11">
      <c r="J1535" s="75"/>
      <c r="K1535" s="75"/>
    </row>
    <row r="1536" spans="10:11">
      <c r="J1536" s="75"/>
      <c r="K1536" s="75"/>
    </row>
    <row r="1537" spans="10:11">
      <c r="J1537" s="75"/>
      <c r="K1537" s="75"/>
    </row>
    <row r="1538" spans="10:11">
      <c r="J1538" s="75"/>
      <c r="K1538" s="75"/>
    </row>
    <row r="1539" spans="10:11">
      <c r="J1539" s="75"/>
      <c r="K1539" s="75"/>
    </row>
    <row r="1540" spans="10:11">
      <c r="J1540" s="75"/>
      <c r="K1540" s="75"/>
    </row>
    <row r="1541" spans="10:11">
      <c r="J1541" s="75"/>
      <c r="K1541" s="75"/>
    </row>
    <row r="1542" spans="10:11">
      <c r="J1542" s="75"/>
      <c r="K1542" s="75"/>
    </row>
    <row r="1543" spans="10:11">
      <c r="J1543" s="75"/>
      <c r="K1543" s="75"/>
    </row>
    <row r="1544" spans="10:11">
      <c r="J1544" s="75"/>
      <c r="K1544" s="75"/>
    </row>
    <row r="1545" spans="10:11">
      <c r="J1545" s="75"/>
      <c r="K1545" s="75"/>
    </row>
    <row r="1546" spans="10:11">
      <c r="J1546" s="75"/>
      <c r="K1546" s="75"/>
    </row>
    <row r="1547" spans="10:11">
      <c r="J1547" s="75"/>
      <c r="K1547" s="75"/>
    </row>
    <row r="1548" spans="10:11">
      <c r="J1548" s="75"/>
      <c r="K1548" s="75"/>
    </row>
    <row r="1549" spans="10:11">
      <c r="J1549" s="75"/>
      <c r="K1549" s="75"/>
    </row>
    <row r="1550" spans="10:11">
      <c r="J1550" s="75"/>
      <c r="K1550" s="75"/>
    </row>
    <row r="1551" spans="10:11">
      <c r="J1551" s="75"/>
      <c r="K1551" s="75"/>
    </row>
    <row r="1552" spans="10:11">
      <c r="J1552" s="75"/>
      <c r="K1552" s="75"/>
    </row>
    <row r="1553" spans="10:11">
      <c r="J1553" s="75"/>
      <c r="K1553" s="75"/>
    </row>
    <row r="1554" spans="10:11">
      <c r="J1554" s="75"/>
      <c r="K1554" s="75"/>
    </row>
    <row r="1555" spans="10:11">
      <c r="J1555" s="75"/>
      <c r="K1555" s="75"/>
    </row>
    <row r="1556" spans="10:11">
      <c r="J1556" s="75"/>
      <c r="K1556" s="75"/>
    </row>
    <row r="1557" spans="10:11">
      <c r="J1557" s="75"/>
      <c r="K1557" s="75"/>
    </row>
    <row r="1558" spans="10:11">
      <c r="J1558" s="75"/>
      <c r="K1558" s="75"/>
    </row>
    <row r="1559" spans="10:11">
      <c r="J1559" s="75"/>
      <c r="K1559" s="75"/>
    </row>
    <row r="1560" spans="10:11">
      <c r="J1560" s="75"/>
      <c r="K1560" s="75"/>
    </row>
    <row r="1561" spans="10:11">
      <c r="J1561" s="75"/>
      <c r="K1561" s="75"/>
    </row>
    <row r="1562" spans="10:11">
      <c r="J1562" s="75"/>
      <c r="K1562" s="75"/>
    </row>
    <row r="1563" spans="10:11">
      <c r="J1563" s="75"/>
      <c r="K1563" s="75"/>
    </row>
    <row r="1564" spans="10:11">
      <c r="J1564" s="75"/>
      <c r="K1564" s="75"/>
    </row>
    <row r="1565" spans="10:11">
      <c r="J1565" s="75"/>
      <c r="K1565" s="75"/>
    </row>
    <row r="1566" spans="10:11">
      <c r="J1566" s="75"/>
      <c r="K1566" s="75"/>
    </row>
    <row r="1567" spans="10:11">
      <c r="J1567" s="75"/>
      <c r="K1567" s="75"/>
    </row>
    <row r="1568" spans="10:11">
      <c r="J1568" s="75"/>
      <c r="K1568" s="75"/>
    </row>
    <row r="1569" spans="10:11">
      <c r="J1569" s="75"/>
      <c r="K1569" s="75"/>
    </row>
    <row r="1570" spans="10:11">
      <c r="J1570" s="75"/>
      <c r="K1570" s="75"/>
    </row>
    <row r="1571" spans="10:11">
      <c r="J1571" s="75"/>
      <c r="K1571" s="75"/>
    </row>
    <row r="1572" spans="10:11">
      <c r="J1572" s="75"/>
      <c r="K1572" s="75"/>
    </row>
    <row r="1573" spans="10:11">
      <c r="J1573" s="75"/>
      <c r="K1573" s="75"/>
    </row>
    <row r="1574" spans="10:11">
      <c r="J1574" s="75"/>
      <c r="K1574" s="75"/>
    </row>
    <row r="1575" spans="10:11">
      <c r="J1575" s="75"/>
      <c r="K1575" s="75"/>
    </row>
    <row r="1576" spans="10:11">
      <c r="J1576" s="75"/>
      <c r="K1576" s="75"/>
    </row>
    <row r="1577" spans="10:11">
      <c r="J1577" s="75"/>
      <c r="K1577" s="75"/>
    </row>
    <row r="1578" spans="10:11">
      <c r="J1578" s="75"/>
      <c r="K1578" s="75"/>
    </row>
    <row r="1579" spans="10:11">
      <c r="J1579" s="75"/>
      <c r="K1579" s="75"/>
    </row>
    <row r="1580" spans="10:11">
      <c r="J1580" s="75"/>
      <c r="K1580" s="75"/>
    </row>
    <row r="1581" spans="10:11">
      <c r="J1581" s="75"/>
      <c r="K1581" s="75"/>
    </row>
    <row r="1582" spans="10:11">
      <c r="J1582" s="75"/>
      <c r="K1582" s="75"/>
    </row>
    <row r="1583" spans="10:11">
      <c r="J1583" s="75"/>
      <c r="K1583" s="75"/>
    </row>
    <row r="1584" spans="10:11">
      <c r="J1584" s="75"/>
      <c r="K1584" s="75"/>
    </row>
    <row r="1585" spans="10:11">
      <c r="J1585" s="75"/>
      <c r="K1585" s="75"/>
    </row>
    <row r="1586" spans="10:11">
      <c r="J1586" s="75"/>
      <c r="K1586" s="75"/>
    </row>
    <row r="1587" spans="10:11">
      <c r="J1587" s="75"/>
      <c r="K1587" s="75"/>
    </row>
    <row r="1588" spans="10:11">
      <c r="J1588" s="75"/>
      <c r="K1588" s="75"/>
    </row>
    <row r="1589" spans="10:11">
      <c r="J1589" s="75"/>
      <c r="K1589" s="75"/>
    </row>
    <row r="1590" spans="10:11">
      <c r="J1590" s="75"/>
      <c r="K1590" s="75"/>
    </row>
    <row r="1591" spans="10:11">
      <c r="J1591" s="75"/>
      <c r="K1591" s="75"/>
    </row>
    <row r="1592" spans="10:11">
      <c r="J1592" s="75"/>
      <c r="K1592" s="75"/>
    </row>
    <row r="1593" spans="10:11">
      <c r="J1593" s="75"/>
      <c r="K1593" s="75"/>
    </row>
    <row r="1594" spans="10:11">
      <c r="J1594" s="75"/>
      <c r="K1594" s="75"/>
    </row>
    <row r="1595" spans="10:11">
      <c r="J1595" s="75"/>
      <c r="K1595" s="75"/>
    </row>
    <row r="1596" spans="10:11">
      <c r="J1596" s="75"/>
      <c r="K1596" s="75"/>
    </row>
    <row r="1597" spans="10:11">
      <c r="J1597" s="75"/>
      <c r="K1597" s="75"/>
    </row>
    <row r="1598" spans="10:11">
      <c r="J1598" s="75"/>
      <c r="K1598" s="75"/>
    </row>
    <row r="1599" spans="10:11">
      <c r="J1599" s="75"/>
      <c r="K1599" s="75"/>
    </row>
    <row r="1600" spans="10:11">
      <c r="J1600" s="75"/>
      <c r="K1600" s="75"/>
    </row>
    <row r="1601" spans="10:11">
      <c r="J1601" s="75"/>
      <c r="K1601" s="75"/>
    </row>
    <row r="1602" spans="10:11">
      <c r="J1602" s="75"/>
      <c r="K1602" s="75"/>
    </row>
    <row r="1603" spans="10:11">
      <c r="J1603" s="75"/>
      <c r="K1603" s="75"/>
    </row>
    <row r="1604" spans="10:11">
      <c r="J1604" s="75"/>
      <c r="K1604" s="75"/>
    </row>
    <row r="1605" spans="10:11">
      <c r="J1605" s="75"/>
      <c r="K1605" s="75"/>
    </row>
    <row r="1606" spans="10:11">
      <c r="J1606" s="75"/>
      <c r="K1606" s="75"/>
    </row>
    <row r="1607" spans="10:11">
      <c r="J1607" s="75"/>
      <c r="K1607" s="75"/>
    </row>
    <row r="1608" spans="10:11">
      <c r="J1608" s="75"/>
      <c r="K1608" s="75"/>
    </row>
    <row r="1609" spans="10:11">
      <c r="J1609" s="75"/>
      <c r="K1609" s="75"/>
    </row>
    <row r="1610" spans="10:11">
      <c r="J1610" s="75"/>
      <c r="K1610" s="75"/>
    </row>
    <row r="1611" spans="10:11">
      <c r="J1611" s="75"/>
      <c r="K1611" s="75"/>
    </row>
    <row r="1612" spans="10:11">
      <c r="J1612" s="75"/>
      <c r="K1612" s="75"/>
    </row>
    <row r="1613" spans="10:11">
      <c r="J1613" s="75"/>
      <c r="K1613" s="75"/>
    </row>
    <row r="1614" spans="10:11">
      <c r="J1614" s="75"/>
      <c r="K1614" s="75"/>
    </row>
    <row r="1615" spans="10:11">
      <c r="J1615" s="75"/>
      <c r="K1615" s="75"/>
    </row>
    <row r="1616" spans="10:11">
      <c r="J1616" s="75"/>
      <c r="K1616" s="75"/>
    </row>
    <row r="1617" spans="10:11">
      <c r="J1617" s="75"/>
      <c r="K1617" s="75"/>
    </row>
    <row r="1618" spans="10:11">
      <c r="J1618" s="75"/>
      <c r="K1618" s="75"/>
    </row>
    <row r="1619" spans="10:11">
      <c r="J1619" s="75"/>
      <c r="K1619" s="75"/>
    </row>
    <row r="1620" spans="10:11">
      <c r="J1620" s="75"/>
      <c r="K1620" s="75"/>
    </row>
    <row r="1621" spans="10:11">
      <c r="J1621" s="75"/>
      <c r="K1621" s="75"/>
    </row>
    <row r="1622" spans="10:11">
      <c r="J1622" s="75"/>
      <c r="K1622" s="75"/>
    </row>
    <row r="1623" spans="10:11">
      <c r="J1623" s="75"/>
      <c r="K1623" s="75"/>
    </row>
    <row r="1624" spans="10:11">
      <c r="J1624" s="75"/>
      <c r="K1624" s="75"/>
    </row>
    <row r="1625" spans="10:11">
      <c r="J1625" s="75"/>
      <c r="K1625" s="75"/>
    </row>
    <row r="1626" spans="10:11">
      <c r="J1626" s="75"/>
      <c r="K1626" s="75"/>
    </row>
    <row r="1627" spans="10:11">
      <c r="J1627" s="75"/>
      <c r="K1627" s="75"/>
    </row>
    <row r="1628" spans="10:11">
      <c r="J1628" s="75"/>
      <c r="K1628" s="75"/>
    </row>
    <row r="1629" spans="10:11">
      <c r="J1629" s="75"/>
      <c r="K1629" s="75"/>
    </row>
    <row r="1630" spans="10:11">
      <c r="J1630" s="75"/>
      <c r="K1630" s="75"/>
    </row>
    <row r="1631" spans="10:11">
      <c r="J1631" s="75"/>
      <c r="K1631" s="75"/>
    </row>
    <row r="1632" spans="10:11">
      <c r="J1632" s="75"/>
      <c r="K1632" s="75"/>
    </row>
    <row r="1633" spans="10:11">
      <c r="J1633" s="75"/>
      <c r="K1633" s="75"/>
    </row>
    <row r="1634" spans="10:11">
      <c r="J1634" s="75"/>
      <c r="K1634" s="75"/>
    </row>
    <row r="1635" spans="10:11">
      <c r="J1635" s="75"/>
      <c r="K1635" s="75"/>
    </row>
    <row r="1636" spans="10:11">
      <c r="J1636" s="75"/>
      <c r="K1636" s="75"/>
    </row>
    <row r="1637" spans="10:11">
      <c r="J1637" s="75"/>
      <c r="K1637" s="75"/>
    </row>
    <row r="1638" spans="10:11">
      <c r="J1638" s="75"/>
      <c r="K1638" s="75"/>
    </row>
    <row r="1639" spans="10:11">
      <c r="J1639" s="75"/>
      <c r="K1639" s="75"/>
    </row>
    <row r="1640" spans="10:11">
      <c r="J1640" s="75"/>
      <c r="K1640" s="75"/>
    </row>
    <row r="1641" spans="10:11">
      <c r="J1641" s="75"/>
      <c r="K1641" s="75"/>
    </row>
    <row r="1642" spans="10:11">
      <c r="J1642" s="75"/>
      <c r="K1642" s="75"/>
    </row>
    <row r="1643" spans="10:11">
      <c r="J1643" s="75"/>
      <c r="K1643" s="75"/>
    </row>
    <row r="1644" spans="10:11">
      <c r="J1644" s="75"/>
      <c r="K1644" s="75"/>
    </row>
    <row r="1645" spans="10:11">
      <c r="J1645" s="75"/>
      <c r="K1645" s="75"/>
    </row>
    <row r="1646" spans="10:11">
      <c r="J1646" s="75"/>
      <c r="K1646" s="75"/>
    </row>
    <row r="1647" spans="10:11">
      <c r="J1647" s="75"/>
      <c r="K1647" s="75"/>
    </row>
    <row r="1648" spans="10:11">
      <c r="J1648" s="75"/>
      <c r="K1648" s="75"/>
    </row>
    <row r="1649" spans="10:11">
      <c r="J1649" s="75"/>
      <c r="K1649" s="75"/>
    </row>
    <row r="1650" spans="10:11">
      <c r="J1650" s="75"/>
      <c r="K1650" s="75"/>
    </row>
    <row r="1651" spans="10:11">
      <c r="J1651" s="75"/>
      <c r="K1651" s="75"/>
    </row>
    <row r="1652" spans="10:11">
      <c r="J1652" s="75"/>
      <c r="K1652" s="75"/>
    </row>
    <row r="1653" spans="10:11">
      <c r="J1653" s="75"/>
      <c r="K1653" s="75"/>
    </row>
    <row r="1654" spans="10:11">
      <c r="J1654" s="75"/>
      <c r="K1654" s="75"/>
    </row>
    <row r="1655" spans="10:11">
      <c r="J1655" s="75"/>
      <c r="K1655" s="75"/>
    </row>
    <row r="1656" spans="10:11">
      <c r="J1656" s="75"/>
      <c r="K1656" s="75"/>
    </row>
    <row r="1657" spans="10:11">
      <c r="J1657" s="75"/>
      <c r="K1657" s="75"/>
    </row>
    <row r="1658" spans="10:11">
      <c r="J1658" s="75"/>
      <c r="K1658" s="75"/>
    </row>
    <row r="1659" spans="10:11">
      <c r="J1659" s="75"/>
      <c r="K1659" s="75"/>
    </row>
    <row r="1660" spans="10:11">
      <c r="J1660" s="75"/>
      <c r="K1660" s="75"/>
    </row>
    <row r="1661" spans="10:11">
      <c r="J1661" s="75"/>
      <c r="K1661" s="75"/>
    </row>
    <row r="1662" spans="10:11">
      <c r="J1662" s="75"/>
      <c r="K1662" s="75"/>
    </row>
    <row r="1663" spans="10:11">
      <c r="J1663" s="75"/>
      <c r="K1663" s="75"/>
    </row>
    <row r="1664" spans="10:11">
      <c r="J1664" s="75"/>
      <c r="K1664" s="75"/>
    </row>
    <row r="1665" spans="10:11">
      <c r="J1665" s="75"/>
      <c r="K1665" s="75"/>
    </row>
    <row r="1666" spans="10:11">
      <c r="J1666" s="75"/>
      <c r="K1666" s="75"/>
    </row>
    <row r="1667" spans="10:11">
      <c r="J1667" s="75"/>
      <c r="K1667" s="75"/>
    </row>
    <row r="1668" spans="10:11">
      <c r="J1668" s="75"/>
      <c r="K1668" s="75"/>
    </row>
    <row r="1669" spans="10:11">
      <c r="J1669" s="75"/>
      <c r="K1669" s="75"/>
    </row>
    <row r="1670" spans="10:11">
      <c r="J1670" s="75"/>
      <c r="K1670" s="75"/>
    </row>
    <row r="1671" spans="10:11">
      <c r="J1671" s="75"/>
      <c r="K1671" s="75"/>
    </row>
    <row r="1672" spans="10:11">
      <c r="J1672" s="75"/>
      <c r="K1672" s="75"/>
    </row>
    <row r="1673" spans="10:11">
      <c r="J1673" s="75"/>
      <c r="K1673" s="75"/>
    </row>
    <row r="1674" spans="10:11">
      <c r="J1674" s="75"/>
      <c r="K1674" s="75"/>
    </row>
    <row r="1675" spans="10:11">
      <c r="J1675" s="75"/>
      <c r="K1675" s="75"/>
    </row>
    <row r="1676" spans="10:11">
      <c r="J1676" s="75"/>
      <c r="K1676" s="75"/>
    </row>
    <row r="1677" spans="10:11">
      <c r="J1677" s="75"/>
      <c r="K1677" s="75"/>
    </row>
    <row r="1678" spans="10:11">
      <c r="J1678" s="75"/>
      <c r="K1678" s="75"/>
    </row>
    <row r="1679" spans="10:11">
      <c r="J1679" s="75"/>
      <c r="K1679" s="75"/>
    </row>
    <row r="1680" spans="10:11">
      <c r="J1680" s="75"/>
      <c r="K1680" s="75"/>
    </row>
    <row r="1681" spans="10:11">
      <c r="J1681" s="75"/>
      <c r="K1681" s="75"/>
    </row>
    <row r="1682" spans="10:11">
      <c r="J1682" s="75"/>
      <c r="K1682" s="75"/>
    </row>
    <row r="1683" spans="10:11">
      <c r="J1683" s="75"/>
      <c r="K1683" s="75"/>
    </row>
    <row r="1684" spans="10:11">
      <c r="J1684" s="75"/>
      <c r="K1684" s="75"/>
    </row>
    <row r="1685" spans="10:11">
      <c r="J1685" s="75"/>
      <c r="K1685" s="75"/>
    </row>
    <row r="1686" spans="10:11">
      <c r="J1686" s="75"/>
      <c r="K1686" s="75"/>
    </row>
    <row r="1687" spans="10:11">
      <c r="J1687" s="75"/>
      <c r="K1687" s="75"/>
    </row>
    <row r="1688" spans="10:11">
      <c r="J1688" s="75"/>
      <c r="K1688" s="75"/>
    </row>
    <row r="1689" spans="10:11">
      <c r="J1689" s="75"/>
      <c r="K1689" s="75"/>
    </row>
    <row r="1690" spans="10:11">
      <c r="J1690" s="75"/>
      <c r="K1690" s="75"/>
    </row>
    <row r="1691" spans="10:11">
      <c r="J1691" s="75"/>
      <c r="K1691" s="75"/>
    </row>
    <row r="1692" spans="10:11">
      <c r="J1692" s="75"/>
      <c r="K1692" s="75"/>
    </row>
    <row r="1693" spans="10:11">
      <c r="J1693" s="75"/>
      <c r="K1693" s="75"/>
    </row>
    <row r="1694" spans="10:11">
      <c r="J1694" s="75"/>
      <c r="K1694" s="75"/>
    </row>
    <row r="1695" spans="10:11">
      <c r="J1695" s="75"/>
      <c r="K1695" s="75"/>
    </row>
    <row r="1696" spans="10:11">
      <c r="J1696" s="75"/>
      <c r="K1696" s="75"/>
    </row>
    <row r="1697" spans="10:11">
      <c r="J1697" s="75"/>
      <c r="K1697" s="75"/>
    </row>
    <row r="1698" spans="10:11">
      <c r="J1698" s="75"/>
      <c r="K1698" s="75"/>
    </row>
    <row r="1699" spans="10:11">
      <c r="J1699" s="75"/>
      <c r="K1699" s="75"/>
    </row>
    <row r="1700" spans="10:11">
      <c r="J1700" s="75"/>
      <c r="K1700" s="75"/>
    </row>
    <row r="1701" spans="10:11">
      <c r="J1701" s="75"/>
      <c r="K1701" s="75"/>
    </row>
    <row r="1702" spans="10:11">
      <c r="J1702" s="75"/>
      <c r="K1702" s="75"/>
    </row>
    <row r="1703" spans="10:11">
      <c r="J1703" s="75"/>
      <c r="K1703" s="75"/>
    </row>
    <row r="1704" spans="10:11">
      <c r="J1704" s="75"/>
      <c r="K1704" s="75"/>
    </row>
    <row r="1705" spans="10:11">
      <c r="J1705" s="75"/>
      <c r="K1705" s="75"/>
    </row>
    <row r="1706" spans="10:11">
      <c r="J1706" s="75"/>
      <c r="K1706" s="75"/>
    </row>
    <row r="1707" spans="10:11">
      <c r="J1707" s="75"/>
      <c r="K1707" s="75"/>
    </row>
    <row r="1708" spans="10:11">
      <c r="J1708" s="75"/>
      <c r="K1708" s="75"/>
    </row>
    <row r="1709" spans="10:11">
      <c r="J1709" s="75"/>
      <c r="K1709" s="75"/>
    </row>
    <row r="1710" spans="10:11">
      <c r="J1710" s="75"/>
      <c r="K1710" s="75"/>
    </row>
    <row r="1711" spans="10:11">
      <c r="J1711" s="75"/>
      <c r="K1711" s="75"/>
    </row>
    <row r="1712" spans="10:11">
      <c r="J1712" s="75"/>
      <c r="K1712" s="75"/>
    </row>
    <row r="1713" spans="10:11">
      <c r="J1713" s="75"/>
      <c r="K1713" s="75"/>
    </row>
    <row r="1714" spans="10:11">
      <c r="J1714" s="75"/>
      <c r="K1714" s="75"/>
    </row>
    <row r="1715" spans="10:11">
      <c r="J1715" s="75"/>
      <c r="K1715" s="75"/>
    </row>
    <row r="1716" spans="10:11">
      <c r="J1716" s="75"/>
      <c r="K1716" s="75"/>
    </row>
    <row r="1717" spans="10:11">
      <c r="J1717" s="75"/>
      <c r="K1717" s="75"/>
    </row>
    <row r="1718" spans="10:11">
      <c r="J1718" s="75"/>
      <c r="K1718" s="75"/>
    </row>
    <row r="1719" spans="10:11">
      <c r="J1719" s="75"/>
      <c r="K1719" s="75"/>
    </row>
    <row r="1720" spans="10:11">
      <c r="J1720" s="75"/>
      <c r="K1720" s="75"/>
    </row>
    <row r="1721" spans="10:11">
      <c r="J1721" s="75"/>
      <c r="K1721" s="75"/>
    </row>
    <row r="1722" spans="10:11">
      <c r="J1722" s="75"/>
      <c r="K1722" s="75"/>
    </row>
    <row r="1723" spans="10:11">
      <c r="J1723" s="75"/>
      <c r="K1723" s="75"/>
    </row>
    <row r="1724" spans="10:11">
      <c r="J1724" s="75"/>
      <c r="K1724" s="75"/>
    </row>
    <row r="1725" spans="10:11">
      <c r="J1725" s="75"/>
      <c r="K1725" s="75"/>
    </row>
    <row r="1726" spans="10:11">
      <c r="J1726" s="75"/>
      <c r="K1726" s="75"/>
    </row>
    <row r="1727" spans="10:11">
      <c r="J1727" s="75"/>
      <c r="K1727" s="75"/>
    </row>
    <row r="1728" spans="10:11">
      <c r="J1728" s="75"/>
      <c r="K1728" s="75"/>
    </row>
    <row r="1729" spans="10:11">
      <c r="J1729" s="75"/>
      <c r="K1729" s="75"/>
    </row>
    <row r="1730" spans="10:11">
      <c r="J1730" s="75"/>
      <c r="K1730" s="75"/>
    </row>
    <row r="1731" spans="10:11">
      <c r="J1731" s="75"/>
      <c r="K1731" s="75"/>
    </row>
    <row r="1732" spans="10:11">
      <c r="J1732" s="75"/>
      <c r="K1732" s="75"/>
    </row>
    <row r="1733" spans="10:11">
      <c r="J1733" s="75"/>
      <c r="K1733" s="75"/>
    </row>
    <row r="1734" spans="10:11">
      <c r="J1734" s="75"/>
      <c r="K1734" s="75"/>
    </row>
    <row r="1735" spans="10:11">
      <c r="J1735" s="75"/>
      <c r="K1735" s="75"/>
    </row>
    <row r="1736" spans="10:11">
      <c r="J1736" s="75"/>
      <c r="K1736" s="75"/>
    </row>
    <row r="1737" spans="10:11">
      <c r="J1737" s="75"/>
      <c r="K1737" s="75"/>
    </row>
    <row r="1738" spans="10:11">
      <c r="J1738" s="75"/>
      <c r="K1738" s="75"/>
    </row>
    <row r="1739" spans="10:11">
      <c r="J1739" s="75"/>
      <c r="K1739" s="75"/>
    </row>
    <row r="1740" spans="10:11">
      <c r="J1740" s="75"/>
      <c r="K1740" s="75"/>
    </row>
    <row r="1741" spans="10:11">
      <c r="J1741" s="75"/>
      <c r="K1741" s="75"/>
    </row>
    <row r="1742" spans="10:11">
      <c r="J1742" s="75"/>
      <c r="K1742" s="75"/>
    </row>
    <row r="1743" spans="10:11">
      <c r="J1743" s="75"/>
      <c r="K1743" s="75"/>
    </row>
    <row r="1744" spans="10:11">
      <c r="J1744" s="75"/>
      <c r="K1744" s="75"/>
    </row>
    <row r="1745" spans="10:11">
      <c r="J1745" s="75"/>
      <c r="K1745" s="75"/>
    </row>
    <row r="1746" spans="10:11">
      <c r="J1746" s="75"/>
      <c r="K1746" s="75"/>
    </row>
    <row r="1747" spans="10:11">
      <c r="J1747" s="75"/>
      <c r="K1747" s="75"/>
    </row>
    <row r="1748" spans="10:11">
      <c r="J1748" s="75"/>
      <c r="K1748" s="75"/>
    </row>
    <row r="1749" spans="10:11">
      <c r="J1749" s="75"/>
      <c r="K1749" s="75"/>
    </row>
    <row r="1750" spans="10:11">
      <c r="J1750" s="75"/>
      <c r="K1750" s="75"/>
    </row>
    <row r="1751" spans="10:11">
      <c r="J1751" s="75"/>
      <c r="K1751" s="75"/>
    </row>
    <row r="1752" spans="10:11">
      <c r="J1752" s="75"/>
      <c r="K1752" s="75"/>
    </row>
    <row r="1753" spans="10:11">
      <c r="J1753" s="75"/>
      <c r="K1753" s="75"/>
    </row>
    <row r="1754" spans="10:11">
      <c r="J1754" s="75"/>
      <c r="K1754" s="75"/>
    </row>
    <row r="1755" spans="10:11">
      <c r="J1755" s="75"/>
      <c r="K1755" s="75"/>
    </row>
    <row r="1756" spans="10:11">
      <c r="J1756" s="75"/>
      <c r="K1756" s="75"/>
    </row>
    <row r="1757" spans="10:11">
      <c r="J1757" s="75"/>
      <c r="K1757" s="75"/>
    </row>
    <row r="1758" spans="10:11">
      <c r="J1758" s="75"/>
      <c r="K1758" s="75"/>
    </row>
    <row r="1759" spans="10:11">
      <c r="J1759" s="75"/>
      <c r="K1759" s="75"/>
    </row>
    <row r="1760" spans="10:11">
      <c r="J1760" s="75"/>
      <c r="K1760" s="75"/>
    </row>
    <row r="1761" spans="10:11">
      <c r="J1761" s="75"/>
      <c r="K1761" s="75"/>
    </row>
    <row r="1762" spans="10:11">
      <c r="J1762" s="75"/>
      <c r="K1762" s="75"/>
    </row>
    <row r="1763" spans="10:11">
      <c r="J1763" s="75"/>
      <c r="K1763" s="75"/>
    </row>
    <row r="1764" spans="10:11">
      <c r="J1764" s="75"/>
      <c r="K1764" s="75"/>
    </row>
    <row r="1765" spans="10:11">
      <c r="J1765" s="75"/>
      <c r="K1765" s="75"/>
    </row>
    <row r="1766" spans="10:11">
      <c r="J1766" s="75"/>
      <c r="K1766" s="75"/>
    </row>
    <row r="1767" spans="10:11">
      <c r="J1767" s="75"/>
      <c r="K1767" s="75"/>
    </row>
    <row r="1768" spans="10:11">
      <c r="J1768" s="75"/>
      <c r="K1768" s="75"/>
    </row>
    <row r="1769" spans="10:11">
      <c r="J1769" s="75"/>
      <c r="K1769" s="75"/>
    </row>
    <row r="1770" spans="10:11">
      <c r="J1770" s="75"/>
      <c r="K1770" s="75"/>
    </row>
    <row r="1771" spans="10:11">
      <c r="J1771" s="75"/>
      <c r="K1771" s="75"/>
    </row>
    <row r="1772" spans="10:11">
      <c r="J1772" s="75"/>
      <c r="K1772" s="75"/>
    </row>
    <row r="1773" spans="10:11">
      <c r="J1773" s="75"/>
      <c r="K1773" s="75"/>
    </row>
    <row r="1774" spans="10:11">
      <c r="J1774" s="75"/>
      <c r="K1774" s="75"/>
    </row>
    <row r="1775" spans="10:11">
      <c r="J1775" s="75"/>
      <c r="K1775" s="75"/>
    </row>
    <row r="1776" spans="10:11">
      <c r="J1776" s="75"/>
      <c r="K1776" s="75"/>
    </row>
    <row r="1777" spans="10:11">
      <c r="J1777" s="75"/>
      <c r="K1777" s="75"/>
    </row>
    <row r="1778" spans="10:11">
      <c r="J1778" s="75"/>
      <c r="K1778" s="75"/>
    </row>
    <row r="1779" spans="10:11">
      <c r="J1779" s="75"/>
      <c r="K1779" s="75"/>
    </row>
    <row r="1780" spans="10:11">
      <c r="J1780" s="75"/>
      <c r="K1780" s="75"/>
    </row>
    <row r="1781" spans="10:11">
      <c r="J1781" s="75"/>
      <c r="K1781" s="75"/>
    </row>
    <row r="1782" spans="10:11">
      <c r="J1782" s="75"/>
      <c r="K1782" s="75"/>
    </row>
    <row r="1783" spans="10:11">
      <c r="J1783" s="75"/>
      <c r="K1783" s="75"/>
    </row>
    <row r="1784" spans="10:11">
      <c r="J1784" s="75"/>
      <c r="K1784" s="75"/>
    </row>
    <row r="1785" spans="10:11">
      <c r="J1785" s="75"/>
      <c r="K1785" s="75"/>
    </row>
    <row r="1786" spans="10:11">
      <c r="J1786" s="75"/>
      <c r="K1786" s="75"/>
    </row>
    <row r="1787" spans="10:11">
      <c r="J1787" s="75"/>
      <c r="K1787" s="75"/>
    </row>
    <row r="1788" spans="10:11">
      <c r="J1788" s="75"/>
      <c r="K1788" s="75"/>
    </row>
    <row r="1789" spans="10:11">
      <c r="J1789" s="75"/>
      <c r="K1789" s="75"/>
    </row>
    <row r="1790" spans="10:11">
      <c r="J1790" s="75"/>
      <c r="K1790" s="75"/>
    </row>
    <row r="1791" spans="10:11">
      <c r="J1791" s="75"/>
      <c r="K1791" s="75"/>
    </row>
    <row r="1792" spans="10:11">
      <c r="J1792" s="75"/>
      <c r="K1792" s="75"/>
    </row>
    <row r="1793" spans="10:11">
      <c r="J1793" s="75"/>
      <c r="K1793" s="75"/>
    </row>
    <row r="1794" spans="10:11">
      <c r="J1794" s="75"/>
      <c r="K1794" s="75"/>
    </row>
    <row r="1795" spans="10:11">
      <c r="J1795" s="75"/>
      <c r="K1795" s="75"/>
    </row>
    <row r="1796" spans="10:11">
      <c r="J1796" s="75"/>
      <c r="K1796" s="75"/>
    </row>
    <row r="1797" spans="10:11">
      <c r="J1797" s="75"/>
      <c r="K1797" s="75"/>
    </row>
    <row r="1798" spans="10:11">
      <c r="J1798" s="75"/>
      <c r="K1798" s="75"/>
    </row>
    <row r="1799" spans="10:11">
      <c r="J1799" s="75"/>
      <c r="K1799" s="75"/>
    </row>
    <row r="1800" spans="10:11">
      <c r="J1800" s="75"/>
      <c r="K1800" s="75"/>
    </row>
    <row r="1801" spans="10:11">
      <c r="J1801" s="75"/>
      <c r="K1801" s="75"/>
    </row>
    <row r="1802" spans="10:11">
      <c r="J1802" s="75"/>
      <c r="K1802" s="75"/>
    </row>
    <row r="1803" spans="10:11">
      <c r="J1803" s="75"/>
      <c r="K1803" s="75"/>
    </row>
    <row r="1804" spans="10:11">
      <c r="J1804" s="75"/>
      <c r="K1804" s="75"/>
    </row>
    <row r="1805" spans="10:11">
      <c r="J1805" s="75"/>
      <c r="K1805" s="75"/>
    </row>
    <row r="1806" spans="10:11">
      <c r="J1806" s="75"/>
      <c r="K1806" s="75"/>
    </row>
    <row r="1807" spans="10:11">
      <c r="J1807" s="75"/>
      <c r="K1807" s="75"/>
    </row>
    <row r="1808" spans="10:11">
      <c r="J1808" s="75"/>
      <c r="K1808" s="75"/>
    </row>
    <row r="1809" spans="10:11">
      <c r="J1809" s="75"/>
      <c r="K1809" s="75"/>
    </row>
    <row r="1810" spans="10:11">
      <c r="J1810" s="75"/>
      <c r="K1810" s="75"/>
    </row>
    <row r="1811" spans="10:11">
      <c r="J1811" s="75"/>
      <c r="K1811" s="75"/>
    </row>
    <row r="1812" spans="10:11">
      <c r="J1812" s="75"/>
      <c r="K1812" s="75"/>
    </row>
    <row r="1813" spans="10:11">
      <c r="J1813" s="75"/>
      <c r="K1813" s="75"/>
    </row>
    <row r="1814" spans="10:11">
      <c r="J1814" s="75"/>
      <c r="K1814" s="75"/>
    </row>
    <row r="1815" spans="10:11">
      <c r="J1815" s="75"/>
      <c r="K1815" s="75"/>
    </row>
    <row r="1816" spans="10:11">
      <c r="J1816" s="75"/>
      <c r="K1816" s="75"/>
    </row>
    <row r="1817" spans="10:11">
      <c r="J1817" s="75"/>
      <c r="K1817" s="75"/>
    </row>
    <row r="1818" spans="10:11">
      <c r="J1818" s="75"/>
      <c r="K1818" s="75"/>
    </row>
    <row r="1819" spans="10:11">
      <c r="J1819" s="75"/>
      <c r="K1819" s="75"/>
    </row>
    <row r="1820" spans="10:11">
      <c r="J1820" s="75"/>
      <c r="K1820" s="75"/>
    </row>
    <row r="1821" spans="10:11">
      <c r="J1821" s="75"/>
      <c r="K1821" s="75"/>
    </row>
    <row r="1822" spans="10:11">
      <c r="J1822" s="75"/>
      <c r="K1822" s="75"/>
    </row>
    <row r="1823" spans="10:11">
      <c r="J1823" s="75"/>
      <c r="K1823" s="75"/>
    </row>
    <row r="1824" spans="10:11">
      <c r="J1824" s="75"/>
      <c r="K1824" s="75"/>
    </row>
    <row r="1825" spans="10:11">
      <c r="J1825" s="75"/>
      <c r="K1825" s="75"/>
    </row>
    <row r="1826" spans="10:11">
      <c r="J1826" s="75"/>
      <c r="K1826" s="75"/>
    </row>
    <row r="1827" spans="10:11">
      <c r="J1827" s="75"/>
      <c r="K1827" s="75"/>
    </row>
    <row r="1828" spans="10:11">
      <c r="J1828" s="75"/>
      <c r="K1828" s="75"/>
    </row>
    <row r="1829" spans="10:11">
      <c r="J1829" s="75"/>
      <c r="K1829" s="75"/>
    </row>
    <row r="1830" spans="10:11">
      <c r="J1830" s="75"/>
      <c r="K1830" s="75"/>
    </row>
    <row r="1831" spans="10:11">
      <c r="J1831" s="75"/>
      <c r="K1831" s="75"/>
    </row>
    <row r="1832" spans="10:11">
      <c r="J1832" s="75"/>
      <c r="K1832" s="75"/>
    </row>
    <row r="1833" spans="10:11">
      <c r="J1833" s="75"/>
      <c r="K1833" s="75"/>
    </row>
    <row r="1834" spans="10:11">
      <c r="J1834" s="75"/>
      <c r="K1834" s="75"/>
    </row>
    <row r="1835" spans="10:11">
      <c r="J1835" s="75"/>
      <c r="K1835" s="75"/>
    </row>
    <row r="1836" spans="10:11">
      <c r="J1836" s="75"/>
      <c r="K1836" s="75"/>
    </row>
    <row r="1837" spans="10:11">
      <c r="J1837" s="75"/>
      <c r="K1837" s="75"/>
    </row>
    <row r="1838" spans="10:11">
      <c r="J1838" s="75"/>
      <c r="K1838" s="75"/>
    </row>
    <row r="1839" spans="10:11">
      <c r="J1839" s="75"/>
      <c r="K1839" s="75"/>
    </row>
    <row r="1840" spans="10:11">
      <c r="J1840" s="75"/>
      <c r="K1840" s="75"/>
    </row>
    <row r="1841" spans="10:11">
      <c r="J1841" s="75"/>
      <c r="K1841" s="75"/>
    </row>
    <row r="1842" spans="10:11">
      <c r="J1842" s="75"/>
      <c r="K1842" s="75"/>
    </row>
    <row r="1843" spans="10:11">
      <c r="J1843" s="75"/>
      <c r="K1843" s="75"/>
    </row>
    <row r="1844" spans="10:11">
      <c r="J1844" s="75"/>
      <c r="K1844" s="75"/>
    </row>
    <row r="1845" spans="10:11">
      <c r="J1845" s="75"/>
      <c r="K1845" s="75"/>
    </row>
    <row r="1846" spans="10:11">
      <c r="J1846" s="75"/>
      <c r="K1846" s="75"/>
    </row>
    <row r="1847" spans="10:11">
      <c r="J1847" s="75"/>
      <c r="K1847" s="75"/>
    </row>
    <row r="1848" spans="10:11">
      <c r="J1848" s="75"/>
      <c r="K1848" s="75"/>
    </row>
    <row r="1849" spans="10:11">
      <c r="J1849" s="75"/>
      <c r="K1849" s="75"/>
    </row>
    <row r="1850" spans="10:11">
      <c r="J1850" s="75"/>
      <c r="K1850" s="75"/>
    </row>
    <row r="1851" spans="10:11">
      <c r="J1851" s="75"/>
      <c r="K1851" s="75"/>
    </row>
    <row r="1852" spans="10:11">
      <c r="J1852" s="75"/>
      <c r="K1852" s="75"/>
    </row>
    <row r="1853" spans="10:11">
      <c r="J1853" s="75"/>
      <c r="K1853" s="75"/>
    </row>
    <row r="1854" spans="10:11">
      <c r="J1854" s="75"/>
      <c r="K1854" s="75"/>
    </row>
    <row r="1855" spans="10:11">
      <c r="J1855" s="75"/>
      <c r="K1855" s="75"/>
    </row>
    <row r="1856" spans="10:11">
      <c r="J1856" s="75"/>
      <c r="K1856" s="75"/>
    </row>
    <row r="1857" spans="10:11">
      <c r="J1857" s="75"/>
      <c r="K1857" s="75"/>
    </row>
    <row r="1858" spans="10:11">
      <c r="J1858" s="75"/>
      <c r="K1858" s="75"/>
    </row>
    <row r="1859" spans="10:11">
      <c r="J1859" s="75"/>
      <c r="K1859" s="75"/>
    </row>
    <row r="1860" spans="10:11">
      <c r="J1860" s="75"/>
      <c r="K1860" s="75"/>
    </row>
    <row r="1861" spans="10:11">
      <c r="J1861" s="75"/>
      <c r="K1861" s="75"/>
    </row>
    <row r="1862" spans="10:11">
      <c r="J1862" s="75"/>
      <c r="K1862" s="75"/>
    </row>
    <row r="1863" spans="10:11">
      <c r="J1863" s="75"/>
      <c r="K1863" s="75"/>
    </row>
    <row r="1864" spans="10:11">
      <c r="J1864" s="75"/>
      <c r="K1864" s="75"/>
    </row>
    <row r="1865" spans="10:11">
      <c r="J1865" s="75"/>
      <c r="K1865" s="75"/>
    </row>
    <row r="1866" spans="10:11">
      <c r="J1866" s="75"/>
      <c r="K1866" s="75"/>
    </row>
    <row r="1867" spans="10:11">
      <c r="J1867" s="75"/>
      <c r="K1867" s="75"/>
    </row>
    <row r="1868" spans="10:11">
      <c r="J1868" s="75"/>
      <c r="K1868" s="75"/>
    </row>
    <row r="1869" spans="10:11">
      <c r="J1869" s="75"/>
      <c r="K1869" s="75"/>
    </row>
    <row r="1870" spans="10:11">
      <c r="J1870" s="75"/>
      <c r="K1870" s="75"/>
    </row>
    <row r="1871" spans="10:11">
      <c r="J1871" s="75"/>
      <c r="K1871" s="75"/>
    </row>
    <row r="1872" spans="10:11">
      <c r="J1872" s="75"/>
      <c r="K1872" s="75"/>
    </row>
    <row r="1873" spans="10:11">
      <c r="J1873" s="75"/>
      <c r="K1873" s="75"/>
    </row>
    <row r="1874" spans="10:11">
      <c r="J1874" s="75"/>
      <c r="K1874" s="75"/>
    </row>
    <row r="1875" spans="10:11">
      <c r="J1875" s="75"/>
      <c r="K1875" s="75"/>
    </row>
    <row r="1876" spans="10:11">
      <c r="J1876" s="75"/>
      <c r="K1876" s="75"/>
    </row>
    <row r="1877" spans="10:11">
      <c r="J1877" s="75"/>
      <c r="K1877" s="75"/>
    </row>
    <row r="1878" spans="10:11">
      <c r="J1878" s="75"/>
      <c r="K1878" s="75"/>
    </row>
    <row r="1879" spans="10:11">
      <c r="J1879" s="75"/>
      <c r="K1879" s="75"/>
    </row>
    <row r="1880" spans="10:11">
      <c r="J1880" s="75"/>
      <c r="K1880" s="75"/>
    </row>
    <row r="1881" spans="10:11">
      <c r="J1881" s="75"/>
      <c r="K1881" s="75"/>
    </row>
    <row r="1882" spans="10:11">
      <c r="J1882" s="75"/>
      <c r="K1882" s="75"/>
    </row>
    <row r="1883" spans="10:11">
      <c r="J1883" s="75"/>
      <c r="K1883" s="75"/>
    </row>
    <row r="1884" spans="10:11">
      <c r="J1884" s="75"/>
      <c r="K1884" s="75"/>
    </row>
    <row r="1885" spans="10:11">
      <c r="J1885" s="75"/>
      <c r="K1885" s="75"/>
    </row>
    <row r="1886" spans="10:11">
      <c r="J1886" s="75"/>
      <c r="K1886" s="75"/>
    </row>
    <row r="1887" spans="10:11">
      <c r="J1887" s="75"/>
      <c r="K1887" s="75"/>
    </row>
    <row r="1888" spans="10:11">
      <c r="J1888" s="75"/>
      <c r="K1888" s="75"/>
    </row>
    <row r="1889" spans="10:11">
      <c r="J1889" s="75"/>
      <c r="K1889" s="75"/>
    </row>
    <row r="1890" spans="10:11">
      <c r="J1890" s="75"/>
      <c r="K1890" s="75"/>
    </row>
    <row r="1891" spans="10:11">
      <c r="J1891" s="75"/>
      <c r="K1891" s="75"/>
    </row>
    <row r="1892" spans="10:11">
      <c r="J1892" s="75"/>
      <c r="K1892" s="75"/>
    </row>
    <row r="1893" spans="10:11">
      <c r="J1893" s="75"/>
      <c r="K1893" s="75"/>
    </row>
    <row r="1894" spans="10:11">
      <c r="J1894" s="75"/>
      <c r="K1894" s="75"/>
    </row>
    <row r="1895" spans="10:11">
      <c r="J1895" s="75"/>
      <c r="K1895" s="75"/>
    </row>
    <row r="1896" spans="10:11">
      <c r="J1896" s="75"/>
      <c r="K1896" s="75"/>
    </row>
    <row r="1897" spans="10:11">
      <c r="J1897" s="75"/>
      <c r="K1897" s="75"/>
    </row>
    <row r="1898" spans="10:11">
      <c r="J1898" s="75"/>
      <c r="K1898" s="75"/>
    </row>
    <row r="1899" spans="10:11">
      <c r="J1899" s="75"/>
      <c r="K1899" s="75"/>
    </row>
    <row r="1900" spans="10:11">
      <c r="J1900" s="75"/>
      <c r="K1900" s="75"/>
    </row>
    <row r="1901" spans="10:11">
      <c r="J1901" s="75"/>
      <c r="K1901" s="75"/>
    </row>
    <row r="1902" spans="10:11">
      <c r="J1902" s="75"/>
      <c r="K1902" s="75"/>
    </row>
    <row r="1903" spans="10:11">
      <c r="J1903" s="75"/>
      <c r="K1903" s="75"/>
    </row>
    <row r="1904" spans="10:11">
      <c r="J1904" s="75"/>
      <c r="K1904" s="75"/>
    </row>
    <row r="1905" spans="10:11">
      <c r="J1905" s="75"/>
      <c r="K1905" s="75"/>
    </row>
    <row r="1906" spans="10:11">
      <c r="J1906" s="75"/>
      <c r="K1906" s="75"/>
    </row>
    <row r="1907" spans="10:11">
      <c r="J1907" s="75"/>
      <c r="K1907" s="75"/>
    </row>
    <row r="1908" spans="10:11">
      <c r="J1908" s="75"/>
      <c r="K1908" s="75"/>
    </row>
    <row r="1909" spans="10:11">
      <c r="J1909" s="75"/>
      <c r="K1909" s="75"/>
    </row>
    <row r="1910" spans="10:11">
      <c r="J1910" s="75"/>
      <c r="K1910" s="75"/>
    </row>
    <row r="1911" spans="10:11">
      <c r="J1911" s="75"/>
      <c r="K1911" s="75"/>
    </row>
    <row r="1912" spans="10:11">
      <c r="J1912" s="75"/>
      <c r="K1912" s="75"/>
    </row>
    <row r="1913" spans="10:11">
      <c r="J1913" s="75"/>
      <c r="K1913" s="75"/>
    </row>
    <row r="1914" spans="10:11">
      <c r="J1914" s="75"/>
      <c r="K1914" s="75"/>
    </row>
    <row r="1915" spans="10:11">
      <c r="J1915" s="75"/>
      <c r="K1915" s="75"/>
    </row>
    <row r="1916" spans="10:11">
      <c r="J1916" s="75"/>
      <c r="K1916" s="75"/>
    </row>
    <row r="1917" spans="10:11">
      <c r="J1917" s="75"/>
      <c r="K1917" s="75"/>
    </row>
    <row r="1918" spans="10:11">
      <c r="J1918" s="75"/>
      <c r="K1918" s="75"/>
    </row>
    <row r="1919" spans="10:11">
      <c r="J1919" s="75"/>
      <c r="K1919" s="75"/>
    </row>
    <row r="1920" spans="10:11">
      <c r="J1920" s="75"/>
      <c r="K1920" s="75"/>
    </row>
    <row r="1921" spans="10:11">
      <c r="J1921" s="75"/>
      <c r="K1921" s="75"/>
    </row>
    <row r="1922" spans="10:11">
      <c r="J1922" s="75"/>
      <c r="K1922" s="75"/>
    </row>
    <row r="1923" spans="10:11">
      <c r="J1923" s="75"/>
      <c r="K1923" s="75"/>
    </row>
    <row r="1924" spans="10:11">
      <c r="J1924" s="75"/>
      <c r="K1924" s="75"/>
    </row>
    <row r="1925" spans="10:11">
      <c r="J1925" s="75"/>
      <c r="K1925" s="75"/>
    </row>
    <row r="1926" spans="10:11">
      <c r="J1926" s="75"/>
      <c r="K1926" s="75"/>
    </row>
    <row r="1927" spans="10:11">
      <c r="J1927" s="75"/>
      <c r="K1927" s="75"/>
    </row>
    <row r="1928" spans="10:11">
      <c r="J1928" s="75"/>
      <c r="K1928" s="75"/>
    </row>
    <row r="1929" spans="10:11">
      <c r="J1929" s="75"/>
      <c r="K1929" s="75"/>
    </row>
    <row r="1930" spans="10:11">
      <c r="J1930" s="75"/>
      <c r="K1930" s="75"/>
    </row>
    <row r="1931" spans="10:11">
      <c r="J1931" s="75"/>
      <c r="K1931" s="75"/>
    </row>
    <row r="1932" spans="10:11">
      <c r="J1932" s="75"/>
      <c r="K1932" s="75"/>
    </row>
    <row r="1933" spans="10:11">
      <c r="J1933" s="75"/>
      <c r="K1933" s="75"/>
    </row>
    <row r="1934" spans="10:11">
      <c r="J1934" s="75"/>
      <c r="K1934" s="75"/>
    </row>
    <row r="1935" spans="10:11">
      <c r="J1935" s="75"/>
      <c r="K1935" s="75"/>
    </row>
    <row r="1936" spans="10:11">
      <c r="J1936" s="75"/>
      <c r="K1936" s="75"/>
    </row>
    <row r="1937" spans="10:11">
      <c r="J1937" s="75"/>
      <c r="K1937" s="75"/>
    </row>
    <row r="1938" spans="10:11">
      <c r="J1938" s="75"/>
      <c r="K1938" s="75"/>
    </row>
    <row r="1939" spans="10:11">
      <c r="J1939" s="75"/>
      <c r="K1939" s="75"/>
    </row>
    <row r="1940" spans="10:11">
      <c r="J1940" s="75"/>
      <c r="K1940" s="75"/>
    </row>
    <row r="1941" spans="10:11">
      <c r="J1941" s="75"/>
      <c r="K1941" s="75"/>
    </row>
    <row r="1942" spans="10:11">
      <c r="J1942" s="75"/>
      <c r="K1942" s="75"/>
    </row>
    <row r="1943" spans="10:11">
      <c r="J1943" s="75"/>
      <c r="K1943" s="75"/>
    </row>
    <row r="1944" spans="10:11">
      <c r="J1944" s="75"/>
      <c r="K1944" s="75"/>
    </row>
    <row r="1945" spans="10:11">
      <c r="J1945" s="75"/>
      <c r="K1945" s="75"/>
    </row>
    <row r="1946" spans="10:11">
      <c r="J1946" s="75"/>
      <c r="K1946" s="75"/>
    </row>
    <row r="1947" spans="10:11">
      <c r="J1947" s="75"/>
      <c r="K1947" s="75"/>
    </row>
    <row r="1948" spans="10:11">
      <c r="J1948" s="75"/>
      <c r="K1948" s="75"/>
    </row>
    <row r="1949" spans="10:11">
      <c r="J1949" s="75"/>
      <c r="K1949" s="75"/>
    </row>
    <row r="1950" spans="10:11">
      <c r="J1950" s="75"/>
      <c r="K1950" s="75"/>
    </row>
    <row r="1951" spans="10:11">
      <c r="J1951" s="75"/>
      <c r="K1951" s="75"/>
    </row>
    <row r="1952" spans="10:11">
      <c r="J1952" s="75"/>
      <c r="K1952" s="75"/>
    </row>
    <row r="1953" spans="10:11">
      <c r="J1953" s="75"/>
      <c r="K1953" s="75"/>
    </row>
    <row r="1954" spans="10:11">
      <c r="J1954" s="75"/>
      <c r="K1954" s="75"/>
    </row>
    <row r="1955" spans="10:11">
      <c r="J1955" s="75"/>
      <c r="K1955" s="75"/>
    </row>
    <row r="1956" spans="10:11">
      <c r="J1956" s="75"/>
      <c r="K1956" s="75"/>
    </row>
    <row r="1957" spans="10:11">
      <c r="J1957" s="75"/>
      <c r="K1957" s="75"/>
    </row>
    <row r="1958" spans="10:11">
      <c r="J1958" s="75"/>
      <c r="K1958" s="75"/>
    </row>
    <row r="1959" spans="10:11">
      <c r="J1959" s="75"/>
      <c r="K1959" s="75"/>
    </row>
    <row r="1960" spans="10:11">
      <c r="J1960" s="75"/>
      <c r="K1960" s="75"/>
    </row>
    <row r="1961" spans="10:11">
      <c r="J1961" s="75"/>
      <c r="K1961" s="75"/>
    </row>
    <row r="1962" spans="10:11">
      <c r="J1962" s="75"/>
      <c r="K1962" s="75"/>
    </row>
    <row r="1963" spans="10:11">
      <c r="J1963" s="75"/>
      <c r="K1963" s="75"/>
    </row>
    <row r="1964" spans="10:11">
      <c r="J1964" s="75"/>
      <c r="K1964" s="75"/>
    </row>
    <row r="1965" spans="10:11">
      <c r="J1965" s="75"/>
      <c r="K1965" s="75"/>
    </row>
    <row r="1966" spans="10:11">
      <c r="J1966" s="75"/>
      <c r="K1966" s="75"/>
    </row>
    <row r="1967" spans="10:11">
      <c r="J1967" s="75"/>
      <c r="K1967" s="75"/>
    </row>
    <row r="1968" spans="10:11">
      <c r="J1968" s="75"/>
      <c r="K1968" s="75"/>
    </row>
    <row r="1969" spans="10:11">
      <c r="J1969" s="75"/>
      <c r="K1969" s="75"/>
    </row>
    <row r="1970" spans="10:11">
      <c r="J1970" s="75"/>
      <c r="K1970" s="75"/>
    </row>
    <row r="1971" spans="10:11">
      <c r="J1971" s="75"/>
      <c r="K1971" s="75"/>
    </row>
    <row r="1972" spans="10:11">
      <c r="J1972" s="75"/>
      <c r="K1972" s="75"/>
    </row>
    <row r="1973" spans="10:11">
      <c r="J1973" s="75"/>
      <c r="K1973" s="75"/>
    </row>
    <row r="1974" spans="10:11">
      <c r="J1974" s="75"/>
      <c r="K1974" s="75"/>
    </row>
    <row r="1975" spans="10:11">
      <c r="J1975" s="75"/>
      <c r="K1975" s="75"/>
    </row>
    <row r="1976" spans="10:11">
      <c r="J1976" s="75"/>
      <c r="K1976" s="75"/>
    </row>
    <row r="1977" spans="10:11">
      <c r="J1977" s="75"/>
      <c r="K1977" s="75"/>
    </row>
    <row r="1978" spans="10:11">
      <c r="J1978" s="75"/>
      <c r="K1978" s="75"/>
    </row>
    <row r="1979" spans="10:11">
      <c r="J1979" s="75"/>
      <c r="K1979" s="75"/>
    </row>
    <row r="1980" spans="10:11">
      <c r="J1980" s="75"/>
      <c r="K1980" s="75"/>
    </row>
    <row r="1981" spans="10:11">
      <c r="J1981" s="75"/>
      <c r="K1981" s="75"/>
    </row>
    <row r="1982" spans="10:11">
      <c r="J1982" s="75"/>
      <c r="K1982" s="75"/>
    </row>
    <row r="1983" spans="10:11">
      <c r="J1983" s="75"/>
      <c r="K1983" s="75"/>
    </row>
    <row r="1984" spans="10:11">
      <c r="J1984" s="75"/>
      <c r="K1984" s="75"/>
    </row>
    <row r="1985" spans="10:11">
      <c r="J1985" s="75"/>
      <c r="K1985" s="75"/>
    </row>
    <row r="1986" spans="10:11">
      <c r="J1986" s="75"/>
      <c r="K1986" s="75"/>
    </row>
    <row r="1987" spans="10:11">
      <c r="J1987" s="75"/>
      <c r="K1987" s="75"/>
    </row>
    <row r="1988" spans="10:11">
      <c r="J1988" s="75"/>
      <c r="K1988" s="75"/>
    </row>
    <row r="1989" spans="10:11">
      <c r="J1989" s="75"/>
      <c r="K1989" s="75"/>
    </row>
    <row r="1990" spans="10:11">
      <c r="J1990" s="75"/>
      <c r="K1990" s="75"/>
    </row>
    <row r="1991" spans="10:11">
      <c r="J1991" s="75"/>
      <c r="K1991" s="75"/>
    </row>
    <row r="1992" spans="10:11">
      <c r="J1992" s="75"/>
      <c r="K1992" s="75"/>
    </row>
    <row r="1993" spans="10:11">
      <c r="J1993" s="75"/>
      <c r="K1993" s="75"/>
    </row>
    <row r="1994" spans="10:11">
      <c r="J1994" s="75"/>
      <c r="K1994" s="75"/>
    </row>
    <row r="1995" spans="10:11">
      <c r="J1995" s="75"/>
      <c r="K1995" s="75"/>
    </row>
    <row r="1996" spans="10:11">
      <c r="J1996" s="75"/>
      <c r="K1996" s="75"/>
    </row>
    <row r="1997" spans="10:11">
      <c r="J1997" s="75"/>
      <c r="K1997" s="75"/>
    </row>
    <row r="1998" spans="10:11">
      <c r="J1998" s="75"/>
      <c r="K1998" s="75"/>
    </row>
    <row r="1999" spans="10:11">
      <c r="J1999" s="75"/>
      <c r="K1999" s="75"/>
    </row>
    <row r="2000" spans="10:11">
      <c r="J2000" s="75"/>
      <c r="K2000" s="75"/>
    </row>
    <row r="2001" spans="10:11">
      <c r="J2001" s="75"/>
      <c r="K2001" s="75"/>
    </row>
    <row r="2002" spans="10:11">
      <c r="J2002" s="75"/>
      <c r="K2002" s="75"/>
    </row>
    <row r="2003" spans="10:11">
      <c r="J2003" s="75"/>
      <c r="K2003" s="75"/>
    </row>
    <row r="2004" spans="10:11">
      <c r="J2004" s="75"/>
      <c r="K2004" s="75"/>
    </row>
    <row r="2005" spans="10:11">
      <c r="J2005" s="75"/>
      <c r="K2005" s="75"/>
    </row>
    <row r="2006" spans="10:11">
      <c r="J2006" s="75"/>
      <c r="K2006" s="75"/>
    </row>
    <row r="2007" spans="10:11">
      <c r="J2007" s="75"/>
      <c r="K2007" s="75"/>
    </row>
    <row r="2008" spans="10:11">
      <c r="J2008" s="75"/>
      <c r="K2008" s="75"/>
    </row>
    <row r="2009" spans="10:11">
      <c r="J2009" s="75"/>
      <c r="K2009" s="75"/>
    </row>
    <row r="2010" spans="10:11">
      <c r="J2010" s="75"/>
      <c r="K2010" s="75"/>
    </row>
    <row r="2011" spans="10:11">
      <c r="J2011" s="75"/>
      <c r="K2011" s="75"/>
    </row>
    <row r="2012" spans="10:11">
      <c r="J2012" s="75"/>
      <c r="K2012" s="75"/>
    </row>
    <row r="2013" spans="10:11">
      <c r="J2013" s="75"/>
      <c r="K2013" s="75"/>
    </row>
    <row r="2014" spans="10:11">
      <c r="J2014" s="75"/>
      <c r="K2014" s="75"/>
    </row>
    <row r="2015" spans="10:11">
      <c r="J2015" s="75"/>
      <c r="K2015" s="75"/>
    </row>
    <row r="2016" spans="10:11">
      <c r="J2016" s="75"/>
      <c r="K2016" s="75"/>
    </row>
    <row r="2017" spans="10:11">
      <c r="J2017" s="75"/>
      <c r="K2017" s="75"/>
    </row>
    <row r="2018" spans="10:11">
      <c r="J2018" s="75"/>
      <c r="K2018" s="75"/>
    </row>
    <row r="2019" spans="10:11">
      <c r="J2019" s="75"/>
      <c r="K2019" s="75"/>
    </row>
    <row r="2020" spans="10:11">
      <c r="J2020" s="75"/>
      <c r="K2020" s="75"/>
    </row>
    <row r="2021" spans="10:11">
      <c r="J2021" s="75"/>
      <c r="K2021" s="75"/>
    </row>
    <row r="2022" spans="10:11">
      <c r="J2022" s="75"/>
      <c r="K2022" s="75"/>
    </row>
    <row r="2023" spans="10:11">
      <c r="J2023" s="75"/>
      <c r="K2023" s="75"/>
    </row>
    <row r="2024" spans="10:11">
      <c r="J2024" s="75"/>
      <c r="K2024" s="75"/>
    </row>
    <row r="2025" spans="10:11">
      <c r="J2025" s="75"/>
      <c r="K2025" s="75"/>
    </row>
    <row r="2026" spans="10:11">
      <c r="J2026" s="75"/>
      <c r="K2026" s="75"/>
    </row>
    <row r="2027" spans="10:11">
      <c r="J2027" s="75"/>
      <c r="K2027" s="75"/>
    </row>
    <row r="2028" spans="10:11">
      <c r="J2028" s="75"/>
      <c r="K2028" s="75"/>
    </row>
    <row r="2029" spans="10:11">
      <c r="J2029" s="75"/>
      <c r="K2029" s="75"/>
    </row>
    <row r="2030" spans="10:11">
      <c r="J2030" s="75"/>
      <c r="K2030" s="75"/>
    </row>
    <row r="2031" spans="10:11">
      <c r="J2031" s="75"/>
      <c r="K2031" s="75"/>
    </row>
    <row r="2032" spans="10:11">
      <c r="J2032" s="75"/>
      <c r="K2032" s="75"/>
    </row>
    <row r="2033" spans="10:11">
      <c r="J2033" s="75"/>
      <c r="K2033" s="75"/>
    </row>
    <row r="2034" spans="10:11">
      <c r="J2034" s="75"/>
      <c r="K2034" s="75"/>
    </row>
    <row r="2035" spans="10:11">
      <c r="J2035" s="75"/>
      <c r="K2035" s="75"/>
    </row>
    <row r="2036" spans="10:11">
      <c r="J2036" s="75"/>
      <c r="K2036" s="75"/>
    </row>
    <row r="2037" spans="10:11">
      <c r="J2037" s="75"/>
      <c r="K2037" s="75"/>
    </row>
    <row r="2038" spans="10:11">
      <c r="J2038" s="75"/>
      <c r="K2038" s="75"/>
    </row>
    <row r="2039" spans="10:11">
      <c r="J2039" s="75"/>
      <c r="K2039" s="75"/>
    </row>
    <row r="2040" spans="10:11">
      <c r="J2040" s="75"/>
      <c r="K2040" s="75"/>
    </row>
    <row r="2041" spans="10:11">
      <c r="J2041" s="75"/>
      <c r="K2041" s="75"/>
    </row>
    <row r="2042" spans="10:11">
      <c r="J2042" s="75"/>
      <c r="K2042" s="75"/>
    </row>
    <row r="2043" spans="10:11">
      <c r="J2043" s="75"/>
      <c r="K2043" s="75"/>
    </row>
    <row r="2044" spans="10:11">
      <c r="J2044" s="75"/>
      <c r="K2044" s="75"/>
    </row>
    <row r="2045" spans="10:11">
      <c r="J2045" s="75"/>
      <c r="K2045" s="75"/>
    </row>
    <row r="2046" spans="10:11">
      <c r="J2046" s="75"/>
      <c r="K2046" s="75"/>
    </row>
    <row r="2047" spans="10:11">
      <c r="J2047" s="75"/>
      <c r="K2047" s="75"/>
    </row>
    <row r="2048" spans="10:11">
      <c r="J2048" s="75"/>
      <c r="K2048" s="75"/>
    </row>
    <row r="2049" spans="10:11">
      <c r="J2049" s="75"/>
      <c r="K2049" s="75"/>
    </row>
    <row r="2050" spans="10:11">
      <c r="J2050" s="75"/>
      <c r="K2050" s="75"/>
    </row>
    <row r="2051" spans="10:11">
      <c r="J2051" s="75"/>
      <c r="K2051" s="75"/>
    </row>
    <row r="2052" spans="10:11">
      <c r="J2052" s="75"/>
      <c r="K2052" s="75"/>
    </row>
    <row r="2053" spans="10:11">
      <c r="J2053" s="75"/>
      <c r="K2053" s="75"/>
    </row>
    <row r="2054" spans="10:11">
      <c r="J2054" s="75"/>
      <c r="K2054" s="75"/>
    </row>
    <row r="2055" spans="10:11">
      <c r="J2055" s="75"/>
      <c r="K2055" s="75"/>
    </row>
    <row r="2056" spans="10:11">
      <c r="J2056" s="75"/>
      <c r="K2056" s="75"/>
    </row>
    <row r="2057" spans="10:11">
      <c r="J2057" s="75"/>
      <c r="K2057" s="75"/>
    </row>
    <row r="2058" spans="10:11">
      <c r="J2058" s="75"/>
      <c r="K2058" s="75"/>
    </row>
    <row r="2059" spans="10:11">
      <c r="J2059" s="75"/>
      <c r="K2059" s="75"/>
    </row>
    <row r="2060" spans="10:11">
      <c r="J2060" s="75"/>
      <c r="K2060" s="75"/>
    </row>
    <row r="2061" spans="10:11">
      <c r="J2061" s="75"/>
      <c r="K2061" s="75"/>
    </row>
    <row r="2062" spans="10:11">
      <c r="J2062" s="75"/>
      <c r="K2062" s="75"/>
    </row>
    <row r="2063" spans="10:11">
      <c r="J2063" s="75"/>
      <c r="K2063" s="75"/>
    </row>
    <row r="2064" spans="10:11">
      <c r="J2064" s="75"/>
      <c r="K2064" s="75"/>
    </row>
    <row r="2065" spans="10:11">
      <c r="J2065" s="75"/>
      <c r="K2065" s="75"/>
    </row>
    <row r="2066" spans="10:11">
      <c r="J2066" s="75"/>
      <c r="K2066" s="75"/>
    </row>
    <row r="2067" spans="10:11">
      <c r="J2067" s="75"/>
      <c r="K2067" s="75"/>
    </row>
    <row r="2068" spans="10:11">
      <c r="J2068" s="75"/>
      <c r="K2068" s="75"/>
    </row>
    <row r="2069" spans="10:11">
      <c r="J2069" s="75"/>
      <c r="K2069" s="75"/>
    </row>
    <row r="2070" spans="10:11">
      <c r="J2070" s="75"/>
      <c r="K2070" s="75"/>
    </row>
    <row r="2071" spans="10:11">
      <c r="J2071" s="75"/>
      <c r="K2071" s="75"/>
    </row>
    <row r="2072" spans="10:11">
      <c r="J2072" s="75"/>
      <c r="K2072" s="75"/>
    </row>
    <row r="2073" spans="10:11">
      <c r="J2073" s="75"/>
      <c r="K2073" s="75"/>
    </row>
    <row r="2074" spans="10:11">
      <c r="J2074" s="75"/>
      <c r="K2074" s="75"/>
    </row>
    <row r="2075" spans="10:11">
      <c r="J2075" s="75"/>
      <c r="K2075" s="75"/>
    </row>
    <row r="2076" spans="10:11">
      <c r="J2076" s="75"/>
      <c r="K2076" s="75"/>
    </row>
    <row r="2077" spans="10:11">
      <c r="J2077" s="75"/>
      <c r="K2077" s="75"/>
    </row>
    <row r="2078" spans="10:11">
      <c r="J2078" s="75"/>
      <c r="K2078" s="75"/>
    </row>
    <row r="2079" spans="10:11">
      <c r="J2079" s="75"/>
      <c r="K2079" s="75"/>
    </row>
    <row r="2080" spans="10:11">
      <c r="J2080" s="75"/>
      <c r="K2080" s="75"/>
    </row>
    <row r="2081" spans="10:11">
      <c r="J2081" s="75"/>
      <c r="K2081" s="75"/>
    </row>
    <row r="2082" spans="10:11">
      <c r="J2082" s="75"/>
      <c r="K2082" s="75"/>
    </row>
    <row r="2083" spans="10:11">
      <c r="J2083" s="75"/>
      <c r="K2083" s="75"/>
    </row>
    <row r="2084" spans="10:11">
      <c r="J2084" s="75"/>
      <c r="K2084" s="75"/>
    </row>
    <row r="2085" spans="10:11">
      <c r="J2085" s="75"/>
      <c r="K2085" s="75"/>
    </row>
    <row r="2086" spans="10:11">
      <c r="J2086" s="75"/>
      <c r="K2086" s="75"/>
    </row>
    <row r="2087" spans="10:11">
      <c r="J2087" s="75"/>
      <c r="K2087" s="75"/>
    </row>
    <row r="2088" spans="10:11">
      <c r="J2088" s="75"/>
      <c r="K2088" s="75"/>
    </row>
    <row r="2089" spans="10:11">
      <c r="J2089" s="75"/>
      <c r="K2089" s="75"/>
    </row>
    <row r="2090" spans="10:11">
      <c r="J2090" s="75"/>
      <c r="K2090" s="75"/>
    </row>
    <row r="2091" spans="10:11">
      <c r="J2091" s="75"/>
      <c r="K2091" s="75"/>
    </row>
    <row r="2092" spans="10:11">
      <c r="J2092" s="75"/>
      <c r="K2092" s="75"/>
    </row>
    <row r="2093" spans="10:11">
      <c r="J2093" s="75"/>
      <c r="K2093" s="75"/>
    </row>
    <row r="2094" spans="10:11">
      <c r="J2094" s="75"/>
      <c r="K2094" s="75"/>
    </row>
    <row r="2095" spans="10:11">
      <c r="J2095" s="75"/>
      <c r="K2095" s="75"/>
    </row>
    <row r="2096" spans="10:11">
      <c r="J2096" s="75"/>
      <c r="K2096" s="75"/>
    </row>
    <row r="2097" spans="10:11">
      <c r="J2097" s="75"/>
      <c r="K2097" s="75"/>
    </row>
    <row r="2098" spans="10:11">
      <c r="J2098" s="75"/>
      <c r="K2098" s="75"/>
    </row>
    <row r="2099" spans="10:11">
      <c r="J2099" s="75"/>
      <c r="K2099" s="75"/>
    </row>
    <row r="2100" spans="10:11">
      <c r="J2100" s="75"/>
      <c r="K2100" s="75"/>
    </row>
    <row r="2101" spans="10:11">
      <c r="J2101" s="75"/>
      <c r="K2101" s="75"/>
    </row>
    <row r="2102" spans="10:11">
      <c r="J2102" s="75"/>
      <c r="K2102" s="75"/>
    </row>
    <row r="2103" spans="10:11">
      <c r="J2103" s="75"/>
      <c r="K2103" s="75"/>
    </row>
    <row r="2104" spans="10:11">
      <c r="J2104" s="75"/>
      <c r="K2104" s="75"/>
    </row>
    <row r="2105" spans="10:11">
      <c r="J2105" s="75"/>
      <c r="K2105" s="75"/>
    </row>
    <row r="2106" spans="10:11">
      <c r="J2106" s="75"/>
      <c r="K2106" s="75"/>
    </row>
    <row r="2107" spans="10:11">
      <c r="J2107" s="75"/>
      <c r="K2107" s="75"/>
    </row>
    <row r="2108" spans="10:11">
      <c r="J2108" s="75"/>
      <c r="K2108" s="75"/>
    </row>
    <row r="2109" spans="10:11">
      <c r="J2109" s="75"/>
      <c r="K2109" s="75"/>
    </row>
    <row r="2110" spans="10:11">
      <c r="J2110" s="75"/>
      <c r="K2110" s="75"/>
    </row>
    <row r="2111" spans="10:11">
      <c r="J2111" s="75"/>
      <c r="K2111" s="75"/>
    </row>
    <row r="2112" spans="10:11">
      <c r="J2112" s="75"/>
      <c r="K2112" s="75"/>
    </row>
    <row r="2113" spans="10:11">
      <c r="J2113" s="75"/>
      <c r="K2113" s="75"/>
    </row>
    <row r="2114" spans="10:11">
      <c r="J2114" s="75"/>
      <c r="K2114" s="75"/>
    </row>
    <row r="2115" spans="10:11">
      <c r="J2115" s="75"/>
      <c r="K2115" s="75"/>
    </row>
    <row r="2116" spans="10:11">
      <c r="J2116" s="75"/>
      <c r="K2116" s="75"/>
    </row>
    <row r="2117" spans="10:11">
      <c r="J2117" s="75"/>
      <c r="K2117" s="75"/>
    </row>
    <row r="2118" spans="10:11">
      <c r="J2118" s="75"/>
      <c r="K2118" s="75"/>
    </row>
    <row r="2119" spans="10:11">
      <c r="J2119" s="75"/>
      <c r="K2119" s="75"/>
    </row>
    <row r="2120" spans="10:11">
      <c r="J2120" s="75"/>
      <c r="K2120" s="75"/>
    </row>
    <row r="2121" spans="10:11">
      <c r="J2121" s="75"/>
      <c r="K2121" s="75"/>
    </row>
    <row r="2122" spans="10:11">
      <c r="J2122" s="75"/>
      <c r="K2122" s="75"/>
    </row>
    <row r="2123" spans="10:11">
      <c r="J2123" s="75"/>
      <c r="K2123" s="75"/>
    </row>
    <row r="2124" spans="10:11">
      <c r="J2124" s="75"/>
      <c r="K2124" s="75"/>
    </row>
    <row r="2125" spans="10:11">
      <c r="J2125" s="75"/>
      <c r="K2125" s="75"/>
    </row>
    <row r="2126" spans="10:11">
      <c r="J2126" s="75"/>
      <c r="K2126" s="75"/>
    </row>
    <row r="2127" spans="10:11">
      <c r="J2127" s="75"/>
      <c r="K2127" s="75"/>
    </row>
    <row r="2128" spans="10:11">
      <c r="J2128" s="75"/>
      <c r="K2128" s="75"/>
    </row>
    <row r="2129" spans="10:11">
      <c r="J2129" s="75"/>
      <c r="K2129" s="75"/>
    </row>
    <row r="2130" spans="10:11">
      <c r="J2130" s="75"/>
      <c r="K2130" s="75"/>
    </row>
    <row r="2131" spans="10:11">
      <c r="J2131" s="75"/>
      <c r="K2131" s="75"/>
    </row>
    <row r="2132" spans="10:11">
      <c r="J2132" s="75"/>
      <c r="K2132" s="75"/>
    </row>
    <row r="2133" spans="10:11">
      <c r="J2133" s="75"/>
      <c r="K2133" s="75"/>
    </row>
    <row r="2134" spans="10:11">
      <c r="J2134" s="75"/>
      <c r="K2134" s="75"/>
    </row>
    <row r="2135" spans="10:11">
      <c r="J2135" s="75"/>
      <c r="K2135" s="75"/>
    </row>
    <row r="2136" spans="10:11">
      <c r="J2136" s="75"/>
      <c r="K2136" s="75"/>
    </row>
    <row r="2137" spans="10:11">
      <c r="J2137" s="75"/>
      <c r="K2137" s="75"/>
    </row>
    <row r="2138" spans="10:11">
      <c r="J2138" s="75"/>
      <c r="K2138" s="75"/>
    </row>
    <row r="2139" spans="10:11">
      <c r="J2139" s="75"/>
      <c r="K2139" s="75"/>
    </row>
    <row r="2140" spans="10:11">
      <c r="J2140" s="75"/>
      <c r="K2140" s="75"/>
    </row>
    <row r="2141" spans="10:11">
      <c r="J2141" s="75"/>
      <c r="K2141" s="75"/>
    </row>
    <row r="2142" spans="10:11">
      <c r="J2142" s="75"/>
      <c r="K2142" s="75"/>
    </row>
    <row r="2143" spans="10:11">
      <c r="J2143" s="75"/>
      <c r="K2143" s="75"/>
    </row>
    <row r="2144" spans="10:11">
      <c r="J2144" s="75"/>
      <c r="K2144" s="75"/>
    </row>
    <row r="2145" spans="10:11">
      <c r="J2145" s="75"/>
      <c r="K2145" s="75"/>
    </row>
    <row r="2146" spans="10:11">
      <c r="J2146" s="75"/>
      <c r="K2146" s="75"/>
    </row>
    <row r="2147" spans="10:11">
      <c r="J2147" s="75"/>
      <c r="K2147" s="75"/>
    </row>
    <row r="2148" spans="10:11">
      <c r="J2148" s="75"/>
      <c r="K2148" s="75"/>
    </row>
    <row r="2149" spans="10:11">
      <c r="J2149" s="75"/>
      <c r="K2149" s="75"/>
    </row>
    <row r="2150" spans="10:11">
      <c r="J2150" s="75"/>
      <c r="K2150" s="75"/>
    </row>
    <row r="2151" spans="10:11">
      <c r="J2151" s="75"/>
      <c r="K2151" s="75"/>
    </row>
    <row r="2152" spans="10:11">
      <c r="J2152" s="75"/>
      <c r="K2152" s="75"/>
    </row>
    <row r="2153" spans="10:11">
      <c r="J2153" s="75"/>
      <c r="K2153" s="75"/>
    </row>
    <row r="2154" spans="10:11">
      <c r="J2154" s="75"/>
      <c r="K2154" s="75"/>
    </row>
    <row r="2155" spans="10:11">
      <c r="J2155" s="75"/>
      <c r="K2155" s="75"/>
    </row>
    <row r="2156" spans="10:11">
      <c r="J2156" s="75"/>
      <c r="K2156" s="75"/>
    </row>
    <row r="2157" spans="10:11">
      <c r="J2157" s="75"/>
      <c r="K2157" s="75"/>
    </row>
    <row r="2158" spans="10:11">
      <c r="J2158" s="75"/>
      <c r="K2158" s="75"/>
    </row>
    <row r="2159" spans="10:11">
      <c r="J2159" s="75"/>
      <c r="K2159" s="75"/>
    </row>
    <row r="2160" spans="10:11">
      <c r="J2160" s="75"/>
      <c r="K2160" s="75"/>
    </row>
    <row r="2161" spans="10:11">
      <c r="J2161" s="75"/>
      <c r="K2161" s="75"/>
    </row>
    <row r="2162" spans="10:11">
      <c r="J2162" s="75"/>
      <c r="K2162" s="75"/>
    </row>
    <row r="2163" spans="10:11">
      <c r="J2163" s="75"/>
      <c r="K2163" s="75"/>
    </row>
    <row r="2164" spans="10:11">
      <c r="J2164" s="75"/>
      <c r="K2164" s="75"/>
    </row>
    <row r="2165" spans="10:11">
      <c r="J2165" s="75"/>
      <c r="K2165" s="75"/>
    </row>
    <row r="2166" spans="10:11">
      <c r="J2166" s="75"/>
      <c r="K2166" s="75"/>
    </row>
    <row r="2167" spans="10:11">
      <c r="J2167" s="75"/>
      <c r="K2167" s="75"/>
    </row>
    <row r="2168" spans="10:11">
      <c r="J2168" s="75"/>
      <c r="K2168" s="75"/>
    </row>
    <row r="2169" spans="10:11">
      <c r="J2169" s="75"/>
      <c r="K2169" s="75"/>
    </row>
    <row r="2170" spans="10:11">
      <c r="J2170" s="75"/>
      <c r="K2170" s="75"/>
    </row>
    <row r="2171" spans="10:11">
      <c r="J2171" s="75"/>
      <c r="K2171" s="75"/>
    </row>
    <row r="2172" spans="10:11">
      <c r="J2172" s="75"/>
      <c r="K2172" s="75"/>
    </row>
    <row r="2173" spans="10:11">
      <c r="J2173" s="75"/>
      <c r="K2173" s="75"/>
    </row>
    <row r="2174" spans="10:11">
      <c r="J2174" s="75"/>
      <c r="K2174" s="75"/>
    </row>
    <row r="2175" spans="10:11">
      <c r="J2175" s="75"/>
      <c r="K2175" s="75"/>
    </row>
    <row r="2176" spans="10:11">
      <c r="J2176" s="75"/>
      <c r="K2176" s="75"/>
    </row>
    <row r="2177" spans="10:11">
      <c r="J2177" s="75"/>
      <c r="K2177" s="75"/>
    </row>
    <row r="2178" spans="10:11">
      <c r="J2178" s="75"/>
      <c r="K2178" s="75"/>
    </row>
    <row r="2179" spans="10:11">
      <c r="J2179" s="75"/>
      <c r="K2179" s="75"/>
    </row>
    <row r="2180" spans="10:11">
      <c r="J2180" s="75"/>
      <c r="K2180" s="75"/>
    </row>
    <row r="2181" spans="10:11">
      <c r="J2181" s="75"/>
      <c r="K2181" s="75"/>
    </row>
    <row r="2182" spans="10:11">
      <c r="J2182" s="75"/>
      <c r="K2182" s="75"/>
    </row>
    <row r="2183" spans="10:11">
      <c r="J2183" s="75"/>
      <c r="K2183" s="75"/>
    </row>
    <row r="2184" spans="10:11">
      <c r="J2184" s="75"/>
      <c r="K2184" s="75"/>
    </row>
    <row r="2185" spans="10:11">
      <c r="J2185" s="75"/>
      <c r="K2185" s="75"/>
    </row>
    <row r="2186" spans="10:11">
      <c r="J2186" s="75"/>
      <c r="K2186" s="75"/>
    </row>
    <row r="2187" spans="10:11">
      <c r="J2187" s="75"/>
      <c r="K2187" s="75"/>
    </row>
    <row r="2188" spans="10:11">
      <c r="J2188" s="75"/>
      <c r="K2188" s="75"/>
    </row>
    <row r="2189" spans="10:11">
      <c r="J2189" s="75"/>
      <c r="K2189" s="75"/>
    </row>
    <row r="2190" spans="10:11">
      <c r="J2190" s="75"/>
      <c r="K2190" s="75"/>
    </row>
    <row r="2191" spans="10:11">
      <c r="J2191" s="75"/>
      <c r="K2191" s="75"/>
    </row>
    <row r="2192" spans="10:11">
      <c r="J2192" s="75"/>
      <c r="K2192" s="75"/>
    </row>
    <row r="2193" spans="10:11">
      <c r="J2193" s="75"/>
      <c r="K2193" s="75"/>
    </row>
    <row r="2194" spans="10:11">
      <c r="J2194" s="75"/>
      <c r="K2194" s="75"/>
    </row>
    <row r="2195" spans="10:11">
      <c r="J2195" s="75"/>
      <c r="K2195" s="75"/>
    </row>
    <row r="2196" spans="10:11">
      <c r="J2196" s="75"/>
      <c r="K2196" s="75"/>
    </row>
    <row r="2197" spans="10:11">
      <c r="J2197" s="75"/>
      <c r="K2197" s="75"/>
    </row>
    <row r="2198" spans="10:11">
      <c r="J2198" s="75"/>
      <c r="K2198" s="75"/>
    </row>
    <row r="2199" spans="10:11">
      <c r="J2199" s="75"/>
      <c r="K2199" s="75"/>
    </row>
    <row r="2200" spans="10:11">
      <c r="J2200" s="75"/>
      <c r="K2200" s="75"/>
    </row>
    <row r="2201" spans="10:11">
      <c r="J2201" s="75"/>
      <c r="K2201" s="75"/>
    </row>
    <row r="2202" spans="10:11">
      <c r="J2202" s="75"/>
      <c r="K2202" s="75"/>
    </row>
    <row r="2203" spans="10:11">
      <c r="J2203" s="75"/>
      <c r="K2203" s="75"/>
    </row>
    <row r="2204" spans="10:11">
      <c r="J2204" s="75"/>
      <c r="K2204" s="75"/>
    </row>
    <row r="2205" spans="10:11">
      <c r="J2205" s="75"/>
      <c r="K2205" s="75"/>
    </row>
    <row r="2206" spans="10:11">
      <c r="J2206" s="75"/>
      <c r="K2206" s="75"/>
    </row>
    <row r="2207" spans="10:11">
      <c r="J2207" s="75"/>
      <c r="K2207" s="75"/>
    </row>
    <row r="2208" spans="10:11">
      <c r="J2208" s="75"/>
      <c r="K2208" s="75"/>
    </row>
    <row r="2209" spans="10:11">
      <c r="J2209" s="75"/>
      <c r="K2209" s="75"/>
    </row>
    <row r="2210" spans="10:11">
      <c r="J2210" s="75"/>
      <c r="K2210" s="75"/>
    </row>
    <row r="2211" spans="10:11">
      <c r="J2211" s="75"/>
      <c r="K2211" s="75"/>
    </row>
    <row r="2212" spans="10:11">
      <c r="J2212" s="75"/>
      <c r="K2212" s="75"/>
    </row>
    <row r="2213" spans="10:11">
      <c r="J2213" s="75"/>
      <c r="K2213" s="75"/>
    </row>
    <row r="2214" spans="10:11">
      <c r="J2214" s="75"/>
      <c r="K2214" s="75"/>
    </row>
    <row r="2215" spans="10:11">
      <c r="J2215" s="75"/>
      <c r="K2215" s="75"/>
    </row>
    <row r="2216" spans="10:11">
      <c r="J2216" s="75"/>
      <c r="K2216" s="75"/>
    </row>
    <row r="2217" spans="10:11">
      <c r="J2217" s="75"/>
      <c r="K2217" s="75"/>
    </row>
    <row r="2218" spans="10:11">
      <c r="J2218" s="75"/>
      <c r="K2218" s="75"/>
    </row>
    <row r="2219" spans="10:11">
      <c r="J2219" s="75"/>
      <c r="K2219" s="75"/>
    </row>
    <row r="2220" spans="10:11">
      <c r="J2220" s="75"/>
      <c r="K2220" s="75"/>
    </row>
    <row r="2221" spans="10:11">
      <c r="J2221" s="75"/>
      <c r="K2221" s="75"/>
    </row>
    <row r="2222" spans="10:11">
      <c r="J2222" s="75"/>
      <c r="K2222" s="75"/>
    </row>
    <row r="2223" spans="10:11">
      <c r="J2223" s="75"/>
      <c r="K2223" s="75"/>
    </row>
    <row r="2224" spans="10:11">
      <c r="J2224" s="75"/>
      <c r="K2224" s="75"/>
    </row>
    <row r="2225" spans="10:11">
      <c r="J2225" s="75"/>
      <c r="K2225" s="75"/>
    </row>
    <row r="2226" spans="10:11">
      <c r="J2226" s="75"/>
      <c r="K2226" s="75"/>
    </row>
    <row r="2227" spans="10:11">
      <c r="J2227" s="75"/>
      <c r="K2227" s="75"/>
    </row>
    <row r="2228" spans="10:11">
      <c r="J2228" s="75"/>
      <c r="K2228" s="75"/>
    </row>
    <row r="2229" spans="10:11">
      <c r="J2229" s="75"/>
      <c r="K2229" s="75"/>
    </row>
    <row r="2230" spans="10:11">
      <c r="J2230" s="75"/>
      <c r="K2230" s="75"/>
    </row>
    <row r="2231" spans="10:11">
      <c r="J2231" s="75"/>
      <c r="K2231" s="75"/>
    </row>
    <row r="2232" spans="10:11">
      <c r="J2232" s="75"/>
      <c r="K2232" s="75"/>
    </row>
    <row r="2233" spans="10:11">
      <c r="J2233" s="75"/>
      <c r="K2233" s="75"/>
    </row>
    <row r="2234" spans="10:11">
      <c r="J2234" s="75"/>
      <c r="K2234" s="75"/>
    </row>
    <row r="2235" spans="10:11">
      <c r="J2235" s="75"/>
      <c r="K2235" s="75"/>
    </row>
    <row r="2236" spans="10:11">
      <c r="J2236" s="75"/>
      <c r="K2236" s="75"/>
    </row>
    <row r="2237" spans="10:11">
      <c r="J2237" s="75"/>
      <c r="K2237" s="75"/>
    </row>
    <row r="2238" spans="10:11">
      <c r="J2238" s="75"/>
      <c r="K2238" s="75"/>
    </row>
    <row r="2239" spans="10:11">
      <c r="J2239" s="75"/>
      <c r="K2239" s="75"/>
    </row>
    <row r="2240" spans="10:11">
      <c r="J2240" s="75"/>
      <c r="K2240" s="75"/>
    </row>
    <row r="2241" spans="10:11">
      <c r="J2241" s="75"/>
      <c r="K2241" s="75"/>
    </row>
    <row r="2242" spans="10:11">
      <c r="J2242" s="75"/>
      <c r="K2242" s="75"/>
    </row>
    <row r="2243" spans="10:11">
      <c r="J2243" s="75"/>
      <c r="K2243" s="75"/>
    </row>
    <row r="2244" spans="10:11">
      <c r="J2244" s="75"/>
      <c r="K2244" s="75"/>
    </row>
    <row r="2245" spans="10:11">
      <c r="J2245" s="75"/>
      <c r="K2245" s="75"/>
    </row>
    <row r="2246" spans="10:11">
      <c r="J2246" s="75"/>
      <c r="K2246" s="75"/>
    </row>
    <row r="2247" spans="10:11">
      <c r="J2247" s="75"/>
      <c r="K2247" s="75"/>
    </row>
    <row r="2248" spans="10:11">
      <c r="J2248" s="75"/>
      <c r="K2248" s="75"/>
    </row>
    <row r="2249" spans="10:11">
      <c r="J2249" s="75"/>
      <c r="K2249" s="75"/>
    </row>
    <row r="2250" spans="10:11">
      <c r="J2250" s="75"/>
      <c r="K2250" s="75"/>
    </row>
    <row r="2251" spans="10:11">
      <c r="J2251" s="75"/>
      <c r="K2251" s="75"/>
    </row>
    <row r="2252" spans="10:11">
      <c r="J2252" s="75"/>
      <c r="K2252" s="75"/>
    </row>
    <row r="2253" spans="10:11">
      <c r="J2253" s="75"/>
      <c r="K2253" s="75"/>
    </row>
    <row r="2254" spans="10:11">
      <c r="J2254" s="75"/>
      <c r="K2254" s="75"/>
    </row>
    <row r="2255" spans="10:11">
      <c r="J2255" s="75"/>
      <c r="K2255" s="75"/>
    </row>
    <row r="2256" spans="10:11">
      <c r="J2256" s="75"/>
      <c r="K2256" s="75"/>
    </row>
    <row r="2257" spans="10:11">
      <c r="J2257" s="75"/>
      <c r="K2257" s="75"/>
    </row>
    <row r="2258" spans="10:11">
      <c r="J2258" s="75"/>
      <c r="K2258" s="75"/>
    </row>
    <row r="2259" spans="10:11">
      <c r="J2259" s="75"/>
      <c r="K2259" s="75"/>
    </row>
    <row r="2260" spans="10:11">
      <c r="J2260" s="75"/>
      <c r="K2260" s="75"/>
    </row>
    <row r="2261" spans="10:11">
      <c r="J2261" s="75"/>
      <c r="K2261" s="75"/>
    </row>
    <row r="2262" spans="10:11">
      <c r="J2262" s="75"/>
      <c r="K2262" s="75"/>
    </row>
    <row r="2263" spans="10:11">
      <c r="J2263" s="75"/>
      <c r="K2263" s="75"/>
    </row>
    <row r="2264" spans="10:11">
      <c r="J2264" s="75"/>
      <c r="K2264" s="75"/>
    </row>
    <row r="2265" spans="10:11">
      <c r="J2265" s="75"/>
      <c r="K2265" s="75"/>
    </row>
    <row r="2266" spans="10:11">
      <c r="J2266" s="75"/>
      <c r="K2266" s="75"/>
    </row>
    <row r="2267" spans="10:11">
      <c r="J2267" s="75"/>
      <c r="K2267" s="75"/>
    </row>
    <row r="2268" spans="10:11">
      <c r="J2268" s="75"/>
      <c r="K2268" s="75"/>
    </row>
    <row r="2269" spans="10:11">
      <c r="J2269" s="75"/>
      <c r="K2269" s="75"/>
    </row>
    <row r="2270" spans="10:11">
      <c r="J2270" s="75"/>
      <c r="K2270" s="75"/>
    </row>
    <row r="2271" spans="10:11">
      <c r="J2271" s="75"/>
      <c r="K2271" s="75"/>
    </row>
    <row r="2272" spans="10:11">
      <c r="J2272" s="75"/>
      <c r="K2272" s="75"/>
    </row>
    <row r="2273" spans="10:11">
      <c r="J2273" s="75"/>
      <c r="K2273" s="75"/>
    </row>
    <row r="2274" spans="10:11">
      <c r="J2274" s="75"/>
      <c r="K2274" s="75"/>
    </row>
    <row r="2275" spans="10:11">
      <c r="J2275" s="75"/>
      <c r="K2275" s="75"/>
    </row>
    <row r="2276" spans="10:11">
      <c r="J2276" s="75"/>
      <c r="K2276" s="75"/>
    </row>
    <row r="2277" spans="10:11">
      <c r="J2277" s="75"/>
      <c r="K2277" s="75"/>
    </row>
    <row r="2278" spans="10:11">
      <c r="J2278" s="75"/>
      <c r="K2278" s="75"/>
    </row>
    <row r="2279" spans="10:11">
      <c r="J2279" s="75"/>
      <c r="K2279" s="75"/>
    </row>
    <row r="2280" spans="10:11">
      <c r="J2280" s="75"/>
      <c r="K2280" s="75"/>
    </row>
    <row r="2281" spans="10:11">
      <c r="J2281" s="75"/>
      <c r="K2281" s="75"/>
    </row>
    <row r="2282" spans="10:11">
      <c r="J2282" s="75"/>
      <c r="K2282" s="75"/>
    </row>
    <row r="2283" spans="10:11">
      <c r="J2283" s="75"/>
      <c r="K2283" s="75"/>
    </row>
    <row r="2284" spans="10:11">
      <c r="J2284" s="75"/>
      <c r="K2284" s="75"/>
    </row>
    <row r="2285" spans="10:11">
      <c r="J2285" s="75"/>
      <c r="K2285" s="75"/>
    </row>
    <row r="2286" spans="10:11">
      <c r="J2286" s="75"/>
      <c r="K2286" s="75"/>
    </row>
    <row r="2287" spans="10:11">
      <c r="J2287" s="75"/>
      <c r="K2287" s="75"/>
    </row>
    <row r="2288" spans="10:11">
      <c r="J2288" s="75"/>
      <c r="K2288" s="75"/>
    </row>
    <row r="2289" spans="10:11">
      <c r="J2289" s="75"/>
      <c r="K2289" s="75"/>
    </row>
    <row r="2290" spans="10:11">
      <c r="J2290" s="75"/>
      <c r="K2290" s="75"/>
    </row>
    <row r="2291" spans="10:11">
      <c r="J2291" s="75"/>
      <c r="K2291" s="75"/>
    </row>
    <row r="2292" spans="10:11">
      <c r="J2292" s="75"/>
      <c r="K2292" s="75"/>
    </row>
    <row r="2293" spans="10:11">
      <c r="J2293" s="75"/>
      <c r="K2293" s="75"/>
    </row>
    <row r="2294" spans="10:11">
      <c r="J2294" s="75"/>
      <c r="K2294" s="75"/>
    </row>
    <row r="2295" spans="10:11">
      <c r="J2295" s="75"/>
      <c r="K2295" s="75"/>
    </row>
    <row r="2296" spans="10:11">
      <c r="J2296" s="75"/>
      <c r="K2296" s="75"/>
    </row>
    <row r="2297" spans="10:11">
      <c r="J2297" s="75"/>
      <c r="K2297" s="75"/>
    </row>
    <row r="2298" spans="10:11">
      <c r="J2298" s="75"/>
      <c r="K2298" s="75"/>
    </row>
    <row r="2299" spans="10:11">
      <c r="J2299" s="75"/>
      <c r="K2299" s="75"/>
    </row>
    <row r="2300" spans="10:11">
      <c r="J2300" s="75"/>
      <c r="K2300" s="75"/>
    </row>
    <row r="2301" spans="10:11">
      <c r="J2301" s="75"/>
      <c r="K2301" s="75"/>
    </row>
    <row r="2302" spans="10:11">
      <c r="J2302" s="75"/>
      <c r="K2302" s="75"/>
    </row>
    <row r="2303" spans="10:11">
      <c r="J2303" s="75"/>
      <c r="K2303" s="75"/>
    </row>
    <row r="2304" spans="10:11">
      <c r="J2304" s="75"/>
      <c r="K2304" s="75"/>
    </row>
    <row r="2305" spans="10:11">
      <c r="J2305" s="75"/>
      <c r="K2305" s="75"/>
    </row>
    <row r="2306" spans="10:11">
      <c r="J2306" s="75"/>
      <c r="K2306" s="75"/>
    </row>
    <row r="2307" spans="10:11">
      <c r="J2307" s="75"/>
      <c r="K2307" s="75"/>
    </row>
    <row r="2308" spans="10:11">
      <c r="J2308" s="75"/>
      <c r="K2308" s="75"/>
    </row>
    <row r="2309" spans="10:11">
      <c r="J2309" s="75"/>
      <c r="K2309" s="75"/>
    </row>
    <row r="2310" spans="10:11">
      <c r="J2310" s="75"/>
      <c r="K2310" s="75"/>
    </row>
    <row r="2311" spans="10:11">
      <c r="J2311" s="75"/>
      <c r="K2311" s="75"/>
    </row>
    <row r="2312" spans="10:11">
      <c r="J2312" s="75"/>
      <c r="K2312" s="75"/>
    </row>
    <row r="2313" spans="10:11">
      <c r="J2313" s="75"/>
      <c r="K2313" s="75"/>
    </row>
    <row r="2314" spans="10:11">
      <c r="J2314" s="75"/>
      <c r="K2314" s="75"/>
    </row>
    <row r="2315" spans="10:11">
      <c r="J2315" s="75"/>
      <c r="K2315" s="75"/>
    </row>
    <row r="2316" spans="10:11">
      <c r="J2316" s="75"/>
      <c r="K2316" s="75"/>
    </row>
    <row r="2317" spans="10:11">
      <c r="J2317" s="75"/>
      <c r="K2317" s="75"/>
    </row>
    <row r="2318" spans="10:11">
      <c r="J2318" s="75"/>
      <c r="K2318" s="75"/>
    </row>
    <row r="2319" spans="10:11">
      <c r="J2319" s="75"/>
      <c r="K2319" s="75"/>
    </row>
    <row r="2320" spans="10:11">
      <c r="J2320" s="75"/>
      <c r="K2320" s="75"/>
    </row>
    <row r="2321" spans="10:11">
      <c r="J2321" s="75"/>
      <c r="K2321" s="75"/>
    </row>
    <row r="2322" spans="10:11">
      <c r="J2322" s="75"/>
      <c r="K2322" s="75"/>
    </row>
    <row r="2323" spans="10:11">
      <c r="J2323" s="75"/>
      <c r="K2323" s="75"/>
    </row>
    <row r="2324" spans="10:11">
      <c r="J2324" s="75"/>
      <c r="K2324" s="75"/>
    </row>
    <row r="2325" spans="10:11">
      <c r="J2325" s="75"/>
      <c r="K2325" s="75"/>
    </row>
    <row r="2326" spans="10:11">
      <c r="J2326" s="75"/>
      <c r="K2326" s="75"/>
    </row>
    <row r="2327" spans="10:11">
      <c r="J2327" s="75"/>
      <c r="K2327" s="75"/>
    </row>
    <row r="2328" spans="10:11">
      <c r="J2328" s="75"/>
      <c r="K2328" s="75"/>
    </row>
    <row r="2329" spans="10:11">
      <c r="J2329" s="75"/>
      <c r="K2329" s="75"/>
    </row>
    <row r="2330" spans="10:11">
      <c r="J2330" s="75"/>
      <c r="K2330" s="75"/>
    </row>
    <row r="2331" spans="10:11">
      <c r="J2331" s="75"/>
      <c r="K2331" s="75"/>
    </row>
    <row r="2332" spans="10:11">
      <c r="J2332" s="75"/>
      <c r="K2332" s="75"/>
    </row>
    <row r="2333" spans="10:11">
      <c r="J2333" s="75"/>
      <c r="K2333" s="75"/>
    </row>
    <row r="2334" spans="10:11">
      <c r="J2334" s="75"/>
      <c r="K2334" s="75"/>
    </row>
    <row r="2335" spans="10:11">
      <c r="J2335" s="75"/>
      <c r="K2335" s="75"/>
    </row>
    <row r="2336" spans="10:11">
      <c r="J2336" s="75"/>
      <c r="K2336" s="75"/>
    </row>
    <row r="2337" spans="10:11">
      <c r="J2337" s="75"/>
      <c r="K2337" s="75"/>
    </row>
    <row r="2338" spans="10:11">
      <c r="J2338" s="75"/>
      <c r="K2338" s="75"/>
    </row>
    <row r="2339" spans="10:11">
      <c r="J2339" s="75"/>
      <c r="K2339" s="75"/>
    </row>
    <row r="2340" spans="10:11">
      <c r="J2340" s="75"/>
      <c r="K2340" s="75"/>
    </row>
    <row r="2341" spans="10:11">
      <c r="J2341" s="75"/>
      <c r="K2341" s="75"/>
    </row>
    <row r="2342" spans="10:11">
      <c r="J2342" s="75"/>
      <c r="K2342" s="75"/>
    </row>
    <row r="2343" spans="10:11">
      <c r="J2343" s="75"/>
      <c r="K2343" s="75"/>
    </row>
    <row r="2344" spans="10:11">
      <c r="J2344" s="75"/>
      <c r="K2344" s="75"/>
    </row>
    <row r="2345" spans="10:11">
      <c r="J2345" s="75"/>
      <c r="K2345" s="75"/>
    </row>
    <row r="2346" spans="10:11">
      <c r="J2346" s="75"/>
      <c r="K2346" s="75"/>
    </row>
    <row r="2347" spans="10:11">
      <c r="J2347" s="75"/>
      <c r="K2347" s="75"/>
    </row>
    <row r="2348" spans="10:11">
      <c r="J2348" s="75"/>
      <c r="K2348" s="75"/>
    </row>
    <row r="2349" spans="10:11">
      <c r="J2349" s="75"/>
      <c r="K2349" s="75"/>
    </row>
    <row r="2350" spans="10:11">
      <c r="J2350" s="75"/>
      <c r="K2350" s="75"/>
    </row>
    <row r="2351" spans="10:11">
      <c r="J2351" s="75"/>
      <c r="K2351" s="75"/>
    </row>
    <row r="2352" spans="10:11">
      <c r="J2352" s="75"/>
      <c r="K2352" s="75"/>
    </row>
    <row r="2353" spans="10:11">
      <c r="J2353" s="75"/>
      <c r="K2353" s="75"/>
    </row>
    <row r="2354" spans="10:11">
      <c r="J2354" s="75"/>
      <c r="K2354" s="75"/>
    </row>
    <row r="2355" spans="10:11">
      <c r="J2355" s="75"/>
      <c r="K2355" s="75"/>
    </row>
    <row r="2356" spans="10:11">
      <c r="J2356" s="75"/>
      <c r="K2356" s="75"/>
    </row>
    <row r="2357" spans="10:11">
      <c r="J2357" s="75"/>
      <c r="K2357" s="75"/>
    </row>
    <row r="2358" spans="10:11">
      <c r="J2358" s="75"/>
      <c r="K2358" s="75"/>
    </row>
    <row r="2359" spans="10:11">
      <c r="J2359" s="75"/>
      <c r="K2359" s="75"/>
    </row>
    <row r="2360" spans="10:11">
      <c r="J2360" s="75"/>
      <c r="K2360" s="75"/>
    </row>
    <row r="2361" spans="10:11">
      <c r="J2361" s="75"/>
      <c r="K2361" s="75"/>
    </row>
    <row r="2362" spans="10:11">
      <c r="J2362" s="75"/>
      <c r="K2362" s="75"/>
    </row>
    <row r="2363" spans="10:11">
      <c r="J2363" s="75"/>
      <c r="K2363" s="75"/>
    </row>
    <row r="2364" spans="10:11">
      <c r="J2364" s="75"/>
      <c r="K2364" s="75"/>
    </row>
    <row r="2365" spans="10:11">
      <c r="J2365" s="75"/>
      <c r="K2365" s="75"/>
    </row>
    <row r="2366" spans="10:11">
      <c r="J2366" s="75"/>
      <c r="K2366" s="75"/>
    </row>
    <row r="2367" spans="10:11">
      <c r="J2367" s="75"/>
      <c r="K2367" s="75"/>
    </row>
    <row r="2368" spans="10:11">
      <c r="J2368" s="75"/>
      <c r="K2368" s="75"/>
    </row>
    <row r="2369" spans="10:11">
      <c r="J2369" s="75"/>
      <c r="K2369" s="75"/>
    </row>
    <row r="2370" spans="10:11">
      <c r="J2370" s="75"/>
      <c r="K2370" s="75"/>
    </row>
    <row r="2371" spans="10:11">
      <c r="J2371" s="75"/>
      <c r="K2371" s="75"/>
    </row>
    <row r="2372" spans="10:11">
      <c r="J2372" s="75"/>
      <c r="K2372" s="75"/>
    </row>
    <row r="2373" spans="10:11">
      <c r="J2373" s="75"/>
      <c r="K2373" s="75"/>
    </row>
    <row r="2374" spans="10:11">
      <c r="J2374" s="75"/>
      <c r="K2374" s="75"/>
    </row>
    <row r="2375" spans="10:11">
      <c r="J2375" s="75"/>
      <c r="K2375" s="75"/>
    </row>
    <row r="2376" spans="10:11">
      <c r="J2376" s="75"/>
      <c r="K2376" s="75"/>
    </row>
    <row r="2377" spans="10:11">
      <c r="J2377" s="75"/>
      <c r="K2377" s="75"/>
    </row>
    <row r="2378" spans="10:11">
      <c r="J2378" s="75"/>
      <c r="K2378" s="75"/>
    </row>
    <row r="2379" spans="10:11">
      <c r="J2379" s="75"/>
      <c r="K2379" s="75"/>
    </row>
    <row r="2380" spans="10:11">
      <c r="J2380" s="75"/>
      <c r="K2380" s="75"/>
    </row>
    <row r="2381" spans="10:11">
      <c r="J2381" s="75"/>
      <c r="K2381" s="75"/>
    </row>
    <row r="2382" spans="10:11">
      <c r="J2382" s="75"/>
      <c r="K2382" s="75"/>
    </row>
    <row r="2383" spans="10:11">
      <c r="J2383" s="75"/>
      <c r="K2383" s="75"/>
    </row>
    <row r="2384" spans="10:11">
      <c r="J2384" s="75"/>
      <c r="K2384" s="75"/>
    </row>
    <row r="2385" spans="10:11">
      <c r="J2385" s="75"/>
      <c r="K2385" s="75"/>
    </row>
    <row r="2386" spans="10:11">
      <c r="J2386" s="75"/>
      <c r="K2386" s="75"/>
    </row>
    <row r="2387" spans="10:11">
      <c r="J2387" s="75"/>
      <c r="K2387" s="75"/>
    </row>
    <row r="2388" spans="10:11">
      <c r="J2388" s="75"/>
      <c r="K2388" s="75"/>
    </row>
    <row r="2389" spans="10:11">
      <c r="J2389" s="75"/>
      <c r="K2389" s="75"/>
    </row>
    <row r="2390" spans="10:11">
      <c r="J2390" s="75"/>
      <c r="K2390" s="75"/>
    </row>
    <row r="2391" spans="10:11">
      <c r="J2391" s="75"/>
      <c r="K2391" s="75"/>
    </row>
    <row r="2392" spans="10:11">
      <c r="J2392" s="75"/>
      <c r="K2392" s="75"/>
    </row>
    <row r="2393" spans="10:11">
      <c r="J2393" s="75"/>
      <c r="K2393" s="75"/>
    </row>
    <row r="2394" spans="10:11">
      <c r="J2394" s="75"/>
      <c r="K2394" s="75"/>
    </row>
    <row r="2395" spans="10:11">
      <c r="J2395" s="75"/>
      <c r="K2395" s="75"/>
    </row>
    <row r="2396" spans="10:11">
      <c r="J2396" s="75"/>
      <c r="K2396" s="75"/>
    </row>
    <row r="2397" spans="10:11">
      <c r="J2397" s="75"/>
      <c r="K2397" s="75"/>
    </row>
    <row r="2398" spans="10:11">
      <c r="J2398" s="75"/>
      <c r="K2398" s="75"/>
    </row>
    <row r="2399" spans="10:11">
      <c r="J2399" s="75"/>
      <c r="K2399" s="75"/>
    </row>
    <row r="2400" spans="10:11">
      <c r="J2400" s="75"/>
      <c r="K2400" s="75"/>
    </row>
    <row r="2401" spans="10:11">
      <c r="J2401" s="75"/>
      <c r="K2401" s="75"/>
    </row>
    <row r="2402" spans="10:11">
      <c r="J2402" s="75"/>
      <c r="K2402" s="75"/>
    </row>
    <row r="2403" spans="10:11">
      <c r="J2403" s="75"/>
      <c r="K2403" s="75"/>
    </row>
    <row r="2404" spans="10:11">
      <c r="J2404" s="75"/>
      <c r="K2404" s="75"/>
    </row>
    <row r="2405" spans="10:11">
      <c r="J2405" s="75"/>
      <c r="K2405" s="75"/>
    </row>
    <row r="2406" spans="10:11">
      <c r="J2406" s="75"/>
      <c r="K2406" s="75"/>
    </row>
    <row r="2407" spans="10:11">
      <c r="J2407" s="75"/>
      <c r="K2407" s="75"/>
    </row>
    <row r="2408" spans="10:11">
      <c r="J2408" s="75"/>
      <c r="K2408" s="75"/>
    </row>
    <row r="2409" spans="10:11">
      <c r="J2409" s="75"/>
      <c r="K2409" s="75"/>
    </row>
    <row r="2410" spans="10:11">
      <c r="J2410" s="75"/>
      <c r="K2410" s="75"/>
    </row>
    <row r="2411" spans="10:11">
      <c r="J2411" s="75"/>
      <c r="K2411" s="75"/>
    </row>
    <row r="2412" spans="10:11">
      <c r="J2412" s="75"/>
      <c r="K2412" s="75"/>
    </row>
    <row r="2413" spans="10:11">
      <c r="J2413" s="75"/>
      <c r="K2413" s="75"/>
    </row>
    <row r="2414" spans="10:11">
      <c r="J2414" s="75"/>
      <c r="K2414" s="75"/>
    </row>
    <row r="2415" spans="10:11">
      <c r="J2415" s="75"/>
      <c r="K2415" s="75"/>
    </row>
    <row r="2416" spans="10:11">
      <c r="J2416" s="75"/>
      <c r="K2416" s="75"/>
    </row>
    <row r="2417" spans="10:11">
      <c r="J2417" s="75"/>
      <c r="K2417" s="75"/>
    </row>
    <row r="2418" spans="10:11">
      <c r="J2418" s="75"/>
      <c r="K2418" s="75"/>
    </row>
    <row r="2419" spans="10:11">
      <c r="J2419" s="75"/>
      <c r="K2419" s="75"/>
    </row>
    <row r="2420" spans="10:11">
      <c r="J2420" s="75"/>
      <c r="K2420" s="75"/>
    </row>
    <row r="2421" spans="10:11">
      <c r="J2421" s="75"/>
      <c r="K2421" s="75"/>
    </row>
    <row r="2422" spans="10:11">
      <c r="J2422" s="75"/>
      <c r="K2422" s="75"/>
    </row>
    <row r="2423" spans="10:11">
      <c r="J2423" s="75"/>
      <c r="K2423" s="75"/>
    </row>
    <row r="2424" spans="10:11">
      <c r="J2424" s="75"/>
      <c r="K2424" s="75"/>
    </row>
    <row r="2425" spans="10:11">
      <c r="J2425" s="75"/>
      <c r="K2425" s="75"/>
    </row>
    <row r="2426" spans="10:11">
      <c r="J2426" s="75"/>
      <c r="K2426" s="75"/>
    </row>
    <row r="2427" spans="10:11">
      <c r="J2427" s="75"/>
      <c r="K2427" s="75"/>
    </row>
    <row r="2428" spans="10:11">
      <c r="J2428" s="75"/>
      <c r="K2428" s="75"/>
    </row>
    <row r="2429" spans="10:11">
      <c r="J2429" s="75"/>
      <c r="K2429" s="75"/>
    </row>
    <row r="2430" spans="10:11">
      <c r="J2430" s="75"/>
      <c r="K2430" s="75"/>
    </row>
    <row r="2431" spans="10:11">
      <c r="J2431" s="75"/>
      <c r="K2431" s="75"/>
    </row>
    <row r="2432" spans="10:11">
      <c r="J2432" s="75"/>
      <c r="K2432" s="75"/>
    </row>
    <row r="2433" spans="10:11">
      <c r="J2433" s="75"/>
      <c r="K2433" s="75"/>
    </row>
    <row r="2434" spans="10:11">
      <c r="J2434" s="75"/>
      <c r="K2434" s="75"/>
    </row>
    <row r="2435" spans="10:11">
      <c r="J2435" s="75"/>
      <c r="K2435" s="75"/>
    </row>
    <row r="2436" spans="10:11">
      <c r="J2436" s="75"/>
      <c r="K2436" s="75"/>
    </row>
    <row r="2437" spans="10:11">
      <c r="J2437" s="75"/>
      <c r="K2437" s="75"/>
    </row>
    <row r="2438" spans="10:11">
      <c r="J2438" s="75"/>
      <c r="K2438" s="75"/>
    </row>
    <row r="2439" spans="10:11">
      <c r="J2439" s="75"/>
      <c r="K2439" s="75"/>
    </row>
    <row r="2440" spans="10:11">
      <c r="J2440" s="75"/>
      <c r="K2440" s="75"/>
    </row>
    <row r="2441" spans="10:11">
      <c r="J2441" s="75"/>
      <c r="K2441" s="75"/>
    </row>
    <row r="2442" spans="10:11">
      <c r="J2442" s="75"/>
      <c r="K2442" s="75"/>
    </row>
    <row r="2443" spans="10:11">
      <c r="J2443" s="75"/>
      <c r="K2443" s="75"/>
    </row>
    <row r="2444" spans="10:11">
      <c r="J2444" s="75"/>
      <c r="K2444" s="75"/>
    </row>
    <row r="2445" spans="10:11">
      <c r="J2445" s="75"/>
      <c r="K2445" s="75"/>
    </row>
    <row r="2446" spans="10:11">
      <c r="J2446" s="75"/>
      <c r="K2446" s="75"/>
    </row>
    <row r="2447" spans="10:11">
      <c r="J2447" s="75"/>
      <c r="K2447" s="75"/>
    </row>
    <row r="2448" spans="10:11">
      <c r="J2448" s="75"/>
      <c r="K2448" s="75"/>
    </row>
    <row r="2449" spans="10:11">
      <c r="J2449" s="75"/>
      <c r="K2449" s="75"/>
    </row>
    <row r="2450" spans="10:11">
      <c r="J2450" s="75"/>
      <c r="K2450" s="75"/>
    </row>
    <row r="2451" spans="10:11">
      <c r="J2451" s="75"/>
      <c r="K2451" s="75"/>
    </row>
    <row r="2452" spans="10:11">
      <c r="J2452" s="75"/>
      <c r="K2452" s="75"/>
    </row>
    <row r="2453" spans="10:11">
      <c r="J2453" s="75"/>
      <c r="K2453" s="75"/>
    </row>
    <row r="2454" spans="10:11">
      <c r="J2454" s="75"/>
      <c r="K2454" s="75"/>
    </row>
    <row r="2455" spans="10:11">
      <c r="J2455" s="75"/>
      <c r="K2455" s="75"/>
    </row>
    <row r="2456" spans="10:11">
      <c r="J2456" s="75"/>
      <c r="K2456" s="75"/>
    </row>
    <row r="2457" spans="10:11">
      <c r="J2457" s="75"/>
      <c r="K2457" s="75"/>
    </row>
    <row r="2458" spans="10:11">
      <c r="J2458" s="75"/>
      <c r="K2458" s="75"/>
    </row>
    <row r="2459" spans="10:11">
      <c r="J2459" s="75"/>
      <c r="K2459" s="75"/>
    </row>
    <row r="2460" spans="10:11">
      <c r="J2460" s="75"/>
      <c r="K2460" s="75"/>
    </row>
    <row r="2461" spans="10:11">
      <c r="J2461" s="75"/>
      <c r="K2461" s="75"/>
    </row>
    <row r="2462" spans="10:11">
      <c r="J2462" s="75"/>
      <c r="K2462" s="75"/>
    </row>
    <row r="2463" spans="10:11">
      <c r="J2463" s="75"/>
      <c r="K2463" s="75"/>
    </row>
    <row r="2464" spans="10:11">
      <c r="J2464" s="75"/>
      <c r="K2464" s="75"/>
    </row>
    <row r="2465" spans="10:11">
      <c r="J2465" s="75"/>
      <c r="K2465" s="75"/>
    </row>
    <row r="2466" spans="10:11">
      <c r="J2466" s="75"/>
      <c r="K2466" s="75"/>
    </row>
    <row r="2467" spans="10:11">
      <c r="J2467" s="75"/>
      <c r="K2467" s="75"/>
    </row>
    <row r="2468" spans="10:11">
      <c r="J2468" s="75"/>
      <c r="K2468" s="75"/>
    </row>
    <row r="2469" spans="10:11">
      <c r="J2469" s="75"/>
      <c r="K2469" s="75"/>
    </row>
    <row r="2470" spans="10:11">
      <c r="J2470" s="75"/>
      <c r="K2470" s="75"/>
    </row>
    <row r="2471" spans="10:11">
      <c r="J2471" s="75"/>
      <c r="K2471" s="75"/>
    </row>
    <row r="2472" spans="10:11">
      <c r="J2472" s="75"/>
      <c r="K2472" s="75"/>
    </row>
    <row r="2473" spans="10:11">
      <c r="J2473" s="75"/>
      <c r="K2473" s="75"/>
    </row>
    <row r="2474" spans="10:11">
      <c r="J2474" s="75"/>
      <c r="K2474" s="75"/>
    </row>
    <row r="2475" spans="10:11">
      <c r="J2475" s="75"/>
      <c r="K2475" s="75"/>
    </row>
    <row r="2476" spans="10:11">
      <c r="J2476" s="75"/>
      <c r="K2476" s="75"/>
    </row>
    <row r="2477" spans="10:11">
      <c r="J2477" s="75"/>
      <c r="K2477" s="75"/>
    </row>
    <row r="2478" spans="10:11">
      <c r="J2478" s="75"/>
      <c r="K2478" s="75"/>
    </row>
    <row r="2479" spans="10:11">
      <c r="J2479" s="75"/>
      <c r="K2479" s="75"/>
    </row>
    <row r="2480" spans="10:11">
      <c r="J2480" s="75"/>
      <c r="K2480" s="75"/>
    </row>
    <row r="2481" spans="10:11">
      <c r="J2481" s="75"/>
      <c r="K2481" s="75"/>
    </row>
    <row r="2482" spans="10:11">
      <c r="J2482" s="75"/>
      <c r="K2482" s="75"/>
    </row>
    <row r="2483" spans="10:11">
      <c r="J2483" s="75"/>
      <c r="K2483" s="75"/>
    </row>
    <row r="2484" spans="10:11">
      <c r="J2484" s="75"/>
      <c r="K2484" s="75"/>
    </row>
    <row r="2485" spans="10:11">
      <c r="J2485" s="75"/>
      <c r="K2485" s="75"/>
    </row>
    <row r="2486" spans="10:11">
      <c r="J2486" s="75"/>
      <c r="K2486" s="75"/>
    </row>
    <row r="2487" spans="10:11">
      <c r="J2487" s="75"/>
      <c r="K2487" s="75"/>
    </row>
    <row r="2488" spans="10:11">
      <c r="J2488" s="75"/>
      <c r="K2488" s="75"/>
    </row>
    <row r="2489" spans="10:11">
      <c r="J2489" s="75"/>
      <c r="K2489" s="75"/>
    </row>
    <row r="2490" spans="10:11">
      <c r="J2490" s="75"/>
      <c r="K2490" s="75"/>
    </row>
    <row r="2491" spans="10:11">
      <c r="J2491" s="75"/>
      <c r="K2491" s="75"/>
    </row>
    <row r="2492" spans="10:11">
      <c r="J2492" s="75"/>
      <c r="K2492" s="75"/>
    </row>
    <row r="2493" spans="10:11">
      <c r="J2493" s="75"/>
      <c r="K2493" s="75"/>
    </row>
    <row r="2494" spans="10:11">
      <c r="J2494" s="75"/>
      <c r="K2494" s="75"/>
    </row>
    <row r="2495" spans="10:11">
      <c r="J2495" s="75"/>
      <c r="K2495" s="75"/>
    </row>
    <row r="2496" spans="10:11">
      <c r="J2496" s="75"/>
      <c r="K2496" s="75"/>
    </row>
    <row r="2497" spans="10:11">
      <c r="J2497" s="75"/>
      <c r="K2497" s="75"/>
    </row>
    <row r="2498" spans="10:11">
      <c r="J2498" s="75"/>
      <c r="K2498" s="75"/>
    </row>
    <row r="2499" spans="10:11">
      <c r="J2499" s="75"/>
      <c r="K2499" s="75"/>
    </row>
    <row r="2500" spans="10:11">
      <c r="J2500" s="75"/>
      <c r="K2500" s="75"/>
    </row>
    <row r="2501" spans="10:11">
      <c r="J2501" s="75"/>
      <c r="K2501" s="75"/>
    </row>
    <row r="2502" spans="10:11">
      <c r="J2502" s="75"/>
      <c r="K2502" s="75"/>
    </row>
    <row r="2503" spans="10:11">
      <c r="J2503" s="75"/>
      <c r="K2503" s="75"/>
    </row>
    <row r="2504" spans="10:11">
      <c r="J2504" s="75"/>
      <c r="K2504" s="75"/>
    </row>
    <row r="2505" spans="10:11">
      <c r="J2505" s="75"/>
      <c r="K2505" s="75"/>
    </row>
    <row r="2506" spans="10:11">
      <c r="J2506" s="75"/>
      <c r="K2506" s="75"/>
    </row>
    <row r="2507" spans="10:11">
      <c r="J2507" s="75"/>
      <c r="K2507" s="75"/>
    </row>
    <row r="2508" spans="10:11">
      <c r="J2508" s="75"/>
      <c r="K2508" s="75"/>
    </row>
    <row r="2509" spans="10:11">
      <c r="J2509" s="75"/>
      <c r="K2509" s="75"/>
    </row>
    <row r="2510" spans="10:11">
      <c r="J2510" s="75"/>
      <c r="K2510" s="75"/>
    </row>
    <row r="2511" spans="10:11">
      <c r="J2511" s="75"/>
      <c r="K2511" s="75"/>
    </row>
    <row r="2512" spans="10:11">
      <c r="J2512" s="75"/>
      <c r="K2512" s="75"/>
    </row>
    <row r="2513" spans="10:11">
      <c r="J2513" s="75"/>
      <c r="K2513" s="75"/>
    </row>
    <row r="2514" spans="10:11">
      <c r="J2514" s="75"/>
      <c r="K2514" s="75"/>
    </row>
    <row r="2515" spans="10:11">
      <c r="J2515" s="75"/>
      <c r="K2515" s="75"/>
    </row>
    <row r="2516" spans="10:11">
      <c r="J2516" s="75"/>
      <c r="K2516" s="75"/>
    </row>
    <row r="2517" spans="10:11">
      <c r="J2517" s="75"/>
      <c r="K2517" s="75"/>
    </row>
    <row r="2518" spans="10:11">
      <c r="J2518" s="75"/>
      <c r="K2518" s="75"/>
    </row>
    <row r="2519" spans="10:11">
      <c r="J2519" s="75"/>
      <c r="K2519" s="75"/>
    </row>
    <row r="2520" spans="10:11">
      <c r="J2520" s="75"/>
      <c r="K2520" s="75"/>
    </row>
    <row r="2521" spans="10:11">
      <c r="J2521" s="75"/>
      <c r="K2521" s="75"/>
    </row>
    <row r="2522" spans="10:11">
      <c r="J2522" s="75"/>
      <c r="K2522" s="75"/>
    </row>
    <row r="2523" spans="10:11">
      <c r="J2523" s="75"/>
      <c r="K2523" s="75"/>
    </row>
    <row r="2524" spans="10:11">
      <c r="J2524" s="75"/>
      <c r="K2524" s="75"/>
    </row>
    <row r="2525" spans="10:11">
      <c r="J2525" s="75"/>
      <c r="K2525" s="75"/>
    </row>
    <row r="2526" spans="10:11">
      <c r="J2526" s="75"/>
      <c r="K2526" s="75"/>
    </row>
    <row r="2527" spans="10:11">
      <c r="J2527" s="75"/>
      <c r="K2527" s="75"/>
    </row>
    <row r="2528" spans="10:11">
      <c r="J2528" s="75"/>
      <c r="K2528" s="75"/>
    </row>
    <row r="2529" spans="10:11">
      <c r="J2529" s="75"/>
      <c r="K2529" s="75"/>
    </row>
    <row r="2530" spans="10:11">
      <c r="J2530" s="75"/>
      <c r="K2530" s="75"/>
    </row>
    <row r="2531" spans="10:11">
      <c r="J2531" s="75"/>
      <c r="K2531" s="75"/>
    </row>
    <row r="2532" spans="10:11">
      <c r="J2532" s="75"/>
      <c r="K2532" s="75"/>
    </row>
    <row r="2533" spans="10:11">
      <c r="J2533" s="75"/>
      <c r="K2533" s="75"/>
    </row>
    <row r="2534" spans="10:11">
      <c r="J2534" s="75"/>
      <c r="K2534" s="75"/>
    </row>
    <row r="2535" spans="10:11">
      <c r="J2535" s="75"/>
      <c r="K2535" s="75"/>
    </row>
    <row r="2536" spans="10:11">
      <c r="J2536" s="75"/>
      <c r="K2536" s="75"/>
    </row>
    <row r="2537" spans="10:11">
      <c r="J2537" s="75"/>
      <c r="K2537" s="75"/>
    </row>
    <row r="2538" spans="10:11">
      <c r="J2538" s="75"/>
      <c r="K2538" s="75"/>
    </row>
    <row r="2539" spans="10:11">
      <c r="J2539" s="75"/>
      <c r="K2539" s="75"/>
    </row>
    <row r="2540" spans="10:11">
      <c r="J2540" s="75"/>
      <c r="K2540" s="75"/>
    </row>
    <row r="2541" spans="10:11">
      <c r="J2541" s="75"/>
      <c r="K2541" s="75"/>
    </row>
    <row r="2542" spans="10:11">
      <c r="J2542" s="75"/>
      <c r="K2542" s="75"/>
    </row>
    <row r="2543" spans="10:11">
      <c r="J2543" s="75"/>
      <c r="K2543" s="75"/>
    </row>
    <row r="2544" spans="10:11">
      <c r="J2544" s="75"/>
      <c r="K2544" s="75"/>
    </row>
    <row r="2545" spans="10:11">
      <c r="J2545" s="75"/>
      <c r="K2545" s="75"/>
    </row>
    <row r="2546" spans="10:11">
      <c r="J2546" s="75"/>
      <c r="K2546" s="75"/>
    </row>
    <row r="2547" spans="10:11">
      <c r="J2547" s="75"/>
      <c r="K2547" s="75"/>
    </row>
    <row r="2548" spans="10:11">
      <c r="J2548" s="75"/>
      <c r="K2548" s="75"/>
    </row>
    <row r="2549" spans="10:11">
      <c r="J2549" s="75"/>
      <c r="K2549" s="75"/>
    </row>
    <row r="2550" spans="10:11">
      <c r="J2550" s="75"/>
      <c r="K2550" s="75"/>
    </row>
    <row r="2551" spans="10:11">
      <c r="J2551" s="75"/>
      <c r="K2551" s="75"/>
    </row>
    <row r="2552" spans="10:11">
      <c r="J2552" s="75"/>
      <c r="K2552" s="75"/>
    </row>
    <row r="2553" spans="10:11">
      <c r="J2553" s="75"/>
      <c r="K2553" s="75"/>
    </row>
    <row r="2554" spans="10:11">
      <c r="J2554" s="75"/>
      <c r="K2554" s="75"/>
    </row>
    <row r="2555" spans="10:11">
      <c r="J2555" s="75"/>
      <c r="K2555" s="75"/>
    </row>
    <row r="2556" spans="10:11">
      <c r="J2556" s="75"/>
      <c r="K2556" s="75"/>
    </row>
    <row r="2557" spans="10:11">
      <c r="J2557" s="75"/>
      <c r="K2557" s="75"/>
    </row>
    <row r="2558" spans="10:11">
      <c r="J2558" s="75"/>
      <c r="K2558" s="75"/>
    </row>
    <row r="2559" spans="10:11">
      <c r="J2559" s="75"/>
      <c r="K2559" s="75"/>
    </row>
    <row r="2560" spans="10:11">
      <c r="J2560" s="75"/>
      <c r="K2560" s="75"/>
    </row>
    <row r="2561" spans="10:11">
      <c r="J2561" s="75"/>
      <c r="K2561" s="75"/>
    </row>
    <row r="2562" spans="10:11">
      <c r="J2562" s="75"/>
      <c r="K2562" s="75"/>
    </row>
    <row r="2563" spans="10:11">
      <c r="J2563" s="75"/>
      <c r="K2563" s="75"/>
    </row>
    <row r="2564" spans="10:11">
      <c r="J2564" s="75"/>
      <c r="K2564" s="75"/>
    </row>
    <row r="2565" spans="10:11">
      <c r="J2565" s="75"/>
      <c r="K2565" s="75"/>
    </row>
    <row r="2566" spans="10:11">
      <c r="J2566" s="75"/>
      <c r="K2566" s="75"/>
    </row>
    <row r="2567" spans="10:11">
      <c r="J2567" s="75"/>
      <c r="K2567" s="75"/>
    </row>
    <row r="2568" spans="10:11">
      <c r="J2568" s="75"/>
      <c r="K2568" s="75"/>
    </row>
    <row r="2569" spans="10:11">
      <c r="J2569" s="75"/>
      <c r="K2569" s="75"/>
    </row>
    <row r="2570" spans="10:11">
      <c r="J2570" s="75"/>
      <c r="K2570" s="75"/>
    </row>
    <row r="2571" spans="10:11">
      <c r="J2571" s="75"/>
      <c r="K2571" s="75"/>
    </row>
    <row r="2572" spans="10:11">
      <c r="J2572" s="75"/>
      <c r="K2572" s="75"/>
    </row>
    <row r="2573" spans="10:11">
      <c r="J2573" s="75"/>
      <c r="K2573" s="75"/>
    </row>
    <row r="2574" spans="10:11">
      <c r="J2574" s="75"/>
      <c r="K2574" s="75"/>
    </row>
    <row r="2575" spans="10:11">
      <c r="J2575" s="75"/>
      <c r="K2575" s="75"/>
    </row>
    <row r="2576" spans="10:11">
      <c r="J2576" s="75"/>
      <c r="K2576" s="75"/>
    </row>
    <row r="2577" spans="10:11">
      <c r="J2577" s="75"/>
      <c r="K2577" s="75"/>
    </row>
    <row r="2578" spans="10:11">
      <c r="J2578" s="75"/>
      <c r="K2578" s="75"/>
    </row>
    <row r="2579" spans="10:11">
      <c r="J2579" s="75"/>
      <c r="K2579" s="75"/>
    </row>
    <row r="2580" spans="10:11">
      <c r="J2580" s="75"/>
      <c r="K2580" s="75"/>
    </row>
    <row r="2581" spans="10:11">
      <c r="J2581" s="75"/>
      <c r="K2581" s="75"/>
    </row>
    <row r="2582" spans="10:11">
      <c r="J2582" s="75"/>
      <c r="K2582" s="75"/>
    </row>
    <row r="2583" spans="10:11">
      <c r="J2583" s="75"/>
      <c r="K2583" s="75"/>
    </row>
    <row r="2584" spans="10:11">
      <c r="J2584" s="75"/>
      <c r="K2584" s="75"/>
    </row>
    <row r="2585" spans="10:11">
      <c r="J2585" s="75"/>
      <c r="K2585" s="75"/>
    </row>
    <row r="2586" spans="10:11">
      <c r="J2586" s="75"/>
      <c r="K2586" s="75"/>
    </row>
    <row r="2587" spans="10:11">
      <c r="J2587" s="75"/>
      <c r="K2587" s="75"/>
    </row>
    <row r="2588" spans="10:11">
      <c r="J2588" s="75"/>
      <c r="K2588" s="75"/>
    </row>
    <row r="2589" spans="10:11">
      <c r="J2589" s="75"/>
      <c r="K2589" s="75"/>
    </row>
    <row r="2590" spans="10:11">
      <c r="J2590" s="75"/>
      <c r="K2590" s="75"/>
    </row>
    <row r="2591" spans="10:11">
      <c r="J2591" s="75"/>
      <c r="K2591" s="75"/>
    </row>
    <row r="2592" spans="10:11">
      <c r="J2592" s="75"/>
      <c r="K2592" s="75"/>
    </row>
    <row r="2593" spans="10:11">
      <c r="J2593" s="75"/>
      <c r="K2593" s="75"/>
    </row>
    <row r="2594" spans="10:11">
      <c r="J2594" s="75"/>
      <c r="K2594" s="75"/>
    </row>
    <row r="2595" spans="10:11">
      <c r="J2595" s="75"/>
      <c r="K2595" s="75"/>
    </row>
    <row r="2596" spans="10:11">
      <c r="J2596" s="75"/>
      <c r="K2596" s="75"/>
    </row>
    <row r="2597" spans="10:11">
      <c r="J2597" s="75"/>
      <c r="K2597" s="75"/>
    </row>
    <row r="2598" spans="10:11">
      <c r="J2598" s="75"/>
      <c r="K2598" s="75"/>
    </row>
    <row r="2599" spans="10:11">
      <c r="J2599" s="75"/>
      <c r="K2599" s="75"/>
    </row>
    <row r="2600" spans="10:11">
      <c r="J2600" s="75"/>
      <c r="K2600" s="75"/>
    </row>
    <row r="2601" spans="10:11">
      <c r="J2601" s="75"/>
      <c r="K2601" s="75"/>
    </row>
    <row r="2602" spans="10:11">
      <c r="J2602" s="75"/>
      <c r="K2602" s="75"/>
    </row>
    <row r="2603" spans="10:11">
      <c r="J2603" s="75"/>
      <c r="K2603" s="75"/>
    </row>
    <row r="2604" spans="10:11">
      <c r="J2604" s="75"/>
      <c r="K2604" s="75"/>
    </row>
    <row r="2605" spans="10:11">
      <c r="J2605" s="75"/>
      <c r="K2605" s="75"/>
    </row>
    <row r="2606" spans="10:11">
      <c r="J2606" s="75"/>
      <c r="K2606" s="75"/>
    </row>
    <row r="2607" spans="10:11">
      <c r="J2607" s="75"/>
      <c r="K2607" s="75"/>
    </row>
    <row r="2608" spans="10:11">
      <c r="J2608" s="75"/>
      <c r="K2608" s="75"/>
    </row>
    <row r="2609" spans="10:11">
      <c r="J2609" s="75"/>
      <c r="K2609" s="75"/>
    </row>
    <row r="2610" spans="10:11">
      <c r="J2610" s="75"/>
      <c r="K2610" s="75"/>
    </row>
    <row r="2611" spans="10:11">
      <c r="J2611" s="75"/>
      <c r="K2611" s="75"/>
    </row>
    <row r="2612" spans="10:11">
      <c r="J2612" s="75"/>
      <c r="K2612" s="75"/>
    </row>
    <row r="2613" spans="10:11">
      <c r="J2613" s="75"/>
      <c r="K2613" s="75"/>
    </row>
    <row r="2614" spans="10:11">
      <c r="J2614" s="75"/>
      <c r="K2614" s="75"/>
    </row>
    <row r="2615" spans="10:11">
      <c r="J2615" s="75"/>
      <c r="K2615" s="75"/>
    </row>
    <row r="2616" spans="10:11">
      <c r="J2616" s="75"/>
      <c r="K2616" s="75"/>
    </row>
    <row r="2617" spans="10:11">
      <c r="J2617" s="75"/>
      <c r="K2617" s="75"/>
    </row>
    <row r="2618" spans="10:11">
      <c r="J2618" s="75"/>
      <c r="K2618" s="75"/>
    </row>
    <row r="2619" spans="10:11">
      <c r="J2619" s="75"/>
      <c r="K2619" s="75"/>
    </row>
    <row r="2620" spans="10:11">
      <c r="J2620" s="75"/>
      <c r="K2620" s="75"/>
    </row>
    <row r="2621" spans="10:11">
      <c r="J2621" s="75"/>
      <c r="K2621" s="75"/>
    </row>
    <row r="2622" spans="10:11">
      <c r="J2622" s="75"/>
      <c r="K2622" s="75"/>
    </row>
    <row r="2623" spans="10:11">
      <c r="J2623" s="75"/>
      <c r="K2623" s="75"/>
    </row>
    <row r="2624" spans="10:11">
      <c r="J2624" s="75"/>
      <c r="K2624" s="75"/>
    </row>
    <row r="2625" spans="10:11">
      <c r="J2625" s="75"/>
      <c r="K2625" s="75"/>
    </row>
    <row r="2626" spans="10:11">
      <c r="J2626" s="75"/>
      <c r="K2626" s="75"/>
    </row>
    <row r="2627" spans="10:11">
      <c r="J2627" s="75"/>
      <c r="K2627" s="75"/>
    </row>
    <row r="2628" spans="10:11">
      <c r="J2628" s="75"/>
      <c r="K2628" s="75"/>
    </row>
    <row r="2629" spans="10:11">
      <c r="J2629" s="75"/>
      <c r="K2629" s="75"/>
    </row>
    <row r="2630" spans="10:11">
      <c r="J2630" s="75"/>
      <c r="K2630" s="75"/>
    </row>
    <row r="2631" spans="10:11">
      <c r="J2631" s="75"/>
      <c r="K2631" s="75"/>
    </row>
    <row r="2632" spans="10:11">
      <c r="J2632" s="75"/>
      <c r="K2632" s="75"/>
    </row>
    <row r="2633" spans="10:11">
      <c r="J2633" s="75"/>
      <c r="K2633" s="75"/>
    </row>
    <row r="2634" spans="10:11">
      <c r="J2634" s="75"/>
      <c r="K2634" s="75"/>
    </row>
    <row r="2635" spans="10:11">
      <c r="J2635" s="75"/>
      <c r="K2635" s="75"/>
    </row>
    <row r="2636" spans="10:11">
      <c r="J2636" s="75"/>
      <c r="K2636" s="75"/>
    </row>
    <row r="2637" spans="10:11">
      <c r="J2637" s="75"/>
      <c r="K2637" s="75"/>
    </row>
    <row r="2638" spans="10:11">
      <c r="J2638" s="75"/>
      <c r="K2638" s="75"/>
    </row>
    <row r="2639" spans="10:11">
      <c r="J2639" s="75"/>
      <c r="K2639" s="75"/>
    </row>
    <row r="2640" spans="10:11">
      <c r="J2640" s="75"/>
      <c r="K2640" s="75"/>
    </row>
    <row r="2641" spans="10:11">
      <c r="J2641" s="75"/>
      <c r="K2641" s="75"/>
    </row>
    <row r="2642" spans="10:11">
      <c r="J2642" s="75"/>
      <c r="K2642" s="75"/>
    </row>
    <row r="2643" spans="10:11">
      <c r="J2643" s="75"/>
      <c r="K2643" s="75"/>
    </row>
    <row r="2644" spans="10:11">
      <c r="J2644" s="75"/>
      <c r="K2644" s="75"/>
    </row>
    <row r="2645" spans="10:11">
      <c r="J2645" s="75"/>
      <c r="K2645" s="75"/>
    </row>
    <row r="2646" spans="10:11">
      <c r="J2646" s="75"/>
      <c r="K2646" s="75"/>
    </row>
    <row r="2647" spans="10:11">
      <c r="J2647" s="75"/>
      <c r="K2647" s="75"/>
    </row>
    <row r="2648" spans="10:11">
      <c r="J2648" s="75"/>
      <c r="K2648" s="75"/>
    </row>
    <row r="2649" spans="10:11">
      <c r="J2649" s="75"/>
      <c r="K2649" s="75"/>
    </row>
    <row r="2650" spans="10:11">
      <c r="J2650" s="75"/>
      <c r="K2650" s="75"/>
    </row>
    <row r="2651" spans="10:11">
      <c r="J2651" s="75"/>
      <c r="K2651" s="75"/>
    </row>
    <row r="2652" spans="10:11">
      <c r="J2652" s="75"/>
      <c r="K2652" s="75"/>
    </row>
    <row r="2653" spans="10:11">
      <c r="J2653" s="75"/>
      <c r="K2653" s="75"/>
    </row>
    <row r="2654" spans="10:11">
      <c r="J2654" s="75"/>
      <c r="K2654" s="75"/>
    </row>
    <row r="2655" spans="10:11">
      <c r="J2655" s="75"/>
      <c r="K2655" s="75"/>
    </row>
    <row r="2656" spans="10:11">
      <c r="J2656" s="75"/>
      <c r="K2656" s="75"/>
    </row>
    <row r="2657" spans="10:11">
      <c r="J2657" s="75"/>
      <c r="K2657" s="75"/>
    </row>
    <row r="2658" spans="10:11">
      <c r="J2658" s="75"/>
      <c r="K2658" s="75"/>
    </row>
    <row r="2659" spans="10:11">
      <c r="J2659" s="75"/>
      <c r="K2659" s="75"/>
    </row>
    <row r="2660" spans="10:11">
      <c r="J2660" s="75"/>
      <c r="K2660" s="75"/>
    </row>
    <row r="2661" spans="10:11">
      <c r="J2661" s="75"/>
      <c r="K2661" s="75"/>
    </row>
    <row r="2662" spans="10:11">
      <c r="J2662" s="75"/>
      <c r="K2662" s="75"/>
    </row>
    <row r="2663" spans="10:11">
      <c r="J2663" s="75"/>
      <c r="K2663" s="75"/>
    </row>
    <row r="2664" spans="10:11">
      <c r="J2664" s="75"/>
      <c r="K2664" s="75"/>
    </row>
    <row r="2665" spans="10:11">
      <c r="J2665" s="75"/>
      <c r="K2665" s="75"/>
    </row>
    <row r="2666" spans="10:11">
      <c r="J2666" s="75"/>
      <c r="K2666" s="75"/>
    </row>
    <row r="2667" spans="10:11">
      <c r="J2667" s="75"/>
      <c r="K2667" s="75"/>
    </row>
    <row r="2668" spans="10:11">
      <c r="J2668" s="75"/>
      <c r="K2668" s="75"/>
    </row>
    <row r="2669" spans="10:11">
      <c r="J2669" s="75"/>
      <c r="K2669" s="75"/>
    </row>
    <row r="2670" spans="10:11">
      <c r="J2670" s="75"/>
      <c r="K2670" s="75"/>
    </row>
    <row r="2671" spans="10:11">
      <c r="J2671" s="75"/>
      <c r="K2671" s="75"/>
    </row>
    <row r="2672" spans="10:11">
      <c r="J2672" s="75"/>
      <c r="K2672" s="75"/>
    </row>
    <row r="2673" spans="10:11">
      <c r="J2673" s="75"/>
      <c r="K2673" s="75"/>
    </row>
    <row r="2674" spans="10:11">
      <c r="J2674" s="75"/>
      <c r="K2674" s="75"/>
    </row>
    <row r="2675" spans="10:11">
      <c r="J2675" s="75"/>
      <c r="K2675" s="75"/>
    </row>
    <row r="2676" spans="10:11">
      <c r="J2676" s="75"/>
      <c r="K2676" s="75"/>
    </row>
    <row r="2677" spans="10:11">
      <c r="J2677" s="75"/>
      <c r="K2677" s="75"/>
    </row>
    <row r="2678" spans="10:11">
      <c r="J2678" s="75"/>
      <c r="K2678" s="75"/>
    </row>
    <row r="2679" spans="10:11">
      <c r="J2679" s="75"/>
      <c r="K2679" s="75"/>
    </row>
    <row r="2680" spans="10:11">
      <c r="J2680" s="75"/>
      <c r="K2680" s="75"/>
    </row>
    <row r="2681" spans="10:11">
      <c r="J2681" s="75"/>
      <c r="K2681" s="75"/>
    </row>
    <row r="2682" spans="10:11">
      <c r="J2682" s="75"/>
      <c r="K2682" s="75"/>
    </row>
    <row r="2683" spans="10:11">
      <c r="J2683" s="75"/>
      <c r="K2683" s="75"/>
    </row>
    <row r="2684" spans="10:11">
      <c r="J2684" s="75"/>
      <c r="K2684" s="75"/>
    </row>
    <row r="2685" spans="10:11">
      <c r="J2685" s="75"/>
      <c r="K2685" s="75"/>
    </row>
    <row r="2686" spans="10:11">
      <c r="J2686" s="75"/>
      <c r="K2686" s="75"/>
    </row>
    <row r="2687" spans="10:11">
      <c r="J2687" s="75"/>
      <c r="K2687" s="75"/>
    </row>
    <row r="2688" spans="10:11">
      <c r="J2688" s="75"/>
      <c r="K2688" s="75"/>
    </row>
    <row r="2689" spans="10:11">
      <c r="J2689" s="75"/>
      <c r="K2689" s="75"/>
    </row>
    <row r="2690" spans="10:11">
      <c r="J2690" s="75"/>
      <c r="K2690" s="75"/>
    </row>
    <row r="2691" spans="10:11">
      <c r="J2691" s="75"/>
      <c r="K2691" s="75"/>
    </row>
    <row r="2692" spans="10:11">
      <c r="J2692" s="75"/>
      <c r="K2692" s="75"/>
    </row>
    <row r="2693" spans="10:11">
      <c r="J2693" s="75"/>
      <c r="K2693" s="75"/>
    </row>
    <row r="2694" spans="10:11">
      <c r="J2694" s="75"/>
      <c r="K2694" s="75"/>
    </row>
    <row r="2695" spans="10:11">
      <c r="J2695" s="75"/>
      <c r="K2695" s="75"/>
    </row>
    <row r="2696" spans="10:11">
      <c r="J2696" s="75"/>
      <c r="K2696" s="75"/>
    </row>
    <row r="2697" spans="10:11">
      <c r="J2697" s="75"/>
      <c r="K2697" s="75"/>
    </row>
    <row r="2698" spans="10:11">
      <c r="J2698" s="75"/>
      <c r="K2698" s="75"/>
    </row>
    <row r="2699" spans="10:11">
      <c r="J2699" s="75"/>
      <c r="K2699" s="75"/>
    </row>
    <row r="2700" spans="10:11">
      <c r="J2700" s="75"/>
      <c r="K2700" s="75"/>
    </row>
    <row r="2701" spans="10:11">
      <c r="J2701" s="75"/>
      <c r="K2701" s="75"/>
    </row>
    <row r="2702" spans="10:11">
      <c r="J2702" s="75"/>
      <c r="K2702" s="75"/>
    </row>
    <row r="2703" spans="10:11">
      <c r="J2703" s="75"/>
      <c r="K2703" s="75"/>
    </row>
    <row r="2704" spans="10:11">
      <c r="J2704" s="75"/>
      <c r="K2704" s="75"/>
    </row>
    <row r="2705" spans="10:11">
      <c r="J2705" s="75"/>
      <c r="K2705" s="75"/>
    </row>
    <row r="2706" spans="10:11">
      <c r="J2706" s="75"/>
      <c r="K2706" s="75"/>
    </row>
    <row r="2707" spans="10:11">
      <c r="J2707" s="75"/>
      <c r="K2707" s="75"/>
    </row>
    <row r="2708" spans="10:11">
      <c r="J2708" s="75"/>
      <c r="K2708" s="75"/>
    </row>
    <row r="2709" spans="10:11">
      <c r="J2709" s="75"/>
      <c r="K2709" s="75"/>
    </row>
    <row r="2710" spans="10:11">
      <c r="J2710" s="75"/>
      <c r="K2710" s="75"/>
    </row>
    <row r="2711" spans="10:11">
      <c r="J2711" s="75"/>
      <c r="K2711" s="75"/>
    </row>
    <row r="2712" spans="10:11">
      <c r="J2712" s="75"/>
      <c r="K2712" s="75"/>
    </row>
    <row r="2713" spans="10:11">
      <c r="J2713" s="75"/>
      <c r="K2713" s="75"/>
    </row>
    <row r="2714" spans="10:11">
      <c r="J2714" s="75"/>
      <c r="K2714" s="75"/>
    </row>
    <row r="2715" spans="10:11">
      <c r="J2715" s="75"/>
      <c r="K2715" s="75"/>
    </row>
    <row r="2716" spans="10:11">
      <c r="J2716" s="75"/>
      <c r="K2716" s="75"/>
    </row>
    <row r="2717" spans="10:11">
      <c r="J2717" s="75"/>
      <c r="K2717" s="75"/>
    </row>
    <row r="2718" spans="10:11">
      <c r="J2718" s="75"/>
      <c r="K2718" s="75"/>
    </row>
    <row r="2719" spans="10:11">
      <c r="J2719" s="75"/>
      <c r="K2719" s="75"/>
    </row>
    <row r="2720" spans="10:11">
      <c r="J2720" s="75"/>
      <c r="K2720" s="75"/>
    </row>
    <row r="2721" spans="10:11">
      <c r="J2721" s="75"/>
      <c r="K2721" s="75"/>
    </row>
    <row r="2722" spans="10:11">
      <c r="J2722" s="75"/>
      <c r="K2722" s="75"/>
    </row>
    <row r="2723" spans="10:11">
      <c r="J2723" s="75"/>
      <c r="K2723" s="75"/>
    </row>
    <row r="2724" spans="10:11">
      <c r="J2724" s="75"/>
      <c r="K2724" s="75"/>
    </row>
    <row r="2725" spans="10:11">
      <c r="J2725" s="75"/>
      <c r="K2725" s="75"/>
    </row>
    <row r="2726" spans="10:11">
      <c r="J2726" s="75"/>
      <c r="K2726" s="75"/>
    </row>
    <row r="2727" spans="10:11">
      <c r="J2727" s="75"/>
      <c r="K2727" s="75"/>
    </row>
    <row r="2728" spans="10:11">
      <c r="J2728" s="75"/>
      <c r="K2728" s="75"/>
    </row>
    <row r="2729" spans="10:11">
      <c r="J2729" s="75"/>
      <c r="K2729" s="75"/>
    </row>
    <row r="2730" spans="10:11">
      <c r="J2730" s="75"/>
      <c r="K2730" s="75"/>
    </row>
    <row r="2731" spans="10:11">
      <c r="J2731" s="75"/>
      <c r="K2731" s="75"/>
    </row>
    <row r="2732" spans="10:11">
      <c r="J2732" s="75"/>
      <c r="K2732" s="75"/>
    </row>
    <row r="2733" spans="10:11">
      <c r="J2733" s="75"/>
      <c r="K2733" s="75"/>
    </row>
    <row r="2734" spans="10:11">
      <c r="J2734" s="75"/>
      <c r="K2734" s="75"/>
    </row>
    <row r="2735" spans="10:11">
      <c r="J2735" s="75"/>
      <c r="K2735" s="75"/>
    </row>
    <row r="2736" spans="10:11">
      <c r="J2736" s="75"/>
      <c r="K2736" s="75"/>
    </row>
    <row r="2737" spans="10:11">
      <c r="J2737" s="75"/>
      <c r="K2737" s="75"/>
    </row>
    <row r="2738" spans="10:11">
      <c r="J2738" s="75"/>
      <c r="K2738" s="75"/>
    </row>
    <row r="2739" spans="10:11">
      <c r="J2739" s="75"/>
      <c r="K2739" s="75"/>
    </row>
    <row r="2740" spans="10:11">
      <c r="J2740" s="75"/>
      <c r="K2740" s="75"/>
    </row>
    <row r="2741" spans="10:11">
      <c r="J2741" s="75"/>
      <c r="K2741" s="75"/>
    </row>
    <row r="2742" spans="10:11">
      <c r="J2742" s="75"/>
      <c r="K2742" s="75"/>
    </row>
    <row r="2743" spans="10:11">
      <c r="J2743" s="75"/>
      <c r="K2743" s="75"/>
    </row>
    <row r="2744" spans="10:11">
      <c r="J2744" s="75"/>
      <c r="K2744" s="75"/>
    </row>
    <row r="2745" spans="10:11">
      <c r="J2745" s="75"/>
      <c r="K2745" s="75"/>
    </row>
    <row r="2746" spans="10:11">
      <c r="J2746" s="75"/>
      <c r="K2746" s="75"/>
    </row>
    <row r="2747" spans="10:11">
      <c r="J2747" s="75"/>
      <c r="K2747" s="75"/>
    </row>
    <row r="2748" spans="10:11">
      <c r="J2748" s="75"/>
      <c r="K2748" s="75"/>
    </row>
    <row r="2749" spans="10:11">
      <c r="J2749" s="75"/>
      <c r="K2749" s="75"/>
    </row>
    <row r="2750" spans="10:11">
      <c r="J2750" s="75"/>
      <c r="K2750" s="75"/>
    </row>
    <row r="2751" spans="10:11">
      <c r="J2751" s="75"/>
      <c r="K2751" s="75"/>
    </row>
    <row r="2752" spans="10:11">
      <c r="J2752" s="75"/>
      <c r="K2752" s="75"/>
    </row>
    <row r="2753" spans="10:11">
      <c r="J2753" s="75"/>
      <c r="K2753" s="75"/>
    </row>
    <row r="2754" spans="10:11">
      <c r="J2754" s="75"/>
      <c r="K2754" s="75"/>
    </row>
    <row r="2755" spans="10:11">
      <c r="J2755" s="75"/>
      <c r="K2755" s="75"/>
    </row>
    <row r="2756" spans="10:11">
      <c r="J2756" s="75"/>
      <c r="K2756" s="75"/>
    </row>
    <row r="2757" spans="10:11">
      <c r="J2757" s="75"/>
      <c r="K2757" s="75"/>
    </row>
    <row r="2758" spans="10:11">
      <c r="J2758" s="75"/>
      <c r="K2758" s="75"/>
    </row>
    <row r="2759" spans="10:11">
      <c r="J2759" s="75"/>
      <c r="K2759" s="75"/>
    </row>
    <row r="2760" spans="10:11">
      <c r="J2760" s="75"/>
      <c r="K2760" s="75"/>
    </row>
    <row r="2761" spans="10:11">
      <c r="J2761" s="75"/>
      <c r="K2761" s="75"/>
    </row>
    <row r="2762" spans="10:11">
      <c r="J2762" s="75"/>
      <c r="K2762" s="75"/>
    </row>
    <row r="2763" spans="10:11">
      <c r="J2763" s="75"/>
      <c r="K2763" s="75"/>
    </row>
    <row r="2764" spans="10:11">
      <c r="J2764" s="75"/>
      <c r="K2764" s="75"/>
    </row>
    <row r="2765" spans="10:11">
      <c r="J2765" s="75"/>
      <c r="K2765" s="75"/>
    </row>
    <row r="2766" spans="10:11">
      <c r="J2766" s="75"/>
      <c r="K2766" s="75"/>
    </row>
    <row r="2767" spans="10:11">
      <c r="J2767" s="75"/>
      <c r="K2767" s="75"/>
    </row>
    <row r="2768" spans="10:11">
      <c r="J2768" s="75"/>
      <c r="K2768" s="75"/>
    </row>
    <row r="2769" spans="10:11">
      <c r="J2769" s="75"/>
      <c r="K2769" s="75"/>
    </row>
    <row r="2770" spans="10:11">
      <c r="J2770" s="75"/>
      <c r="K2770" s="75"/>
    </row>
    <row r="2771" spans="10:11">
      <c r="J2771" s="75"/>
      <c r="K2771" s="75"/>
    </row>
    <row r="2772" spans="10:11">
      <c r="J2772" s="75"/>
      <c r="K2772" s="75"/>
    </row>
    <row r="2773" spans="10:11">
      <c r="J2773" s="75"/>
      <c r="K2773" s="75"/>
    </row>
    <row r="2774" spans="10:11">
      <c r="J2774" s="75"/>
      <c r="K2774" s="75"/>
    </row>
    <row r="2775" spans="10:11">
      <c r="J2775" s="75"/>
      <c r="K2775" s="75"/>
    </row>
    <row r="2776" spans="10:11">
      <c r="J2776" s="75"/>
      <c r="K2776" s="75"/>
    </row>
    <row r="2777" spans="10:11">
      <c r="J2777" s="75"/>
      <c r="K2777" s="75"/>
    </row>
    <row r="2778" spans="10:11">
      <c r="J2778" s="75"/>
      <c r="K2778" s="75"/>
    </row>
    <row r="2779" spans="10:11">
      <c r="J2779" s="75"/>
      <c r="K2779" s="75"/>
    </row>
    <row r="2780" spans="10:11">
      <c r="J2780" s="75"/>
      <c r="K2780" s="75"/>
    </row>
    <row r="2781" spans="10:11">
      <c r="J2781" s="75"/>
      <c r="K2781" s="75"/>
    </row>
    <row r="2782" spans="10:11">
      <c r="J2782" s="75"/>
      <c r="K2782" s="75"/>
    </row>
    <row r="2783" spans="10:11">
      <c r="J2783" s="75"/>
      <c r="K2783" s="75"/>
    </row>
    <row r="2784" spans="10:11">
      <c r="J2784" s="75"/>
      <c r="K2784" s="75"/>
    </row>
    <row r="2785" spans="10:11">
      <c r="J2785" s="75"/>
      <c r="K2785" s="75"/>
    </row>
    <row r="2786" spans="10:11">
      <c r="J2786" s="75"/>
      <c r="K2786" s="75"/>
    </row>
    <row r="2787" spans="10:11">
      <c r="J2787" s="75"/>
      <c r="K2787" s="75"/>
    </row>
    <row r="2788" spans="10:11">
      <c r="J2788" s="75"/>
      <c r="K2788" s="75"/>
    </row>
    <row r="2789" spans="10:11">
      <c r="J2789" s="75"/>
      <c r="K2789" s="75"/>
    </row>
    <row r="2790" spans="10:11">
      <c r="J2790" s="75"/>
      <c r="K2790" s="75"/>
    </row>
    <row r="2791" spans="10:11">
      <c r="J2791" s="75"/>
      <c r="K2791" s="75"/>
    </row>
    <row r="2792" spans="10:11">
      <c r="J2792" s="75"/>
      <c r="K2792" s="75"/>
    </row>
    <row r="2793" spans="10:11">
      <c r="J2793" s="75"/>
      <c r="K2793" s="75"/>
    </row>
    <row r="2794" spans="10:11">
      <c r="J2794" s="75"/>
      <c r="K2794" s="75"/>
    </row>
    <row r="2795" spans="10:11">
      <c r="J2795" s="75"/>
      <c r="K2795" s="75"/>
    </row>
    <row r="2796" spans="10:11">
      <c r="J2796" s="75"/>
      <c r="K2796" s="75"/>
    </row>
    <row r="2797" spans="10:11">
      <c r="J2797" s="75"/>
      <c r="K2797" s="75"/>
    </row>
    <row r="2798" spans="10:11">
      <c r="J2798" s="75"/>
      <c r="K2798" s="75"/>
    </row>
    <row r="2799" spans="10:11">
      <c r="J2799" s="75"/>
      <c r="K2799" s="75"/>
    </row>
    <row r="2800" spans="10:11">
      <c r="J2800" s="75"/>
      <c r="K2800" s="75"/>
    </row>
    <row r="2801" spans="10:11">
      <c r="J2801" s="75"/>
      <c r="K2801" s="75"/>
    </row>
    <row r="2802" spans="10:11">
      <c r="J2802" s="75"/>
      <c r="K2802" s="75"/>
    </row>
    <row r="2803" spans="10:11">
      <c r="J2803" s="75"/>
      <c r="K2803" s="75"/>
    </row>
    <row r="2804" spans="10:11">
      <c r="J2804" s="75"/>
      <c r="K2804" s="75"/>
    </row>
    <row r="2805" spans="10:11">
      <c r="J2805" s="75"/>
      <c r="K2805" s="75"/>
    </row>
    <row r="2806" spans="10:11">
      <c r="J2806" s="75"/>
      <c r="K2806" s="75"/>
    </row>
    <row r="2807" spans="10:11">
      <c r="J2807" s="75"/>
      <c r="K2807" s="75"/>
    </row>
    <row r="2808" spans="10:11">
      <c r="J2808" s="75"/>
      <c r="K2808" s="75"/>
    </row>
    <row r="2809" spans="10:11">
      <c r="J2809" s="75"/>
      <c r="K2809" s="75"/>
    </row>
    <row r="2810" spans="10:11">
      <c r="J2810" s="75"/>
      <c r="K2810" s="75"/>
    </row>
    <row r="2811" spans="10:11">
      <c r="J2811" s="75"/>
      <c r="K2811" s="75"/>
    </row>
    <row r="2812" spans="10:11">
      <c r="J2812" s="75"/>
      <c r="K2812" s="75"/>
    </row>
    <row r="2813" spans="10:11">
      <c r="J2813" s="75"/>
      <c r="K2813" s="75"/>
    </row>
    <row r="2814" spans="10:11">
      <c r="J2814" s="75"/>
      <c r="K2814" s="75"/>
    </row>
    <row r="2815" spans="10:11">
      <c r="J2815" s="75"/>
      <c r="K2815" s="75"/>
    </row>
    <row r="2816" spans="10:11">
      <c r="J2816" s="75"/>
      <c r="K2816" s="75"/>
    </row>
    <row r="2817" spans="10:11">
      <c r="J2817" s="75"/>
      <c r="K2817" s="75"/>
    </row>
    <row r="2818" spans="10:11">
      <c r="J2818" s="75"/>
      <c r="K2818" s="75"/>
    </row>
    <row r="2819" spans="10:11">
      <c r="J2819" s="75"/>
      <c r="K2819" s="75"/>
    </row>
    <row r="2820" spans="10:11">
      <c r="J2820" s="75"/>
      <c r="K2820" s="75"/>
    </row>
    <row r="2821" spans="10:11">
      <c r="J2821" s="75"/>
      <c r="K2821" s="75"/>
    </row>
    <row r="2822" spans="10:11">
      <c r="J2822" s="75"/>
      <c r="K2822" s="75"/>
    </row>
    <row r="2823" spans="10:11">
      <c r="J2823" s="75"/>
      <c r="K2823" s="75"/>
    </row>
    <row r="2824" spans="10:11">
      <c r="J2824" s="75"/>
      <c r="K2824" s="75"/>
    </row>
    <row r="2825" spans="10:11">
      <c r="J2825" s="75"/>
      <c r="K2825" s="75"/>
    </row>
    <row r="2826" spans="10:11">
      <c r="J2826" s="75"/>
      <c r="K2826" s="75"/>
    </row>
    <row r="2827" spans="10:11">
      <c r="J2827" s="75"/>
      <c r="K2827" s="75"/>
    </row>
    <row r="2828" spans="10:11">
      <c r="J2828" s="75"/>
      <c r="K2828" s="75"/>
    </row>
    <row r="2829" spans="10:11">
      <c r="J2829" s="75"/>
      <c r="K2829" s="75"/>
    </row>
    <row r="2830" spans="10:11">
      <c r="J2830" s="75"/>
      <c r="K2830" s="75"/>
    </row>
    <row r="2831" spans="10:11">
      <c r="J2831" s="75"/>
      <c r="K2831" s="75"/>
    </row>
    <row r="2832" spans="10:11">
      <c r="J2832" s="75"/>
      <c r="K2832" s="75"/>
    </row>
    <row r="2833" spans="10:11">
      <c r="J2833" s="75"/>
      <c r="K2833" s="75"/>
    </row>
    <row r="2834" spans="10:11">
      <c r="J2834" s="75"/>
      <c r="K2834" s="75"/>
    </row>
    <row r="2835" spans="10:11">
      <c r="J2835" s="75"/>
      <c r="K2835" s="75"/>
    </row>
    <row r="2836" spans="10:11">
      <c r="J2836" s="75"/>
      <c r="K2836" s="75"/>
    </row>
    <row r="2837" spans="10:11">
      <c r="J2837" s="75"/>
      <c r="K2837" s="75"/>
    </row>
    <row r="2838" spans="10:11">
      <c r="J2838" s="75"/>
      <c r="K2838" s="75"/>
    </row>
    <row r="2839" spans="10:11">
      <c r="J2839" s="75"/>
      <c r="K2839" s="75"/>
    </row>
    <row r="2840" spans="10:11">
      <c r="J2840" s="75"/>
      <c r="K2840" s="75"/>
    </row>
    <row r="2841" spans="10:11">
      <c r="J2841" s="75"/>
      <c r="K2841" s="75"/>
    </row>
    <row r="2842" spans="10:11">
      <c r="J2842" s="75"/>
      <c r="K2842" s="75"/>
    </row>
    <row r="2843" spans="10:11">
      <c r="J2843" s="75"/>
      <c r="K2843" s="75"/>
    </row>
    <row r="2844" spans="10:11">
      <c r="J2844" s="75"/>
      <c r="K2844" s="75"/>
    </row>
    <row r="2845" spans="10:11">
      <c r="J2845" s="75"/>
      <c r="K2845" s="75"/>
    </row>
    <row r="2846" spans="10:11">
      <c r="J2846" s="75"/>
      <c r="K2846" s="75"/>
    </row>
    <row r="2847" spans="10:11">
      <c r="J2847" s="75"/>
      <c r="K2847" s="75"/>
    </row>
    <row r="2848" spans="10:11">
      <c r="J2848" s="75"/>
      <c r="K2848" s="75"/>
    </row>
    <row r="2849" spans="10:11">
      <c r="J2849" s="75"/>
      <c r="K2849" s="75"/>
    </row>
    <row r="2850" spans="10:11">
      <c r="J2850" s="75"/>
      <c r="K2850" s="75"/>
    </row>
    <row r="2851" spans="10:11">
      <c r="J2851" s="75"/>
      <c r="K2851" s="75"/>
    </row>
    <row r="2852" spans="10:11">
      <c r="J2852" s="75"/>
      <c r="K2852" s="75"/>
    </row>
    <row r="2853" spans="10:11">
      <c r="J2853" s="75"/>
      <c r="K2853" s="75"/>
    </row>
    <row r="2854" spans="10:11">
      <c r="J2854" s="75"/>
      <c r="K2854" s="75"/>
    </row>
    <row r="2855" spans="10:11">
      <c r="J2855" s="75"/>
      <c r="K2855" s="75"/>
    </row>
    <row r="2856" spans="10:11">
      <c r="J2856" s="75"/>
      <c r="K2856" s="75"/>
    </row>
    <row r="2857" spans="10:11">
      <c r="J2857" s="75"/>
      <c r="K2857" s="75"/>
    </row>
    <row r="2858" spans="10:11">
      <c r="J2858" s="75"/>
      <c r="K2858" s="75"/>
    </row>
    <row r="2859" spans="10:11">
      <c r="J2859" s="75"/>
      <c r="K2859" s="75"/>
    </row>
    <row r="2860" spans="10:11">
      <c r="J2860" s="75"/>
      <c r="K2860" s="75"/>
    </row>
    <row r="2861" spans="10:11">
      <c r="J2861" s="75"/>
      <c r="K2861" s="75"/>
    </row>
    <row r="2862" spans="10:11">
      <c r="J2862" s="75"/>
      <c r="K2862" s="75"/>
    </row>
    <row r="2863" spans="10:11">
      <c r="J2863" s="75"/>
      <c r="K2863" s="75"/>
    </row>
    <row r="2864" spans="10:11">
      <c r="J2864" s="75"/>
      <c r="K2864" s="75"/>
    </row>
    <row r="2865" spans="10:11">
      <c r="J2865" s="75"/>
      <c r="K2865" s="75"/>
    </row>
    <row r="2866" spans="10:11">
      <c r="J2866" s="75"/>
      <c r="K2866" s="75"/>
    </row>
    <row r="2867" spans="10:11">
      <c r="J2867" s="75"/>
      <c r="K2867" s="75"/>
    </row>
    <row r="2868" spans="10:11">
      <c r="J2868" s="75"/>
      <c r="K2868" s="75"/>
    </row>
    <row r="2869" spans="10:11">
      <c r="J2869" s="75"/>
      <c r="K2869" s="75"/>
    </row>
    <row r="2870" spans="10:11">
      <c r="J2870" s="75"/>
      <c r="K2870" s="75"/>
    </row>
    <row r="2871" spans="10:11">
      <c r="J2871" s="75"/>
      <c r="K2871" s="75"/>
    </row>
    <row r="2872" spans="10:11">
      <c r="J2872" s="75"/>
      <c r="K2872" s="75"/>
    </row>
    <row r="2873" spans="10:11">
      <c r="J2873" s="75"/>
      <c r="K2873" s="75"/>
    </row>
    <row r="2874" spans="10:11">
      <c r="J2874" s="75"/>
      <c r="K2874" s="75"/>
    </row>
    <row r="2875" spans="10:11">
      <c r="J2875" s="75"/>
      <c r="K2875" s="75"/>
    </row>
    <row r="2876" spans="10:11">
      <c r="J2876" s="75"/>
      <c r="K2876" s="75"/>
    </row>
    <row r="2877" spans="10:11">
      <c r="J2877" s="75"/>
      <c r="K2877" s="75"/>
    </row>
    <row r="2878" spans="10:11">
      <c r="J2878" s="75"/>
      <c r="K2878" s="75"/>
    </row>
    <row r="2879" spans="10:11">
      <c r="J2879" s="75"/>
      <c r="K2879" s="75"/>
    </row>
    <row r="2880" spans="10:11">
      <c r="J2880" s="75"/>
      <c r="K2880" s="75"/>
    </row>
    <row r="2881" spans="10:11">
      <c r="J2881" s="75"/>
      <c r="K2881" s="75"/>
    </row>
    <row r="2882" spans="10:11">
      <c r="J2882" s="75"/>
      <c r="K2882" s="75"/>
    </row>
    <row r="2883" spans="10:11">
      <c r="J2883" s="75"/>
      <c r="K2883" s="75"/>
    </row>
    <row r="2884" spans="10:11">
      <c r="J2884" s="75"/>
      <c r="K2884" s="75"/>
    </row>
    <row r="2885" spans="10:11">
      <c r="J2885" s="75"/>
      <c r="K2885" s="75"/>
    </row>
    <row r="2886" spans="10:11">
      <c r="J2886" s="75"/>
      <c r="K2886" s="75"/>
    </row>
    <row r="2887" spans="10:11">
      <c r="J2887" s="75"/>
      <c r="K2887" s="75"/>
    </row>
    <row r="2888" spans="10:11">
      <c r="J2888" s="75"/>
      <c r="K2888" s="75"/>
    </row>
    <row r="2889" spans="10:11">
      <c r="J2889" s="75"/>
      <c r="K2889" s="75"/>
    </row>
    <row r="2890" spans="10:11">
      <c r="J2890" s="75"/>
      <c r="K2890" s="75"/>
    </row>
    <row r="2891" spans="10:11">
      <c r="J2891" s="75"/>
      <c r="K2891" s="75"/>
    </row>
    <row r="2892" spans="10:11">
      <c r="J2892" s="75"/>
      <c r="K2892" s="75"/>
    </row>
    <row r="2893" spans="10:11">
      <c r="J2893" s="75"/>
      <c r="K2893" s="75"/>
    </row>
    <row r="2894" spans="10:11">
      <c r="J2894" s="75"/>
      <c r="K2894" s="75"/>
    </row>
    <row r="2895" spans="10:11">
      <c r="J2895" s="75"/>
      <c r="K2895" s="75"/>
    </row>
    <row r="2896" spans="10:11">
      <c r="J2896" s="75"/>
      <c r="K2896" s="75"/>
    </row>
    <row r="2897" spans="10:11">
      <c r="J2897" s="75"/>
      <c r="K2897" s="75"/>
    </row>
    <row r="2898" spans="10:11">
      <c r="J2898" s="75"/>
      <c r="K2898" s="75"/>
    </row>
    <row r="2899" spans="10:11">
      <c r="J2899" s="75"/>
      <c r="K2899" s="75"/>
    </row>
    <row r="2900" spans="10:11">
      <c r="J2900" s="75"/>
      <c r="K2900" s="75"/>
    </row>
    <row r="2901" spans="10:11">
      <c r="J2901" s="75"/>
      <c r="K2901" s="75"/>
    </row>
    <row r="2902" spans="10:11">
      <c r="J2902" s="75"/>
      <c r="K2902" s="75"/>
    </row>
    <row r="2903" spans="10:11">
      <c r="J2903" s="75"/>
      <c r="K2903" s="75"/>
    </row>
    <row r="2904" spans="10:11">
      <c r="J2904" s="75"/>
      <c r="K2904" s="75"/>
    </row>
    <row r="2905" spans="10:11">
      <c r="J2905" s="75"/>
      <c r="K2905" s="75"/>
    </row>
    <row r="2906" spans="10:11">
      <c r="J2906" s="75"/>
      <c r="K2906" s="75"/>
    </row>
    <row r="2907" spans="10:11">
      <c r="J2907" s="75"/>
      <c r="K2907" s="75"/>
    </row>
    <row r="2908" spans="10:11">
      <c r="J2908" s="75"/>
      <c r="K2908" s="75"/>
    </row>
    <row r="2909" spans="10:11">
      <c r="J2909" s="75"/>
      <c r="K2909" s="75"/>
    </row>
    <row r="2910" spans="10:11">
      <c r="J2910" s="75"/>
      <c r="K2910" s="75"/>
    </row>
    <row r="2911" spans="10:11">
      <c r="J2911" s="75"/>
      <c r="K2911" s="75"/>
    </row>
    <row r="2912" spans="10:11">
      <c r="J2912" s="75"/>
      <c r="K2912" s="75"/>
    </row>
    <row r="2913" spans="10:11">
      <c r="J2913" s="75"/>
      <c r="K2913" s="75"/>
    </row>
    <row r="2914" spans="10:11">
      <c r="J2914" s="75"/>
      <c r="K2914" s="75"/>
    </row>
    <row r="2915" spans="10:11">
      <c r="J2915" s="75"/>
      <c r="K2915" s="75"/>
    </row>
    <row r="2916" spans="10:11">
      <c r="J2916" s="75"/>
      <c r="K2916" s="75"/>
    </row>
    <row r="2917" spans="10:11">
      <c r="J2917" s="75"/>
      <c r="K2917" s="75"/>
    </row>
    <row r="2918" spans="10:11">
      <c r="J2918" s="75"/>
      <c r="K2918" s="75"/>
    </row>
    <row r="2919" spans="10:11">
      <c r="J2919" s="75"/>
      <c r="K2919" s="75"/>
    </row>
    <row r="2920" spans="10:11">
      <c r="J2920" s="75"/>
      <c r="K2920" s="75"/>
    </row>
    <row r="2921" spans="10:11">
      <c r="J2921" s="75"/>
      <c r="K2921" s="75"/>
    </row>
    <row r="2922" spans="10:11">
      <c r="J2922" s="75"/>
      <c r="K2922" s="75"/>
    </row>
    <row r="2923" spans="10:11">
      <c r="J2923" s="75"/>
      <c r="K2923" s="75"/>
    </row>
    <row r="2924" spans="10:11">
      <c r="J2924" s="75"/>
      <c r="K2924" s="75"/>
    </row>
    <row r="2925" spans="10:11">
      <c r="J2925" s="75"/>
      <c r="K2925" s="75"/>
    </row>
    <row r="2926" spans="10:11">
      <c r="J2926" s="75"/>
      <c r="K2926" s="75"/>
    </row>
    <row r="2927" spans="10:11">
      <c r="J2927" s="75"/>
      <c r="K2927" s="75"/>
    </row>
    <row r="2928" spans="10:11">
      <c r="J2928" s="75"/>
      <c r="K2928" s="75"/>
    </row>
    <row r="2929" spans="10:11">
      <c r="J2929" s="75"/>
      <c r="K2929" s="75"/>
    </row>
    <row r="2930" spans="10:11">
      <c r="J2930" s="75"/>
      <c r="K2930" s="75"/>
    </row>
    <row r="2931" spans="10:11">
      <c r="J2931" s="75"/>
      <c r="K2931" s="75"/>
    </row>
    <row r="2932" spans="10:11">
      <c r="J2932" s="75"/>
      <c r="K2932" s="75"/>
    </row>
    <row r="2933" spans="10:11">
      <c r="J2933" s="75"/>
      <c r="K2933" s="75"/>
    </row>
    <row r="2934" spans="10:11">
      <c r="J2934" s="75"/>
      <c r="K2934" s="75"/>
    </row>
    <row r="2935" spans="10:11">
      <c r="J2935" s="75"/>
      <c r="K2935" s="75"/>
    </row>
    <row r="2936" spans="10:11">
      <c r="J2936" s="75"/>
      <c r="K2936" s="75"/>
    </row>
    <row r="2937" spans="10:11">
      <c r="J2937" s="75"/>
      <c r="K2937" s="75"/>
    </row>
    <row r="2938" spans="10:11">
      <c r="J2938" s="75"/>
      <c r="K2938" s="75"/>
    </row>
    <row r="2939" spans="10:11">
      <c r="J2939" s="75"/>
      <c r="K2939" s="75"/>
    </row>
    <row r="2940" spans="10:11">
      <c r="J2940" s="75"/>
      <c r="K2940" s="75"/>
    </row>
    <row r="2941" spans="10:11">
      <c r="J2941" s="75"/>
      <c r="K2941" s="75"/>
    </row>
    <row r="2942" spans="10:11">
      <c r="J2942" s="75"/>
      <c r="K2942" s="75"/>
    </row>
    <row r="2943" spans="10:11">
      <c r="J2943" s="75"/>
      <c r="K2943" s="75"/>
    </row>
    <row r="2944" spans="10:11">
      <c r="J2944" s="75"/>
      <c r="K2944" s="75"/>
    </row>
    <row r="2945" spans="10:11">
      <c r="J2945" s="75"/>
      <c r="K2945" s="75"/>
    </row>
    <row r="2946" spans="10:11">
      <c r="J2946" s="75"/>
      <c r="K2946" s="75"/>
    </row>
    <row r="2947" spans="10:11">
      <c r="J2947" s="75"/>
      <c r="K2947" s="75"/>
    </row>
    <row r="2948" spans="10:11">
      <c r="J2948" s="75"/>
      <c r="K2948" s="75"/>
    </row>
    <row r="2949" spans="10:11">
      <c r="J2949" s="75"/>
      <c r="K2949" s="75"/>
    </row>
    <row r="2950" spans="10:11">
      <c r="J2950" s="75"/>
      <c r="K2950" s="75"/>
    </row>
    <row r="2951" spans="10:11">
      <c r="J2951" s="75"/>
      <c r="K2951" s="75"/>
    </row>
    <row r="2952" spans="10:11">
      <c r="J2952" s="75"/>
      <c r="K2952" s="75"/>
    </row>
    <row r="2953" spans="10:11">
      <c r="J2953" s="75"/>
      <c r="K2953" s="75"/>
    </row>
    <row r="2954" spans="10:11">
      <c r="J2954" s="75"/>
      <c r="K2954" s="75"/>
    </row>
    <row r="2955" spans="10:11">
      <c r="J2955" s="75"/>
      <c r="K2955" s="75"/>
    </row>
    <row r="2956" spans="10:11">
      <c r="J2956" s="75"/>
      <c r="K2956" s="75"/>
    </row>
    <row r="2957" spans="10:11">
      <c r="J2957" s="75"/>
      <c r="K2957" s="75"/>
    </row>
    <row r="2958" spans="10:11">
      <c r="J2958" s="75"/>
      <c r="K2958" s="75"/>
    </row>
    <row r="2959" spans="10:11">
      <c r="J2959" s="75"/>
      <c r="K2959" s="75"/>
    </row>
    <row r="2960" spans="10:11">
      <c r="J2960" s="75"/>
      <c r="K2960" s="75"/>
    </row>
    <row r="2961" spans="10:11">
      <c r="J2961" s="75"/>
      <c r="K2961" s="75"/>
    </row>
    <row r="2962" spans="10:11">
      <c r="J2962" s="75"/>
      <c r="K2962" s="75"/>
    </row>
    <row r="2963" spans="10:11">
      <c r="J2963" s="75"/>
      <c r="K2963" s="75"/>
    </row>
    <row r="2964" spans="10:11">
      <c r="J2964" s="75"/>
      <c r="K2964" s="75"/>
    </row>
    <row r="2965" spans="10:11">
      <c r="J2965" s="75"/>
      <c r="K2965" s="75"/>
    </row>
    <row r="2966" spans="10:11">
      <c r="J2966" s="75"/>
      <c r="K2966" s="75"/>
    </row>
    <row r="2967" spans="10:11">
      <c r="J2967" s="75"/>
      <c r="K2967" s="75"/>
    </row>
    <row r="2968" spans="10:11">
      <c r="J2968" s="75"/>
      <c r="K2968" s="75"/>
    </row>
    <row r="2969" spans="10:11">
      <c r="J2969" s="75"/>
      <c r="K2969" s="75"/>
    </row>
    <row r="2970" spans="10:11">
      <c r="J2970" s="75"/>
      <c r="K2970" s="75"/>
    </row>
    <row r="2971" spans="10:11">
      <c r="J2971" s="75"/>
      <c r="K2971" s="75"/>
    </row>
    <row r="2972" spans="10:11">
      <c r="J2972" s="75"/>
      <c r="K2972" s="75"/>
    </row>
    <row r="2973" spans="10:11">
      <c r="J2973" s="75"/>
      <c r="K2973" s="75"/>
    </row>
    <row r="2974" spans="10:11">
      <c r="J2974" s="75"/>
      <c r="K2974" s="75"/>
    </row>
    <row r="2975" spans="10:11">
      <c r="J2975" s="75"/>
      <c r="K2975" s="75"/>
    </row>
    <row r="2976" spans="10:11">
      <c r="J2976" s="75"/>
      <c r="K2976" s="75"/>
    </row>
    <row r="2977" spans="10:11">
      <c r="J2977" s="75"/>
      <c r="K2977" s="75"/>
    </row>
    <row r="2978" spans="10:11">
      <c r="J2978" s="75"/>
      <c r="K2978" s="75"/>
    </row>
    <row r="2979" spans="10:11">
      <c r="J2979" s="75"/>
      <c r="K2979" s="75"/>
    </row>
    <row r="2980" spans="10:11">
      <c r="J2980" s="75"/>
      <c r="K2980" s="75"/>
    </row>
    <row r="2981" spans="10:11">
      <c r="J2981" s="75"/>
      <c r="K2981" s="75"/>
    </row>
    <row r="2982" spans="10:11">
      <c r="J2982" s="75"/>
      <c r="K2982" s="75"/>
    </row>
    <row r="2983" spans="10:11">
      <c r="J2983" s="75"/>
      <c r="K2983" s="75"/>
    </row>
    <row r="2984" spans="10:11">
      <c r="J2984" s="75"/>
      <c r="K2984" s="75"/>
    </row>
    <row r="2985" spans="10:11">
      <c r="J2985" s="75"/>
      <c r="K2985" s="75"/>
    </row>
    <row r="2986" spans="10:11">
      <c r="J2986" s="75"/>
      <c r="K2986" s="75"/>
    </row>
    <row r="2987" spans="10:11">
      <c r="J2987" s="75"/>
      <c r="K2987" s="75"/>
    </row>
    <row r="2988" spans="10:11">
      <c r="J2988" s="75"/>
      <c r="K2988" s="75"/>
    </row>
    <row r="2989" spans="10:11">
      <c r="J2989" s="75"/>
      <c r="K2989" s="75"/>
    </row>
    <row r="2990" spans="10:11">
      <c r="J2990" s="75"/>
      <c r="K2990" s="75"/>
    </row>
    <row r="2991" spans="10:11">
      <c r="J2991" s="75"/>
      <c r="K2991" s="75"/>
    </row>
    <row r="2992" spans="10:11">
      <c r="J2992" s="75"/>
      <c r="K2992" s="75"/>
    </row>
    <row r="2993" spans="10:11">
      <c r="J2993" s="75"/>
      <c r="K2993" s="75"/>
    </row>
    <row r="2994" spans="10:11">
      <c r="J2994" s="75"/>
      <c r="K2994" s="75"/>
    </row>
    <row r="2995" spans="10:11">
      <c r="J2995" s="75"/>
      <c r="K2995" s="75"/>
    </row>
    <row r="2996" spans="10:11">
      <c r="J2996" s="75"/>
      <c r="K2996" s="75"/>
    </row>
    <row r="2997" spans="10:11">
      <c r="J2997" s="75"/>
      <c r="K2997" s="75"/>
    </row>
    <row r="2998" spans="10:11">
      <c r="J2998" s="75"/>
      <c r="K2998" s="75"/>
    </row>
    <row r="2999" spans="10:11">
      <c r="J2999" s="75"/>
      <c r="K2999" s="75"/>
    </row>
    <row r="3000" spans="10:11">
      <c r="J3000" s="75"/>
      <c r="K3000" s="75"/>
    </row>
    <row r="3001" spans="10:11">
      <c r="J3001" s="75"/>
      <c r="K3001" s="75"/>
    </row>
    <row r="3002" spans="10:11">
      <c r="J3002" s="75"/>
      <c r="K3002" s="75"/>
    </row>
    <row r="3003" spans="10:11">
      <c r="J3003" s="75"/>
      <c r="K3003" s="75"/>
    </row>
    <row r="3004" spans="10:11">
      <c r="J3004" s="75"/>
      <c r="K3004" s="75"/>
    </row>
    <row r="3005" spans="10:11">
      <c r="J3005" s="75"/>
      <c r="K3005" s="75"/>
    </row>
    <row r="3006" spans="10:11">
      <c r="J3006" s="75"/>
      <c r="K3006" s="75"/>
    </row>
    <row r="3007" spans="10:11">
      <c r="J3007" s="75"/>
      <c r="K3007" s="75"/>
    </row>
    <row r="3008" spans="10:11">
      <c r="J3008" s="75"/>
      <c r="K3008" s="75"/>
    </row>
    <row r="3009" spans="10:11">
      <c r="J3009" s="75"/>
      <c r="K3009" s="75"/>
    </row>
    <row r="3010" spans="10:11">
      <c r="J3010" s="75"/>
      <c r="K3010" s="75"/>
    </row>
    <row r="3011" spans="10:11">
      <c r="J3011" s="75"/>
      <c r="K3011" s="75"/>
    </row>
    <row r="3012" spans="10:11">
      <c r="J3012" s="75"/>
      <c r="K3012" s="75"/>
    </row>
    <row r="3013" spans="10:11">
      <c r="J3013" s="75"/>
      <c r="K3013" s="75"/>
    </row>
    <row r="3014" spans="10:11">
      <c r="J3014" s="75"/>
      <c r="K3014" s="75"/>
    </row>
    <row r="3015" spans="10:11">
      <c r="J3015" s="75"/>
      <c r="K3015" s="75"/>
    </row>
    <row r="3016" spans="10:11">
      <c r="J3016" s="75"/>
      <c r="K3016" s="75"/>
    </row>
    <row r="3017" spans="10:11">
      <c r="J3017" s="75"/>
      <c r="K3017" s="75"/>
    </row>
    <row r="3018" spans="10:11">
      <c r="J3018" s="75"/>
      <c r="K3018" s="75"/>
    </row>
    <row r="3019" spans="10:11">
      <c r="J3019" s="75"/>
      <c r="K3019" s="75"/>
    </row>
    <row r="3020" spans="10:11">
      <c r="J3020" s="75"/>
      <c r="K3020" s="75"/>
    </row>
    <row r="3021" spans="10:11">
      <c r="J3021" s="75"/>
      <c r="K3021" s="75"/>
    </row>
    <row r="3022" spans="10:11">
      <c r="J3022" s="75"/>
      <c r="K3022" s="75"/>
    </row>
    <row r="3023" spans="10:11">
      <c r="J3023" s="75"/>
      <c r="K3023" s="75"/>
    </row>
    <row r="3024" spans="10:11">
      <c r="J3024" s="75"/>
      <c r="K3024" s="75"/>
    </row>
    <row r="3025" spans="10:11">
      <c r="J3025" s="75"/>
      <c r="K3025" s="75"/>
    </row>
    <row r="3026" spans="10:11">
      <c r="J3026" s="75"/>
      <c r="K3026" s="75"/>
    </row>
    <row r="3027" spans="10:11">
      <c r="J3027" s="75"/>
      <c r="K3027" s="75"/>
    </row>
    <row r="3028" spans="10:11">
      <c r="J3028" s="75"/>
      <c r="K3028" s="75"/>
    </row>
    <row r="3029" spans="10:11">
      <c r="J3029" s="75"/>
      <c r="K3029" s="75"/>
    </row>
    <row r="3030" spans="10:11">
      <c r="J3030" s="75"/>
      <c r="K3030" s="75"/>
    </row>
    <row r="3031" spans="10:11">
      <c r="J3031" s="75"/>
      <c r="K3031" s="75"/>
    </row>
    <row r="3032" spans="10:11">
      <c r="J3032" s="75"/>
      <c r="K3032" s="75"/>
    </row>
    <row r="3033" spans="10:11">
      <c r="J3033" s="75"/>
      <c r="K3033" s="75"/>
    </row>
    <row r="3034" spans="10:11">
      <c r="J3034" s="75"/>
      <c r="K3034" s="75"/>
    </row>
    <row r="3035" spans="10:11">
      <c r="J3035" s="75"/>
      <c r="K3035" s="75"/>
    </row>
    <row r="3036" spans="10:11">
      <c r="J3036" s="75"/>
      <c r="K3036" s="75"/>
    </row>
    <row r="3037" spans="10:11">
      <c r="J3037" s="75"/>
      <c r="K3037" s="75"/>
    </row>
    <row r="3038" spans="10:11">
      <c r="J3038" s="75"/>
      <c r="K3038" s="75"/>
    </row>
    <row r="3039" spans="10:11">
      <c r="J3039" s="75"/>
      <c r="K3039" s="75"/>
    </row>
    <row r="3040" spans="10:11">
      <c r="J3040" s="75"/>
      <c r="K3040" s="75"/>
    </row>
    <row r="3041" spans="10:11">
      <c r="J3041" s="75"/>
      <c r="K3041" s="75"/>
    </row>
    <row r="3042" spans="10:11">
      <c r="J3042" s="75"/>
      <c r="K3042" s="75"/>
    </row>
    <row r="3043" spans="10:11">
      <c r="J3043" s="75"/>
      <c r="K3043" s="75"/>
    </row>
    <row r="3044" spans="10:11">
      <c r="J3044" s="75"/>
      <c r="K3044" s="75"/>
    </row>
    <row r="3045" spans="10:11">
      <c r="J3045" s="75"/>
      <c r="K3045" s="75"/>
    </row>
    <row r="3046" spans="10:11">
      <c r="J3046" s="75"/>
      <c r="K3046" s="75"/>
    </row>
    <row r="3047" spans="10:11">
      <c r="J3047" s="75"/>
      <c r="K3047" s="75"/>
    </row>
    <row r="3048" spans="10:11">
      <c r="J3048" s="75"/>
      <c r="K3048" s="75"/>
    </row>
    <row r="3049" spans="10:11">
      <c r="J3049" s="75"/>
      <c r="K3049" s="75"/>
    </row>
    <row r="3050" spans="10:11">
      <c r="J3050" s="75"/>
      <c r="K3050" s="75"/>
    </row>
    <row r="3051" spans="10:11">
      <c r="J3051" s="75"/>
      <c r="K3051" s="75"/>
    </row>
    <row r="3052" spans="10:11">
      <c r="J3052" s="75"/>
      <c r="K3052" s="75"/>
    </row>
    <row r="3053" spans="10:11">
      <c r="J3053" s="75"/>
      <c r="K3053" s="75"/>
    </row>
    <row r="3054" spans="10:11">
      <c r="J3054" s="75"/>
      <c r="K3054" s="75"/>
    </row>
    <row r="3055" spans="10:11">
      <c r="J3055" s="75"/>
      <c r="K3055" s="75"/>
    </row>
    <row r="3056" spans="10:11">
      <c r="J3056" s="75"/>
      <c r="K3056" s="75"/>
    </row>
    <row r="3057" spans="10:11">
      <c r="J3057" s="75"/>
      <c r="K3057" s="75"/>
    </row>
    <row r="3058" spans="10:11">
      <c r="J3058" s="75"/>
      <c r="K3058" s="75"/>
    </row>
    <row r="3059" spans="10:11">
      <c r="J3059" s="75"/>
      <c r="K3059" s="75"/>
    </row>
    <row r="3060" spans="10:11">
      <c r="J3060" s="75"/>
      <c r="K3060" s="75"/>
    </row>
    <row r="3061" spans="10:11">
      <c r="J3061" s="75"/>
      <c r="K3061" s="75"/>
    </row>
    <row r="3062" spans="10:11">
      <c r="J3062" s="75"/>
      <c r="K3062" s="75"/>
    </row>
    <row r="3063" spans="10:11">
      <c r="J3063" s="75"/>
      <c r="K3063" s="75"/>
    </row>
    <row r="3064" spans="10:11">
      <c r="J3064" s="75"/>
      <c r="K3064" s="75"/>
    </row>
    <row r="3065" spans="10:11">
      <c r="J3065" s="75"/>
      <c r="K3065" s="75"/>
    </row>
    <row r="3066" spans="10:11">
      <c r="J3066" s="75"/>
      <c r="K3066" s="75"/>
    </row>
    <row r="3067" spans="10:11">
      <c r="J3067" s="75"/>
      <c r="K3067" s="75"/>
    </row>
    <row r="3068" spans="10:11">
      <c r="J3068" s="75"/>
      <c r="K3068" s="75"/>
    </row>
    <row r="3069" spans="10:11">
      <c r="J3069" s="75"/>
      <c r="K3069" s="75"/>
    </row>
    <row r="3070" spans="10:11">
      <c r="J3070" s="75"/>
      <c r="K3070" s="75"/>
    </row>
    <row r="3071" spans="10:11">
      <c r="J3071" s="75"/>
      <c r="K3071" s="75"/>
    </row>
    <row r="3072" spans="10:11">
      <c r="J3072" s="75"/>
      <c r="K3072" s="75"/>
    </row>
    <row r="3073" spans="10:11">
      <c r="J3073" s="75"/>
      <c r="K3073" s="75"/>
    </row>
    <row r="3074" spans="10:11">
      <c r="J3074" s="75"/>
      <c r="K3074" s="75"/>
    </row>
    <row r="3075" spans="10:11">
      <c r="J3075" s="75"/>
      <c r="K3075" s="75"/>
    </row>
    <row r="3076" spans="10:11">
      <c r="J3076" s="75"/>
      <c r="K3076" s="75"/>
    </row>
    <row r="3077" spans="10:11">
      <c r="J3077" s="75"/>
      <c r="K3077" s="75"/>
    </row>
    <row r="3078" spans="10:11">
      <c r="J3078" s="75"/>
      <c r="K3078" s="75"/>
    </row>
    <row r="3079" spans="10:11">
      <c r="J3079" s="75"/>
      <c r="K3079" s="75"/>
    </row>
    <row r="3080" spans="10:11">
      <c r="J3080" s="75"/>
      <c r="K3080" s="75"/>
    </row>
    <row r="3081" spans="10:11">
      <c r="J3081" s="75"/>
      <c r="K3081" s="75"/>
    </row>
    <row r="3082" spans="10:11">
      <c r="J3082" s="75"/>
      <c r="K3082" s="75"/>
    </row>
    <row r="3083" spans="10:11">
      <c r="J3083" s="75"/>
      <c r="K3083" s="75"/>
    </row>
    <row r="3084" spans="10:11">
      <c r="J3084" s="75"/>
      <c r="K3084" s="75"/>
    </row>
    <row r="3085" spans="10:11">
      <c r="J3085" s="75"/>
      <c r="K3085" s="75"/>
    </row>
    <row r="3086" spans="10:11">
      <c r="J3086" s="75"/>
      <c r="K3086" s="75"/>
    </row>
    <row r="3087" spans="10:11">
      <c r="J3087" s="75"/>
      <c r="K3087" s="75"/>
    </row>
    <row r="3088" spans="10:11">
      <c r="J3088" s="75"/>
      <c r="K3088" s="75"/>
    </row>
    <row r="3089" spans="10:11">
      <c r="J3089" s="75"/>
      <c r="K3089" s="75"/>
    </row>
    <row r="3090" spans="10:11">
      <c r="J3090" s="75"/>
      <c r="K3090" s="75"/>
    </row>
    <row r="3091" spans="10:11">
      <c r="J3091" s="75"/>
      <c r="K3091" s="75"/>
    </row>
    <row r="3092" spans="10:11">
      <c r="J3092" s="75"/>
      <c r="K3092" s="75"/>
    </row>
    <row r="3093" spans="10:11">
      <c r="J3093" s="75"/>
      <c r="K3093" s="75"/>
    </row>
    <row r="3094" spans="10:11">
      <c r="J3094" s="75"/>
      <c r="K3094" s="75"/>
    </row>
    <row r="3095" spans="10:11">
      <c r="J3095" s="75"/>
      <c r="K3095" s="75"/>
    </row>
    <row r="3096" spans="10:11">
      <c r="J3096" s="75"/>
      <c r="K3096" s="75"/>
    </row>
    <row r="3097" spans="10:11">
      <c r="J3097" s="75"/>
      <c r="K3097" s="75"/>
    </row>
    <row r="3098" spans="10:11">
      <c r="J3098" s="75"/>
      <c r="K3098" s="75"/>
    </row>
    <row r="3099" spans="10:11">
      <c r="J3099" s="75"/>
      <c r="K3099" s="75"/>
    </row>
    <row r="3100" spans="10:11">
      <c r="J3100" s="75"/>
      <c r="K3100" s="75"/>
    </row>
    <row r="3101" spans="10:11">
      <c r="J3101" s="75"/>
      <c r="K3101" s="75"/>
    </row>
    <row r="3102" spans="10:11">
      <c r="J3102" s="75"/>
      <c r="K3102" s="75"/>
    </row>
    <row r="3103" spans="10:11">
      <c r="J3103" s="75"/>
      <c r="K3103" s="75"/>
    </row>
    <row r="3104" spans="10:11">
      <c r="J3104" s="75"/>
      <c r="K3104" s="75"/>
    </row>
    <row r="3105" spans="10:11">
      <c r="J3105" s="75"/>
      <c r="K3105" s="75"/>
    </row>
    <row r="3106" spans="10:11">
      <c r="J3106" s="75"/>
      <c r="K3106" s="75"/>
    </row>
    <row r="3107" spans="10:11">
      <c r="J3107" s="75"/>
      <c r="K3107" s="75"/>
    </row>
    <row r="3108" spans="10:11">
      <c r="J3108" s="75"/>
      <c r="K3108" s="75"/>
    </row>
    <row r="3109" spans="10:11">
      <c r="J3109" s="75"/>
      <c r="K3109" s="75"/>
    </row>
    <row r="3110" spans="10:11">
      <c r="J3110" s="75"/>
      <c r="K3110" s="75"/>
    </row>
    <row r="3111" spans="10:11">
      <c r="J3111" s="75"/>
      <c r="K3111" s="75"/>
    </row>
    <row r="3112" spans="10:11">
      <c r="J3112" s="75"/>
      <c r="K3112" s="75"/>
    </row>
    <row r="3113" spans="10:11">
      <c r="J3113" s="75"/>
      <c r="K3113" s="75"/>
    </row>
    <row r="3114" spans="10:11">
      <c r="J3114" s="75"/>
      <c r="K3114" s="75"/>
    </row>
    <row r="3115" spans="10:11">
      <c r="J3115" s="75"/>
      <c r="K3115" s="75"/>
    </row>
    <row r="3116" spans="10:11">
      <c r="J3116" s="75"/>
      <c r="K3116" s="75"/>
    </row>
    <row r="3117" spans="10:11">
      <c r="J3117" s="75"/>
      <c r="K3117" s="75"/>
    </row>
    <row r="3118" spans="10:11">
      <c r="J3118" s="75"/>
      <c r="K3118" s="75"/>
    </row>
    <row r="3119" spans="10:11">
      <c r="J3119" s="75"/>
      <c r="K3119" s="75"/>
    </row>
    <row r="3120" spans="10:11">
      <c r="J3120" s="75"/>
      <c r="K3120" s="75"/>
    </row>
    <row r="3121" spans="10:11">
      <c r="J3121" s="75"/>
      <c r="K3121" s="75"/>
    </row>
    <row r="3122" spans="10:11">
      <c r="J3122" s="75"/>
      <c r="K3122" s="75"/>
    </row>
    <row r="3123" spans="10:11">
      <c r="J3123" s="75"/>
      <c r="K3123" s="75"/>
    </row>
    <row r="3124" spans="10:11">
      <c r="J3124" s="75"/>
      <c r="K3124" s="75"/>
    </row>
    <row r="3125" spans="10:11">
      <c r="J3125" s="75"/>
      <c r="K3125" s="75"/>
    </row>
    <row r="3126" spans="10:11">
      <c r="J3126" s="75"/>
      <c r="K3126" s="75"/>
    </row>
    <row r="3127" spans="10:11">
      <c r="J3127" s="75"/>
      <c r="K3127" s="75"/>
    </row>
    <row r="3128" spans="10:11">
      <c r="J3128" s="75"/>
      <c r="K3128" s="75"/>
    </row>
    <row r="3129" spans="10:11">
      <c r="J3129" s="75"/>
      <c r="K3129" s="75"/>
    </row>
    <row r="3130" spans="10:11">
      <c r="J3130" s="75"/>
      <c r="K3130" s="75"/>
    </row>
    <row r="3131" spans="10:11">
      <c r="J3131" s="75"/>
      <c r="K3131" s="75"/>
    </row>
    <row r="3132" spans="10:11">
      <c r="J3132" s="75"/>
      <c r="K3132" s="75"/>
    </row>
    <row r="3133" spans="10:11">
      <c r="J3133" s="75"/>
      <c r="K3133" s="75"/>
    </row>
    <row r="3134" spans="10:11">
      <c r="J3134" s="75"/>
      <c r="K3134" s="75"/>
    </row>
    <row r="3135" spans="10:11">
      <c r="J3135" s="75"/>
      <c r="K3135" s="75"/>
    </row>
    <row r="3136" spans="10:11">
      <c r="J3136" s="75"/>
      <c r="K3136" s="75"/>
    </row>
    <row r="3137" spans="10:11">
      <c r="J3137" s="75"/>
      <c r="K3137" s="75"/>
    </row>
    <row r="3138" spans="10:11">
      <c r="J3138" s="75"/>
      <c r="K3138" s="75"/>
    </row>
    <row r="3139" spans="10:11">
      <c r="J3139" s="75"/>
      <c r="K3139" s="75"/>
    </row>
    <row r="3140" spans="10:11">
      <c r="J3140" s="75"/>
      <c r="K3140" s="75"/>
    </row>
    <row r="3141" spans="10:11">
      <c r="J3141" s="75"/>
      <c r="K3141" s="75"/>
    </row>
    <row r="3142" spans="10:11">
      <c r="J3142" s="75"/>
      <c r="K3142" s="75"/>
    </row>
    <row r="3143" spans="10:11">
      <c r="J3143" s="75"/>
      <c r="K3143" s="75"/>
    </row>
    <row r="3144" spans="10:11">
      <c r="J3144" s="75"/>
      <c r="K3144" s="75"/>
    </row>
    <row r="3145" spans="10:11">
      <c r="J3145" s="75"/>
      <c r="K3145" s="75"/>
    </row>
    <row r="3146" spans="10:11">
      <c r="J3146" s="75"/>
      <c r="K3146" s="75"/>
    </row>
    <row r="3147" spans="10:11">
      <c r="J3147" s="75"/>
      <c r="K3147" s="75"/>
    </row>
    <row r="3148" spans="10:11">
      <c r="J3148" s="75"/>
      <c r="K3148" s="75"/>
    </row>
    <row r="3149" spans="10:11">
      <c r="J3149" s="75"/>
      <c r="K3149" s="75"/>
    </row>
    <row r="3150" spans="10:11">
      <c r="J3150" s="75"/>
      <c r="K3150" s="75"/>
    </row>
    <row r="3151" spans="10:11">
      <c r="J3151" s="75"/>
      <c r="K3151" s="75"/>
    </row>
    <row r="3152" spans="10:11">
      <c r="J3152" s="75"/>
      <c r="K3152" s="75"/>
    </row>
    <row r="3153" spans="10:11">
      <c r="J3153" s="75"/>
      <c r="K3153" s="75"/>
    </row>
    <row r="3154" spans="10:11">
      <c r="J3154" s="75"/>
      <c r="K3154" s="75"/>
    </row>
    <row r="3155" spans="10:11">
      <c r="J3155" s="75"/>
      <c r="K3155" s="75"/>
    </row>
    <row r="3156" spans="10:11">
      <c r="J3156" s="75"/>
      <c r="K3156" s="75"/>
    </row>
    <row r="3157" spans="10:11">
      <c r="J3157" s="75"/>
      <c r="K3157" s="75"/>
    </row>
    <row r="3158" spans="10:11">
      <c r="J3158" s="75"/>
      <c r="K3158" s="75"/>
    </row>
    <row r="3159" spans="10:11">
      <c r="J3159" s="75"/>
      <c r="K3159" s="75"/>
    </row>
    <row r="3160" spans="10:11">
      <c r="J3160" s="75"/>
      <c r="K3160" s="75"/>
    </row>
    <row r="3161" spans="10:11">
      <c r="J3161" s="75"/>
      <c r="K3161" s="75"/>
    </row>
    <row r="3162" spans="10:11">
      <c r="J3162" s="75"/>
      <c r="K3162" s="75"/>
    </row>
    <row r="3163" spans="10:11">
      <c r="J3163" s="75"/>
      <c r="K3163" s="75"/>
    </row>
    <row r="3164" spans="10:11">
      <c r="J3164" s="75"/>
      <c r="K3164" s="75"/>
    </row>
    <row r="3165" spans="10:11">
      <c r="J3165" s="75"/>
      <c r="K3165" s="75"/>
    </row>
    <row r="3166" spans="10:11">
      <c r="J3166" s="75"/>
      <c r="K3166" s="75"/>
    </row>
    <row r="3167" spans="10:11">
      <c r="J3167" s="75"/>
      <c r="K3167" s="75"/>
    </row>
    <row r="3168" spans="10:11">
      <c r="J3168" s="75"/>
      <c r="K3168" s="75"/>
    </row>
    <row r="3169" spans="10:11">
      <c r="J3169" s="75"/>
      <c r="K3169" s="75"/>
    </row>
    <row r="3170" spans="10:11">
      <c r="J3170" s="75"/>
      <c r="K3170" s="75"/>
    </row>
    <row r="3171" spans="10:11">
      <c r="J3171" s="75"/>
      <c r="K3171" s="75"/>
    </row>
    <row r="3172" spans="10:11">
      <c r="J3172" s="75"/>
      <c r="K3172" s="75"/>
    </row>
    <row r="3173" spans="10:11">
      <c r="J3173" s="75"/>
      <c r="K3173" s="75"/>
    </row>
    <row r="3174" spans="10:11">
      <c r="J3174" s="75"/>
      <c r="K3174" s="75"/>
    </row>
    <row r="3175" spans="10:11">
      <c r="J3175" s="75"/>
      <c r="K3175" s="75"/>
    </row>
    <row r="3176" spans="10:11">
      <c r="J3176" s="75"/>
      <c r="K3176" s="75"/>
    </row>
    <row r="3177" spans="10:11">
      <c r="J3177" s="75"/>
      <c r="K3177" s="75"/>
    </row>
    <row r="3178" spans="10:11">
      <c r="J3178" s="75"/>
      <c r="K3178" s="75"/>
    </row>
    <row r="3179" spans="10:11">
      <c r="J3179" s="75"/>
      <c r="K3179" s="75"/>
    </row>
    <row r="3180" spans="10:11">
      <c r="J3180" s="75"/>
      <c r="K3180" s="75"/>
    </row>
    <row r="3181" spans="10:11">
      <c r="J3181" s="75"/>
      <c r="K3181" s="75"/>
    </row>
    <row r="3182" spans="10:11">
      <c r="J3182" s="75"/>
      <c r="K3182" s="75"/>
    </row>
    <row r="3183" spans="10:11">
      <c r="J3183" s="75"/>
      <c r="K3183" s="75"/>
    </row>
    <row r="3184" spans="10:11">
      <c r="J3184" s="75"/>
      <c r="K3184" s="75"/>
    </row>
    <row r="3185" spans="10:11">
      <c r="J3185" s="75"/>
      <c r="K3185" s="75"/>
    </row>
    <row r="3186" spans="10:11">
      <c r="J3186" s="75"/>
      <c r="K3186" s="75"/>
    </row>
    <row r="3187" spans="10:11">
      <c r="J3187" s="75"/>
      <c r="K3187" s="75"/>
    </row>
    <row r="3188" spans="10:11">
      <c r="J3188" s="75"/>
      <c r="K3188" s="75"/>
    </row>
    <row r="3189" spans="10:11">
      <c r="J3189" s="75"/>
      <c r="K3189" s="75"/>
    </row>
    <row r="3190" spans="10:11">
      <c r="J3190" s="75"/>
      <c r="K3190" s="75"/>
    </row>
    <row r="3191" spans="10:11">
      <c r="J3191" s="75"/>
      <c r="K3191" s="75"/>
    </row>
    <row r="3192" spans="10:11">
      <c r="J3192" s="75"/>
      <c r="K3192" s="75"/>
    </row>
    <row r="3193" spans="10:11">
      <c r="J3193" s="75"/>
      <c r="K3193" s="75"/>
    </row>
    <row r="3194" spans="10:11">
      <c r="J3194" s="75"/>
      <c r="K3194" s="75"/>
    </row>
    <row r="3195" spans="10:11">
      <c r="J3195" s="75"/>
      <c r="K3195" s="75"/>
    </row>
    <row r="3196" spans="10:11">
      <c r="J3196" s="75"/>
      <c r="K3196" s="75"/>
    </row>
    <row r="3197" spans="10:11">
      <c r="J3197" s="75"/>
      <c r="K3197" s="75"/>
    </row>
    <row r="3198" spans="10:11">
      <c r="J3198" s="75"/>
      <c r="K3198" s="75"/>
    </row>
    <row r="3199" spans="10:11">
      <c r="J3199" s="75"/>
      <c r="K3199" s="75"/>
    </row>
    <row r="3200" spans="10:11">
      <c r="J3200" s="75"/>
      <c r="K3200" s="75"/>
    </row>
    <row r="3201" spans="10:11">
      <c r="J3201" s="75"/>
      <c r="K3201" s="75"/>
    </row>
    <row r="3202" spans="10:11">
      <c r="J3202" s="75"/>
      <c r="K3202" s="75"/>
    </row>
    <row r="3203" spans="10:11">
      <c r="J3203" s="75"/>
      <c r="K3203" s="75"/>
    </row>
    <row r="3204" spans="10:11">
      <c r="J3204" s="75"/>
      <c r="K3204" s="75"/>
    </row>
    <row r="3205" spans="10:11">
      <c r="J3205" s="75"/>
      <c r="K3205" s="75"/>
    </row>
    <row r="3206" spans="10:11">
      <c r="J3206" s="75"/>
      <c r="K3206" s="75"/>
    </row>
    <row r="3207" spans="10:11">
      <c r="J3207" s="75"/>
      <c r="K3207" s="75"/>
    </row>
    <row r="3208" spans="10:11">
      <c r="J3208" s="75"/>
      <c r="K3208" s="75"/>
    </row>
    <row r="3209" spans="10:11">
      <c r="J3209" s="75"/>
      <c r="K3209" s="75"/>
    </row>
    <row r="3210" spans="10:11">
      <c r="J3210" s="75"/>
      <c r="K3210" s="75"/>
    </row>
    <row r="3211" spans="10:11">
      <c r="J3211" s="75"/>
      <c r="K3211" s="75"/>
    </row>
    <row r="3212" spans="10:11">
      <c r="J3212" s="75"/>
      <c r="K3212" s="75"/>
    </row>
    <row r="3213" spans="10:11">
      <c r="J3213" s="75"/>
      <c r="K3213" s="75"/>
    </row>
    <row r="3214" spans="10:11">
      <c r="J3214" s="75"/>
      <c r="K3214" s="75"/>
    </row>
    <row r="3215" spans="10:11">
      <c r="J3215" s="75"/>
      <c r="K3215" s="75"/>
    </row>
    <row r="3216" spans="10:11">
      <c r="J3216" s="75"/>
      <c r="K3216" s="75"/>
    </row>
    <row r="3217" spans="10:11">
      <c r="J3217" s="75"/>
      <c r="K3217" s="75"/>
    </row>
    <row r="3218" spans="10:11">
      <c r="J3218" s="75"/>
      <c r="K3218" s="75"/>
    </row>
    <row r="3219" spans="10:11">
      <c r="J3219" s="75"/>
      <c r="K3219" s="75"/>
    </row>
    <row r="3220" spans="10:11">
      <c r="J3220" s="75"/>
      <c r="K3220" s="75"/>
    </row>
    <row r="3221" spans="10:11">
      <c r="J3221" s="75"/>
      <c r="K3221" s="75"/>
    </row>
    <row r="3222" spans="10:11">
      <c r="J3222" s="75"/>
      <c r="K3222" s="75"/>
    </row>
    <row r="3223" spans="10:11">
      <c r="J3223" s="75"/>
      <c r="K3223" s="75"/>
    </row>
    <row r="3224" spans="10:11">
      <c r="J3224" s="75"/>
      <c r="K3224" s="75"/>
    </row>
    <row r="3225" spans="10:11">
      <c r="J3225" s="75"/>
      <c r="K3225" s="75"/>
    </row>
    <row r="3226" spans="10:11">
      <c r="J3226" s="75"/>
      <c r="K3226" s="75"/>
    </row>
    <row r="3227" spans="10:11">
      <c r="J3227" s="75"/>
      <c r="K3227" s="75"/>
    </row>
    <row r="3228" spans="10:11">
      <c r="J3228" s="75"/>
      <c r="K3228" s="75"/>
    </row>
    <row r="3229" spans="10:11">
      <c r="J3229" s="75"/>
      <c r="K3229" s="75"/>
    </row>
    <row r="3230" spans="10:11">
      <c r="J3230" s="75"/>
      <c r="K3230" s="75"/>
    </row>
    <row r="3231" spans="10:11">
      <c r="J3231" s="75"/>
      <c r="K3231" s="75"/>
    </row>
    <row r="3232" spans="10:11">
      <c r="J3232" s="75"/>
      <c r="K3232" s="75"/>
    </row>
    <row r="3233" spans="10:11">
      <c r="J3233" s="75"/>
      <c r="K3233" s="75"/>
    </row>
    <row r="3234" spans="10:11">
      <c r="J3234" s="75"/>
      <c r="K3234" s="75"/>
    </row>
    <row r="3235" spans="10:11">
      <c r="J3235" s="75"/>
      <c r="K3235" s="75"/>
    </row>
    <row r="3236" spans="10:11">
      <c r="J3236" s="75"/>
      <c r="K3236" s="75"/>
    </row>
    <row r="3237" spans="10:11">
      <c r="J3237" s="75"/>
      <c r="K3237" s="75"/>
    </row>
    <row r="3238" spans="10:11">
      <c r="J3238" s="75"/>
      <c r="K3238" s="75"/>
    </row>
    <row r="3239" spans="10:11">
      <c r="J3239" s="75"/>
      <c r="K3239" s="75"/>
    </row>
    <row r="3240" spans="10:11">
      <c r="J3240" s="75"/>
      <c r="K3240" s="75"/>
    </row>
    <row r="3241" spans="10:11">
      <c r="J3241" s="75"/>
      <c r="K3241" s="75"/>
    </row>
    <row r="3242" spans="10:11">
      <c r="J3242" s="75"/>
      <c r="K3242" s="75"/>
    </row>
    <row r="3243" spans="10:11">
      <c r="J3243" s="75"/>
      <c r="K3243" s="75"/>
    </row>
    <row r="3244" spans="10:11">
      <c r="J3244" s="75"/>
      <c r="K3244" s="75"/>
    </row>
    <row r="3245" spans="10:11">
      <c r="J3245" s="75"/>
      <c r="K3245" s="75"/>
    </row>
    <row r="3246" spans="10:11">
      <c r="J3246" s="75"/>
      <c r="K3246" s="75"/>
    </row>
    <row r="3247" spans="10:11">
      <c r="J3247" s="75"/>
      <c r="K3247" s="75"/>
    </row>
    <row r="3248" spans="10:11">
      <c r="J3248" s="75"/>
      <c r="K3248" s="75"/>
    </row>
    <row r="3249" spans="10:11">
      <c r="J3249" s="75"/>
      <c r="K3249" s="75"/>
    </row>
    <row r="3250" spans="10:11">
      <c r="J3250" s="75"/>
      <c r="K3250" s="75"/>
    </row>
    <row r="3251" spans="10:11">
      <c r="J3251" s="75"/>
      <c r="K3251" s="75"/>
    </row>
    <row r="3252" spans="10:11">
      <c r="J3252" s="75"/>
      <c r="K3252" s="75"/>
    </row>
    <row r="3253" spans="10:11">
      <c r="J3253" s="75"/>
      <c r="K3253" s="75"/>
    </row>
    <row r="3254" spans="10:11">
      <c r="J3254" s="75"/>
      <c r="K3254" s="75"/>
    </row>
    <row r="3255" spans="10:11">
      <c r="J3255" s="75"/>
      <c r="K3255" s="75"/>
    </row>
    <row r="3256" spans="10:11">
      <c r="J3256" s="75"/>
      <c r="K3256" s="75"/>
    </row>
    <row r="3257" spans="10:11">
      <c r="J3257" s="75"/>
      <c r="K3257" s="75"/>
    </row>
    <row r="3258" spans="10:11">
      <c r="J3258" s="75"/>
      <c r="K3258" s="75"/>
    </row>
    <row r="3259" spans="10:11">
      <c r="J3259" s="75"/>
      <c r="K3259" s="75"/>
    </row>
    <row r="3260" spans="10:11">
      <c r="J3260" s="75"/>
      <c r="K3260" s="75"/>
    </row>
    <row r="3261" spans="10:11">
      <c r="J3261" s="75"/>
      <c r="K3261" s="75"/>
    </row>
    <row r="3262" spans="10:11">
      <c r="J3262" s="75"/>
      <c r="K3262" s="75"/>
    </row>
    <row r="3263" spans="10:11">
      <c r="J3263" s="75"/>
      <c r="K3263" s="75"/>
    </row>
    <row r="3264" spans="10:11">
      <c r="J3264" s="75"/>
      <c r="K3264" s="75"/>
    </row>
    <row r="3265" spans="10:11">
      <c r="J3265" s="75"/>
      <c r="K3265" s="75"/>
    </row>
    <row r="3266" spans="10:11">
      <c r="J3266" s="75"/>
      <c r="K3266" s="75"/>
    </row>
    <row r="3267" spans="10:11">
      <c r="J3267" s="75"/>
      <c r="K3267" s="75"/>
    </row>
    <row r="3268" spans="10:11">
      <c r="J3268" s="75"/>
      <c r="K3268" s="75"/>
    </row>
    <row r="3269" spans="10:11">
      <c r="J3269" s="75"/>
      <c r="K3269" s="75"/>
    </row>
    <row r="3270" spans="10:11">
      <c r="J3270" s="75"/>
      <c r="K3270" s="75"/>
    </row>
    <row r="3271" spans="10:11">
      <c r="J3271" s="75"/>
      <c r="K3271" s="75"/>
    </row>
    <row r="3272" spans="10:11">
      <c r="J3272" s="75"/>
      <c r="K3272" s="75"/>
    </row>
    <row r="3273" spans="10:11">
      <c r="J3273" s="75"/>
      <c r="K3273" s="75"/>
    </row>
    <row r="3274" spans="10:11">
      <c r="J3274" s="75"/>
      <c r="K3274" s="75"/>
    </row>
    <row r="3275" spans="10:11">
      <c r="J3275" s="75"/>
      <c r="K3275" s="75"/>
    </row>
    <row r="3276" spans="10:11">
      <c r="J3276" s="75"/>
      <c r="K3276" s="75"/>
    </row>
    <row r="3277" spans="10:11">
      <c r="J3277" s="75"/>
      <c r="K3277" s="75"/>
    </row>
    <row r="3278" spans="10:11">
      <c r="J3278" s="75"/>
      <c r="K3278" s="75"/>
    </row>
    <row r="3279" spans="10:11">
      <c r="J3279" s="75"/>
      <c r="K3279" s="75"/>
    </row>
    <row r="3280" spans="10:11">
      <c r="J3280" s="75"/>
      <c r="K3280" s="75"/>
    </row>
    <row r="3281" spans="10:11">
      <c r="J3281" s="75"/>
      <c r="K3281" s="75"/>
    </row>
    <row r="3282" spans="10:11">
      <c r="J3282" s="75"/>
      <c r="K3282" s="75"/>
    </row>
    <row r="3283" spans="10:11">
      <c r="J3283" s="75"/>
      <c r="K3283" s="75"/>
    </row>
    <row r="3284" spans="10:11">
      <c r="J3284" s="75"/>
      <c r="K3284" s="75"/>
    </row>
    <row r="3285" spans="10:11">
      <c r="J3285" s="75"/>
      <c r="K3285" s="75"/>
    </row>
    <row r="3286" spans="10:11">
      <c r="J3286" s="75"/>
      <c r="K3286" s="75"/>
    </row>
    <row r="3287" spans="10:11">
      <c r="J3287" s="75"/>
      <c r="K3287" s="75"/>
    </row>
    <row r="3288" spans="10:11">
      <c r="J3288" s="75"/>
      <c r="K3288" s="75"/>
    </row>
    <row r="3289" spans="10:11">
      <c r="J3289" s="75"/>
      <c r="K3289" s="75"/>
    </row>
    <row r="3290" spans="10:11">
      <c r="J3290" s="75"/>
      <c r="K3290" s="75"/>
    </row>
    <row r="3291" spans="10:11">
      <c r="J3291" s="75"/>
      <c r="K3291" s="75"/>
    </row>
    <row r="3292" spans="10:11">
      <c r="J3292" s="75"/>
      <c r="K3292" s="75"/>
    </row>
    <row r="3293" spans="10:11">
      <c r="J3293" s="75"/>
      <c r="K3293" s="75"/>
    </row>
    <row r="3294" spans="10:11">
      <c r="J3294" s="75"/>
      <c r="K3294" s="75"/>
    </row>
    <row r="3295" spans="10:11">
      <c r="J3295" s="75"/>
      <c r="K3295" s="75"/>
    </row>
    <row r="3296" spans="10:11">
      <c r="J3296" s="75"/>
      <c r="K3296" s="75"/>
    </row>
    <row r="3297" spans="10:11">
      <c r="J3297" s="75"/>
      <c r="K3297" s="75"/>
    </row>
    <row r="3298" spans="10:11">
      <c r="J3298" s="75"/>
      <c r="K3298" s="75"/>
    </row>
    <row r="3299" spans="10:11">
      <c r="J3299" s="75"/>
      <c r="K3299" s="75"/>
    </row>
    <row r="3300" spans="10:11">
      <c r="J3300" s="75"/>
      <c r="K3300" s="75"/>
    </row>
    <row r="3301" spans="10:11">
      <c r="J3301" s="75"/>
      <c r="K3301" s="75"/>
    </row>
    <row r="3302" spans="10:11">
      <c r="J3302" s="75"/>
      <c r="K3302" s="75"/>
    </row>
    <row r="3303" spans="10:11">
      <c r="J3303" s="75"/>
      <c r="K3303" s="75"/>
    </row>
    <row r="3304" spans="10:11">
      <c r="J3304" s="75"/>
      <c r="K3304" s="75"/>
    </row>
    <row r="3305" spans="10:11">
      <c r="J3305" s="75"/>
      <c r="K3305" s="75"/>
    </row>
    <row r="3306" spans="10:11">
      <c r="J3306" s="75"/>
      <c r="K3306" s="75"/>
    </row>
    <row r="3307" spans="10:11">
      <c r="J3307" s="75"/>
      <c r="K3307" s="75"/>
    </row>
    <row r="3308" spans="10:11">
      <c r="J3308" s="75"/>
      <c r="K3308" s="75"/>
    </row>
    <row r="3309" spans="10:11">
      <c r="J3309" s="75"/>
      <c r="K3309" s="75"/>
    </row>
    <row r="3310" spans="10:11">
      <c r="J3310" s="75"/>
      <c r="K3310" s="75"/>
    </row>
    <row r="3311" spans="10:11">
      <c r="J3311" s="75"/>
      <c r="K3311" s="75"/>
    </row>
    <row r="3312" spans="10:11">
      <c r="J3312" s="75"/>
      <c r="K3312" s="75"/>
    </row>
    <row r="3313" spans="10:11">
      <c r="J3313" s="75"/>
      <c r="K3313" s="75"/>
    </row>
    <row r="3314" spans="10:11">
      <c r="J3314" s="75"/>
      <c r="K3314" s="75"/>
    </row>
    <row r="3315" spans="10:11">
      <c r="J3315" s="75"/>
      <c r="K3315" s="75"/>
    </row>
    <row r="3316" spans="10:11">
      <c r="J3316" s="75"/>
      <c r="K3316" s="75"/>
    </row>
    <row r="3317" spans="10:11">
      <c r="J3317" s="75"/>
      <c r="K3317" s="75"/>
    </row>
    <row r="3318" spans="10:11">
      <c r="J3318" s="75"/>
      <c r="K3318" s="75"/>
    </row>
    <row r="3319" spans="10:11">
      <c r="J3319" s="75"/>
      <c r="K3319" s="75"/>
    </row>
    <row r="3320" spans="10:11">
      <c r="J3320" s="75"/>
      <c r="K3320" s="75"/>
    </row>
    <row r="3321" spans="10:11">
      <c r="J3321" s="75"/>
      <c r="K3321" s="75"/>
    </row>
    <row r="3322" spans="10:11">
      <c r="J3322" s="75"/>
      <c r="K3322" s="75"/>
    </row>
    <row r="3323" spans="10:11">
      <c r="J3323" s="75"/>
      <c r="K3323" s="75"/>
    </row>
    <row r="3324" spans="10:11">
      <c r="J3324" s="75"/>
      <c r="K3324" s="75"/>
    </row>
    <row r="3325" spans="10:11">
      <c r="J3325" s="75"/>
      <c r="K3325" s="75"/>
    </row>
    <row r="3326" spans="10:11">
      <c r="J3326" s="75"/>
      <c r="K3326" s="75"/>
    </row>
    <row r="3327" spans="10:11">
      <c r="J3327" s="75"/>
      <c r="K3327" s="75"/>
    </row>
    <row r="3328" spans="10:11">
      <c r="J3328" s="75"/>
      <c r="K3328" s="75"/>
    </row>
    <row r="3329" spans="10:11">
      <c r="J3329" s="75"/>
      <c r="K3329" s="75"/>
    </row>
    <row r="3330" spans="10:11">
      <c r="J3330" s="75"/>
      <c r="K3330" s="75"/>
    </row>
    <row r="3331" spans="10:11">
      <c r="J3331" s="75"/>
      <c r="K3331" s="75"/>
    </row>
    <row r="3332" spans="10:11">
      <c r="J3332" s="75"/>
      <c r="K3332" s="75"/>
    </row>
    <row r="3333" spans="10:11">
      <c r="J3333" s="75"/>
      <c r="K3333" s="75"/>
    </row>
    <row r="3334" spans="10:11">
      <c r="J3334" s="75"/>
      <c r="K3334" s="75"/>
    </row>
    <row r="3335" spans="10:11">
      <c r="J3335" s="75"/>
      <c r="K3335" s="75"/>
    </row>
    <row r="3336" spans="10:11">
      <c r="J3336" s="75"/>
      <c r="K3336" s="75"/>
    </row>
    <row r="3337" spans="10:11">
      <c r="J3337" s="75"/>
      <c r="K3337" s="75"/>
    </row>
    <row r="3338" spans="10:11">
      <c r="J3338" s="75"/>
      <c r="K3338" s="75"/>
    </row>
    <row r="3339" spans="10:11">
      <c r="J3339" s="75"/>
      <c r="K3339" s="75"/>
    </row>
    <row r="3340" spans="10:11">
      <c r="J3340" s="75"/>
      <c r="K3340" s="75"/>
    </row>
    <row r="3341" spans="10:11">
      <c r="J3341" s="75"/>
      <c r="K3341" s="75"/>
    </row>
    <row r="3342" spans="10:11">
      <c r="J3342" s="75"/>
      <c r="K3342" s="75"/>
    </row>
    <row r="3343" spans="10:11">
      <c r="J3343" s="75"/>
      <c r="K3343" s="75"/>
    </row>
    <row r="3344" spans="10:11">
      <c r="J3344" s="75"/>
      <c r="K3344" s="75"/>
    </row>
    <row r="3345" spans="10:11">
      <c r="J3345" s="75"/>
      <c r="K3345" s="75"/>
    </row>
    <row r="3346" spans="10:11">
      <c r="J3346" s="75"/>
      <c r="K3346" s="75"/>
    </row>
    <row r="3347" spans="10:11">
      <c r="J3347" s="75"/>
      <c r="K3347" s="75"/>
    </row>
    <row r="3348" spans="10:11">
      <c r="J3348" s="75"/>
      <c r="K3348" s="75"/>
    </row>
    <row r="3349" spans="10:11">
      <c r="J3349" s="75"/>
      <c r="K3349" s="75"/>
    </row>
    <row r="3350" spans="10:11">
      <c r="J3350" s="75"/>
      <c r="K3350" s="75"/>
    </row>
    <row r="3351" spans="10:11">
      <c r="J3351" s="75"/>
      <c r="K3351" s="75"/>
    </row>
    <row r="3352" spans="10:11">
      <c r="J3352" s="75"/>
      <c r="K3352" s="75"/>
    </row>
    <row r="3353" spans="10:11">
      <c r="J3353" s="75"/>
      <c r="K3353" s="75"/>
    </row>
    <row r="3354" spans="10:11">
      <c r="J3354" s="75"/>
      <c r="K3354" s="75"/>
    </row>
    <row r="3355" spans="10:11">
      <c r="J3355" s="75"/>
      <c r="K3355" s="75"/>
    </row>
    <row r="3356" spans="10:11">
      <c r="J3356" s="75"/>
      <c r="K3356" s="75"/>
    </row>
    <row r="3357" spans="10:11">
      <c r="J3357" s="75"/>
      <c r="K3357" s="75"/>
    </row>
    <row r="3358" spans="10:11">
      <c r="J3358" s="75"/>
      <c r="K3358" s="75"/>
    </row>
    <row r="3359" spans="10:11">
      <c r="J3359" s="75"/>
      <c r="K3359" s="75"/>
    </row>
    <row r="3360" spans="10:11">
      <c r="J3360" s="75"/>
      <c r="K3360" s="75"/>
    </row>
    <row r="3361" spans="10:11">
      <c r="J3361" s="75"/>
      <c r="K3361" s="75"/>
    </row>
    <row r="3362" spans="10:11">
      <c r="J3362" s="75"/>
      <c r="K3362" s="75"/>
    </row>
    <row r="3363" spans="10:11">
      <c r="J3363" s="75"/>
      <c r="K3363" s="75"/>
    </row>
    <row r="3364" spans="10:11">
      <c r="J3364" s="75"/>
      <c r="K3364" s="75"/>
    </row>
    <row r="3365" spans="10:11">
      <c r="J3365" s="75"/>
      <c r="K3365" s="75"/>
    </row>
    <row r="3366" spans="10:11">
      <c r="J3366" s="75"/>
      <c r="K3366" s="75"/>
    </row>
    <row r="3367" spans="10:11">
      <c r="J3367" s="75"/>
      <c r="K3367" s="75"/>
    </row>
    <row r="3368" spans="10:11">
      <c r="J3368" s="75"/>
      <c r="K3368" s="75"/>
    </row>
    <row r="3369" spans="10:11">
      <c r="J3369" s="75"/>
      <c r="K3369" s="75"/>
    </row>
    <row r="3370" spans="10:11">
      <c r="J3370" s="75"/>
      <c r="K3370" s="75"/>
    </row>
    <row r="3371" spans="10:11">
      <c r="J3371" s="75"/>
      <c r="K3371" s="75"/>
    </row>
    <row r="3372" spans="10:11">
      <c r="J3372" s="75"/>
      <c r="K3372" s="75"/>
    </row>
    <row r="3373" spans="10:11">
      <c r="J3373" s="75"/>
      <c r="K3373" s="75"/>
    </row>
    <row r="3374" spans="10:11">
      <c r="J3374" s="75"/>
      <c r="K3374" s="75"/>
    </row>
    <row r="3375" spans="10:11">
      <c r="J3375" s="75"/>
      <c r="K3375" s="75"/>
    </row>
    <row r="3376" spans="10:11">
      <c r="J3376" s="75"/>
      <c r="K3376" s="75"/>
    </row>
    <row r="3377" spans="10:11">
      <c r="J3377" s="75"/>
      <c r="K3377" s="75"/>
    </row>
    <row r="3378" spans="10:11">
      <c r="J3378" s="75"/>
      <c r="K3378" s="75"/>
    </row>
    <row r="3379" spans="10:11">
      <c r="J3379" s="75"/>
      <c r="K3379" s="75"/>
    </row>
    <row r="3380" spans="10:11">
      <c r="J3380" s="75"/>
      <c r="K3380" s="75"/>
    </row>
    <row r="3381" spans="10:11">
      <c r="J3381" s="75"/>
      <c r="K3381" s="75"/>
    </row>
    <row r="3382" spans="10:11">
      <c r="J3382" s="75"/>
      <c r="K3382" s="75"/>
    </row>
    <row r="3383" spans="10:11">
      <c r="J3383" s="75"/>
      <c r="K3383" s="75"/>
    </row>
    <row r="3384" spans="10:11">
      <c r="J3384" s="75"/>
      <c r="K3384" s="75"/>
    </row>
    <row r="3385" spans="10:11">
      <c r="J3385" s="75"/>
      <c r="K3385" s="75"/>
    </row>
    <row r="3386" spans="10:11">
      <c r="J3386" s="75"/>
      <c r="K3386" s="75"/>
    </row>
    <row r="3387" spans="10:11">
      <c r="J3387" s="75"/>
      <c r="K3387" s="75"/>
    </row>
    <row r="3388" spans="10:11">
      <c r="J3388" s="75"/>
      <c r="K3388" s="75"/>
    </row>
    <row r="3389" spans="10:11">
      <c r="J3389" s="75"/>
      <c r="K3389" s="75"/>
    </row>
    <row r="3390" spans="10:11">
      <c r="J3390" s="75"/>
      <c r="K3390" s="75"/>
    </row>
    <row r="3391" spans="10:11">
      <c r="J3391" s="75"/>
      <c r="K3391" s="75"/>
    </row>
    <row r="3392" spans="10:11">
      <c r="J3392" s="75"/>
      <c r="K3392" s="75"/>
    </row>
    <row r="3393" spans="10:11">
      <c r="J3393" s="75"/>
      <c r="K3393" s="75"/>
    </row>
    <row r="3394" spans="10:11">
      <c r="J3394" s="75"/>
      <c r="K3394" s="75"/>
    </row>
    <row r="3395" spans="10:11">
      <c r="J3395" s="75"/>
      <c r="K3395" s="75"/>
    </row>
    <row r="3396" spans="10:11">
      <c r="J3396" s="75"/>
      <c r="K3396" s="75"/>
    </row>
    <row r="3397" spans="10:11">
      <c r="J3397" s="75"/>
      <c r="K3397" s="75"/>
    </row>
    <row r="3398" spans="10:11">
      <c r="J3398" s="75"/>
      <c r="K3398" s="75"/>
    </row>
    <row r="3399" spans="10:11">
      <c r="J3399" s="75"/>
      <c r="K3399" s="75"/>
    </row>
    <row r="3400" spans="10:11">
      <c r="J3400" s="75"/>
      <c r="K3400" s="75"/>
    </row>
    <row r="3401" spans="10:11">
      <c r="J3401" s="75"/>
      <c r="K3401" s="75"/>
    </row>
    <row r="3402" spans="10:11">
      <c r="J3402" s="75"/>
      <c r="K3402" s="75"/>
    </row>
    <row r="3403" spans="10:11">
      <c r="J3403" s="75"/>
      <c r="K3403" s="75"/>
    </row>
    <row r="3404" spans="10:11">
      <c r="J3404" s="75"/>
      <c r="K3404" s="75"/>
    </row>
    <row r="3405" spans="10:11">
      <c r="J3405" s="75"/>
      <c r="K3405" s="75"/>
    </row>
    <row r="3406" spans="10:11">
      <c r="J3406" s="75"/>
      <c r="K3406" s="75"/>
    </row>
    <row r="3407" spans="10:11">
      <c r="J3407" s="75"/>
      <c r="K3407" s="75"/>
    </row>
    <row r="3408" spans="10:11">
      <c r="J3408" s="75"/>
      <c r="K3408" s="75"/>
    </row>
    <row r="3409" spans="10:11">
      <c r="J3409" s="75"/>
      <c r="K3409" s="75"/>
    </row>
    <row r="3410" spans="10:11">
      <c r="J3410" s="75"/>
      <c r="K3410" s="75"/>
    </row>
    <row r="3411" spans="10:11">
      <c r="J3411" s="75"/>
      <c r="K3411" s="75"/>
    </row>
    <row r="3412" spans="10:11">
      <c r="J3412" s="75"/>
      <c r="K3412" s="75"/>
    </row>
    <row r="3413" spans="10:11">
      <c r="J3413" s="75"/>
      <c r="K3413" s="75"/>
    </row>
    <row r="3414" spans="10:11">
      <c r="J3414" s="75"/>
      <c r="K3414" s="75"/>
    </row>
    <row r="3415" spans="10:11">
      <c r="J3415" s="75"/>
      <c r="K3415" s="75"/>
    </row>
    <row r="3416" spans="10:11">
      <c r="J3416" s="75"/>
      <c r="K3416" s="75"/>
    </row>
    <row r="3417" spans="10:11">
      <c r="J3417" s="75"/>
      <c r="K3417" s="75"/>
    </row>
    <row r="3418" spans="10:11">
      <c r="J3418" s="75"/>
      <c r="K3418" s="75"/>
    </row>
    <row r="3419" spans="10:11">
      <c r="J3419" s="75"/>
      <c r="K3419" s="75"/>
    </row>
    <row r="3420" spans="10:11">
      <c r="J3420" s="75"/>
      <c r="K3420" s="75"/>
    </row>
    <row r="3421" spans="10:11">
      <c r="J3421" s="75"/>
      <c r="K3421" s="75"/>
    </row>
    <row r="3422" spans="10:11">
      <c r="J3422" s="75"/>
      <c r="K3422" s="75"/>
    </row>
    <row r="3423" spans="10:11">
      <c r="J3423" s="75"/>
      <c r="K3423" s="75"/>
    </row>
    <row r="3424" spans="10:11">
      <c r="J3424" s="75"/>
      <c r="K3424" s="75"/>
    </row>
    <row r="3425" spans="10:11">
      <c r="J3425" s="75"/>
      <c r="K3425" s="75"/>
    </row>
    <row r="3426" spans="10:11">
      <c r="J3426" s="75"/>
      <c r="K3426" s="75"/>
    </row>
    <row r="3427" spans="10:11">
      <c r="J3427" s="75"/>
      <c r="K3427" s="75"/>
    </row>
    <row r="3428" spans="10:11">
      <c r="J3428" s="75"/>
      <c r="K3428" s="75"/>
    </row>
    <row r="3429" spans="10:11">
      <c r="J3429" s="75"/>
      <c r="K3429" s="75"/>
    </row>
    <row r="3430" spans="10:11">
      <c r="J3430" s="75"/>
      <c r="K3430" s="75"/>
    </row>
    <row r="3431" spans="10:11">
      <c r="J3431" s="75"/>
      <c r="K3431" s="75"/>
    </row>
    <row r="3432" spans="10:11">
      <c r="J3432" s="75"/>
      <c r="K3432" s="75"/>
    </row>
    <row r="3433" spans="10:11">
      <c r="J3433" s="75"/>
      <c r="K3433" s="75"/>
    </row>
    <row r="3434" spans="10:11">
      <c r="J3434" s="75"/>
      <c r="K3434" s="75"/>
    </row>
    <row r="3435" spans="10:11">
      <c r="J3435" s="75"/>
      <c r="K3435" s="75"/>
    </row>
    <row r="3436" spans="10:11">
      <c r="J3436" s="75"/>
      <c r="K3436" s="75"/>
    </row>
    <row r="3437" spans="10:11">
      <c r="J3437" s="75"/>
      <c r="K3437" s="75"/>
    </row>
    <row r="3438" spans="10:11">
      <c r="J3438" s="75"/>
      <c r="K3438" s="75"/>
    </row>
    <row r="3439" spans="10:11">
      <c r="J3439" s="75"/>
      <c r="K3439" s="75"/>
    </row>
    <row r="3440" spans="10:11">
      <c r="J3440" s="75"/>
      <c r="K3440" s="75"/>
    </row>
    <row r="3441" spans="10:11">
      <c r="J3441" s="75"/>
      <c r="K3441" s="75"/>
    </row>
    <row r="3442" spans="10:11">
      <c r="J3442" s="75"/>
      <c r="K3442" s="75"/>
    </row>
    <row r="3443" spans="10:11">
      <c r="J3443" s="75"/>
      <c r="K3443" s="75"/>
    </row>
    <row r="3444" spans="10:11">
      <c r="J3444" s="75"/>
      <c r="K3444" s="75"/>
    </row>
    <row r="3445" spans="10:11">
      <c r="J3445" s="75"/>
      <c r="K3445" s="75"/>
    </row>
    <row r="3446" spans="10:11">
      <c r="J3446" s="75"/>
      <c r="K3446" s="75"/>
    </row>
    <row r="3447" spans="10:11">
      <c r="J3447" s="75"/>
      <c r="K3447" s="75"/>
    </row>
    <row r="3448" spans="10:11">
      <c r="J3448" s="75"/>
      <c r="K3448" s="75"/>
    </row>
    <row r="3449" spans="10:11">
      <c r="J3449" s="75"/>
      <c r="K3449" s="75"/>
    </row>
    <row r="3450" spans="10:11">
      <c r="J3450" s="75"/>
      <c r="K3450" s="75"/>
    </row>
    <row r="3451" spans="10:11">
      <c r="J3451" s="75"/>
      <c r="K3451" s="75"/>
    </row>
    <row r="3452" spans="10:11">
      <c r="J3452" s="75"/>
      <c r="K3452" s="75"/>
    </row>
    <row r="3453" spans="10:11">
      <c r="J3453" s="75"/>
      <c r="K3453" s="75"/>
    </row>
    <row r="3454" spans="10:11">
      <c r="J3454" s="75"/>
      <c r="K3454" s="75"/>
    </row>
    <row r="3455" spans="10:11">
      <c r="J3455" s="75"/>
      <c r="K3455" s="75"/>
    </row>
    <row r="3456" spans="10:11">
      <c r="J3456" s="75"/>
      <c r="K3456" s="75"/>
    </row>
    <row r="3457" spans="10:11">
      <c r="J3457" s="75"/>
      <c r="K3457" s="75"/>
    </row>
    <row r="3458" spans="10:11">
      <c r="J3458" s="75"/>
      <c r="K3458" s="75"/>
    </row>
    <row r="3459" spans="10:11">
      <c r="J3459" s="75"/>
      <c r="K3459" s="75"/>
    </row>
    <row r="3460" spans="10:11">
      <c r="J3460" s="75"/>
      <c r="K3460" s="75"/>
    </row>
    <row r="3461" spans="10:11">
      <c r="J3461" s="75"/>
      <c r="K3461" s="75"/>
    </row>
    <row r="3462" spans="10:11">
      <c r="J3462" s="75"/>
      <c r="K3462" s="75"/>
    </row>
    <row r="3463" spans="10:11">
      <c r="J3463" s="75"/>
      <c r="K3463" s="75"/>
    </row>
    <row r="3464" spans="10:11">
      <c r="J3464" s="75"/>
      <c r="K3464" s="75"/>
    </row>
    <row r="3465" spans="10:11">
      <c r="J3465" s="75"/>
      <c r="K3465" s="75"/>
    </row>
    <row r="3466" spans="10:11">
      <c r="J3466" s="75"/>
      <c r="K3466" s="75"/>
    </row>
    <row r="3467" spans="10:11">
      <c r="J3467" s="75"/>
      <c r="K3467" s="75"/>
    </row>
    <row r="3468" spans="10:11">
      <c r="J3468" s="75"/>
      <c r="K3468" s="75"/>
    </row>
    <row r="3469" spans="10:11">
      <c r="J3469" s="75"/>
      <c r="K3469" s="75"/>
    </row>
    <row r="3470" spans="10:11">
      <c r="J3470" s="75"/>
      <c r="K3470" s="75"/>
    </row>
    <row r="3471" spans="10:11">
      <c r="J3471" s="75"/>
      <c r="K3471" s="75"/>
    </row>
    <row r="3472" spans="10:11">
      <c r="J3472" s="75"/>
      <c r="K3472" s="75"/>
    </row>
    <row r="3473" spans="10:11">
      <c r="J3473" s="75"/>
      <c r="K3473" s="75"/>
    </row>
    <row r="3474" spans="10:11">
      <c r="J3474" s="75"/>
      <c r="K3474" s="75"/>
    </row>
    <row r="3475" spans="10:11">
      <c r="J3475" s="75"/>
      <c r="K3475" s="75"/>
    </row>
    <row r="3476" spans="10:11">
      <c r="J3476" s="75"/>
      <c r="K3476" s="75"/>
    </row>
    <row r="3477" spans="10:11">
      <c r="J3477" s="75"/>
      <c r="K3477" s="75"/>
    </row>
    <row r="3478" spans="10:11">
      <c r="J3478" s="75"/>
      <c r="K3478" s="75"/>
    </row>
    <row r="3479" spans="10:11">
      <c r="J3479" s="75"/>
      <c r="K3479" s="75"/>
    </row>
    <row r="3480" spans="10:11">
      <c r="J3480" s="75"/>
      <c r="K3480" s="75"/>
    </row>
    <row r="3481" spans="10:11">
      <c r="J3481" s="75"/>
      <c r="K3481" s="75"/>
    </row>
    <row r="3482" spans="10:11">
      <c r="J3482" s="75"/>
      <c r="K3482" s="75"/>
    </row>
    <row r="3483" spans="10:11">
      <c r="J3483" s="75"/>
      <c r="K3483" s="75"/>
    </row>
    <row r="3484" spans="10:11">
      <c r="J3484" s="75"/>
      <c r="K3484" s="75"/>
    </row>
    <row r="3485" spans="10:11">
      <c r="J3485" s="75"/>
      <c r="K3485" s="75"/>
    </row>
    <row r="3486" spans="10:11">
      <c r="J3486" s="75"/>
      <c r="K3486" s="75"/>
    </row>
    <row r="3487" spans="10:11">
      <c r="J3487" s="75"/>
      <c r="K3487" s="75"/>
    </row>
    <row r="3488" spans="10:11">
      <c r="J3488" s="75"/>
      <c r="K3488" s="75"/>
    </row>
    <row r="3489" spans="10:11">
      <c r="J3489" s="75"/>
      <c r="K3489" s="75"/>
    </row>
    <row r="3490" spans="10:11">
      <c r="J3490" s="75"/>
      <c r="K3490" s="75"/>
    </row>
    <row r="3491" spans="10:11">
      <c r="J3491" s="75"/>
      <c r="K3491" s="75"/>
    </row>
    <row r="3492" spans="10:11">
      <c r="J3492" s="75"/>
      <c r="K3492" s="75"/>
    </row>
    <row r="3493" spans="10:11">
      <c r="J3493" s="75"/>
      <c r="K3493" s="75"/>
    </row>
    <row r="3494" spans="10:11">
      <c r="J3494" s="75"/>
      <c r="K3494" s="75"/>
    </row>
    <row r="3495" spans="10:11">
      <c r="J3495" s="75"/>
      <c r="K3495" s="75"/>
    </row>
    <row r="3496" spans="10:11">
      <c r="J3496" s="75"/>
      <c r="K3496" s="75"/>
    </row>
    <row r="3497" spans="10:11">
      <c r="J3497" s="75"/>
      <c r="K3497" s="75"/>
    </row>
    <row r="3498" spans="10:11">
      <c r="J3498" s="75"/>
      <c r="K3498" s="75"/>
    </row>
    <row r="3499" spans="10:11">
      <c r="J3499" s="75"/>
      <c r="K3499" s="75"/>
    </row>
    <row r="3500" spans="10:11">
      <c r="J3500" s="75"/>
      <c r="K3500" s="75"/>
    </row>
    <row r="3501" spans="10:11">
      <c r="J3501" s="75"/>
      <c r="K3501" s="75"/>
    </row>
    <row r="3502" spans="10:11">
      <c r="J3502" s="75"/>
      <c r="K3502" s="75"/>
    </row>
    <row r="3503" spans="10:11">
      <c r="J3503" s="75"/>
      <c r="K3503" s="75"/>
    </row>
    <row r="3504" spans="10:11">
      <c r="J3504" s="75"/>
      <c r="K3504" s="75"/>
    </row>
    <row r="3505" spans="10:11">
      <c r="J3505" s="75"/>
      <c r="K3505" s="75"/>
    </row>
    <row r="3506" spans="10:11">
      <c r="J3506" s="75"/>
      <c r="K3506" s="75"/>
    </row>
    <row r="3507" spans="10:11">
      <c r="J3507" s="75"/>
      <c r="K3507" s="75"/>
    </row>
    <row r="3508" spans="10:11">
      <c r="J3508" s="75"/>
      <c r="K3508" s="75"/>
    </row>
    <row r="3509" spans="10:11">
      <c r="J3509" s="75"/>
      <c r="K3509" s="75"/>
    </row>
    <row r="3510" spans="10:11">
      <c r="J3510" s="75"/>
      <c r="K3510" s="75"/>
    </row>
    <row r="3511" spans="10:11">
      <c r="J3511" s="75"/>
      <c r="K3511" s="75"/>
    </row>
    <row r="3512" spans="10:11">
      <c r="J3512" s="75"/>
      <c r="K3512" s="75"/>
    </row>
    <row r="3513" spans="10:11">
      <c r="J3513" s="75"/>
      <c r="K3513" s="75"/>
    </row>
    <row r="3514" spans="10:11">
      <c r="J3514" s="75"/>
      <c r="K3514" s="75"/>
    </row>
    <row r="3515" spans="10:11">
      <c r="J3515" s="75"/>
      <c r="K3515" s="75"/>
    </row>
    <row r="3516" spans="10:11">
      <c r="J3516" s="75"/>
      <c r="K3516" s="75"/>
    </row>
    <row r="3517" spans="10:11">
      <c r="J3517" s="75"/>
      <c r="K3517" s="75"/>
    </row>
    <row r="3518" spans="10:11">
      <c r="J3518" s="75"/>
      <c r="K3518" s="75"/>
    </row>
    <row r="3519" spans="10:11">
      <c r="J3519" s="75"/>
      <c r="K3519" s="75"/>
    </row>
    <row r="3520" spans="10:11">
      <c r="J3520" s="75"/>
      <c r="K3520" s="75"/>
    </row>
    <row r="3521" spans="10:11">
      <c r="J3521" s="75"/>
      <c r="K3521" s="75"/>
    </row>
    <row r="3522" spans="10:11">
      <c r="J3522" s="75"/>
      <c r="K3522" s="75"/>
    </row>
    <row r="3523" spans="10:11">
      <c r="J3523" s="75"/>
      <c r="K3523" s="75"/>
    </row>
    <row r="3524" spans="10:11">
      <c r="J3524" s="75"/>
      <c r="K3524" s="75"/>
    </row>
    <row r="3525" spans="10:11">
      <c r="J3525" s="75"/>
      <c r="K3525" s="75"/>
    </row>
    <row r="3526" spans="10:11">
      <c r="J3526" s="75"/>
      <c r="K3526" s="75"/>
    </row>
    <row r="3527" spans="10:11">
      <c r="J3527" s="75"/>
      <c r="K3527" s="75"/>
    </row>
    <row r="3528" spans="10:11">
      <c r="J3528" s="75"/>
      <c r="K3528" s="75"/>
    </row>
    <row r="3529" spans="10:11">
      <c r="J3529" s="75"/>
      <c r="K3529" s="75"/>
    </row>
    <row r="3530" spans="10:11">
      <c r="J3530" s="75"/>
      <c r="K3530" s="75"/>
    </row>
    <row r="3531" spans="10:11">
      <c r="J3531" s="75"/>
      <c r="K3531" s="75"/>
    </row>
    <row r="3532" spans="10:11">
      <c r="J3532" s="75"/>
      <c r="K3532" s="75"/>
    </row>
    <row r="3533" spans="10:11">
      <c r="J3533" s="75"/>
      <c r="K3533" s="75"/>
    </row>
    <row r="3534" spans="10:11">
      <c r="J3534" s="75"/>
      <c r="K3534" s="75"/>
    </row>
    <row r="3535" spans="10:11">
      <c r="J3535" s="75"/>
      <c r="K3535" s="75"/>
    </row>
    <row r="3536" spans="10:11">
      <c r="J3536" s="75"/>
      <c r="K3536" s="75"/>
    </row>
    <row r="3537" spans="10:11">
      <c r="J3537" s="75"/>
      <c r="K3537" s="75"/>
    </row>
    <row r="3538" spans="10:11">
      <c r="J3538" s="75"/>
      <c r="K3538" s="75"/>
    </row>
    <row r="3539" spans="10:11">
      <c r="J3539" s="75"/>
      <c r="K3539" s="75"/>
    </row>
    <row r="3540" spans="10:11">
      <c r="J3540" s="75"/>
      <c r="K3540" s="75"/>
    </row>
    <row r="3541" spans="10:11">
      <c r="J3541" s="75"/>
      <c r="K3541" s="75"/>
    </row>
    <row r="3542" spans="10:11">
      <c r="J3542" s="75"/>
      <c r="K3542" s="75"/>
    </row>
    <row r="3543" spans="10:11">
      <c r="J3543" s="75"/>
      <c r="K3543" s="75"/>
    </row>
    <row r="3544" spans="10:11">
      <c r="J3544" s="75"/>
      <c r="K3544" s="75"/>
    </row>
    <row r="3545" spans="10:11">
      <c r="J3545" s="75"/>
      <c r="K3545" s="75"/>
    </row>
    <row r="3546" spans="10:11">
      <c r="J3546" s="75"/>
      <c r="K3546" s="75"/>
    </row>
    <row r="3547" spans="10:11">
      <c r="J3547" s="75"/>
      <c r="K3547" s="75"/>
    </row>
    <row r="3548" spans="10:11">
      <c r="J3548" s="75"/>
      <c r="K3548" s="75"/>
    </row>
    <row r="3549" spans="10:11">
      <c r="J3549" s="75"/>
      <c r="K3549" s="75"/>
    </row>
    <row r="3550" spans="10:11">
      <c r="J3550" s="75"/>
      <c r="K3550" s="75"/>
    </row>
    <row r="3551" spans="10:11">
      <c r="J3551" s="75"/>
      <c r="K3551" s="75"/>
    </row>
    <row r="3552" spans="10:11">
      <c r="J3552" s="75"/>
      <c r="K3552" s="75"/>
    </row>
    <row r="3553" spans="10:11">
      <c r="J3553" s="75"/>
      <c r="K3553" s="75"/>
    </row>
    <row r="3554" spans="10:11">
      <c r="J3554" s="75"/>
      <c r="K3554" s="75"/>
    </row>
    <row r="3555" spans="10:11">
      <c r="J3555" s="75"/>
      <c r="K3555" s="75"/>
    </row>
    <row r="3556" spans="10:11">
      <c r="J3556" s="75"/>
      <c r="K3556" s="75"/>
    </row>
    <row r="3557" spans="10:11">
      <c r="J3557" s="75"/>
      <c r="K3557" s="75"/>
    </row>
    <row r="3558" spans="10:11">
      <c r="J3558" s="75"/>
      <c r="K3558" s="75"/>
    </row>
    <row r="3559" spans="10:11">
      <c r="J3559" s="75"/>
      <c r="K3559" s="75"/>
    </row>
    <row r="3560" spans="10:11">
      <c r="J3560" s="75"/>
      <c r="K3560" s="75"/>
    </row>
    <row r="3561" spans="10:11">
      <c r="J3561" s="75"/>
      <c r="K3561" s="75"/>
    </row>
    <row r="3562" spans="10:11">
      <c r="J3562" s="75"/>
      <c r="K3562" s="75"/>
    </row>
    <row r="3563" spans="10:11">
      <c r="J3563" s="75"/>
      <c r="K3563" s="75"/>
    </row>
    <row r="3564" spans="10:11">
      <c r="J3564" s="75"/>
      <c r="K3564" s="75"/>
    </row>
    <row r="3565" spans="10:11">
      <c r="J3565" s="75"/>
      <c r="K3565" s="75"/>
    </row>
    <row r="3566" spans="10:11">
      <c r="J3566" s="75"/>
      <c r="K3566" s="75"/>
    </row>
    <row r="3567" spans="10:11">
      <c r="J3567" s="75"/>
      <c r="K3567" s="75"/>
    </row>
    <row r="3568" spans="10:11">
      <c r="J3568" s="75"/>
      <c r="K3568" s="75"/>
    </row>
    <row r="3569" spans="10:11">
      <c r="J3569" s="75"/>
      <c r="K3569" s="75"/>
    </row>
    <row r="3570" spans="10:11">
      <c r="J3570" s="75"/>
      <c r="K3570" s="75"/>
    </row>
    <row r="3571" spans="10:11">
      <c r="J3571" s="75"/>
      <c r="K3571" s="75"/>
    </row>
    <row r="3572" spans="10:11">
      <c r="J3572" s="75"/>
      <c r="K3572" s="75"/>
    </row>
    <row r="3573" spans="10:11">
      <c r="J3573" s="75"/>
      <c r="K3573" s="75"/>
    </row>
    <row r="3574" spans="10:11">
      <c r="J3574" s="75"/>
      <c r="K3574" s="75"/>
    </row>
    <row r="3575" spans="10:11">
      <c r="J3575" s="75"/>
      <c r="K3575" s="75"/>
    </row>
    <row r="3576" spans="10:11">
      <c r="J3576" s="75"/>
      <c r="K3576" s="75"/>
    </row>
    <row r="3577" spans="10:11">
      <c r="J3577" s="75"/>
      <c r="K3577" s="75"/>
    </row>
    <row r="3578" spans="10:11">
      <c r="J3578" s="75"/>
      <c r="K3578" s="75"/>
    </row>
    <row r="3579" spans="10:11">
      <c r="J3579" s="75"/>
      <c r="K3579" s="75"/>
    </row>
    <row r="3580" spans="10:11">
      <c r="J3580" s="75"/>
      <c r="K3580" s="75"/>
    </row>
    <row r="3581" spans="10:11">
      <c r="J3581" s="75"/>
      <c r="K3581" s="75"/>
    </row>
    <row r="3582" spans="10:11">
      <c r="J3582" s="75"/>
      <c r="K3582" s="75"/>
    </row>
    <row r="3583" spans="10:11">
      <c r="J3583" s="75"/>
      <c r="K3583" s="75"/>
    </row>
    <row r="3584" spans="10:11">
      <c r="J3584" s="75"/>
      <c r="K3584" s="75"/>
    </row>
    <row r="3585" spans="10:11">
      <c r="J3585" s="75"/>
      <c r="K3585" s="75"/>
    </row>
    <row r="3586" spans="10:11">
      <c r="J3586" s="75"/>
      <c r="K3586" s="75"/>
    </row>
    <row r="3587" spans="10:11">
      <c r="J3587" s="75"/>
      <c r="K3587" s="75"/>
    </row>
    <row r="3588" spans="10:11">
      <c r="J3588" s="75"/>
      <c r="K3588" s="75"/>
    </row>
    <row r="3589" spans="10:11">
      <c r="J3589" s="75"/>
      <c r="K3589" s="75"/>
    </row>
    <row r="3590" spans="10:11">
      <c r="J3590" s="75"/>
      <c r="K3590" s="75"/>
    </row>
    <row r="3591" spans="10:11">
      <c r="J3591" s="75"/>
      <c r="K3591" s="75"/>
    </row>
    <row r="3592" spans="10:11">
      <c r="J3592" s="75"/>
      <c r="K3592" s="75"/>
    </row>
    <row r="3593" spans="10:11">
      <c r="J3593" s="75"/>
      <c r="K3593" s="75"/>
    </row>
    <row r="3594" spans="10:11">
      <c r="J3594" s="75"/>
      <c r="K3594" s="75"/>
    </row>
    <row r="3595" spans="10:11">
      <c r="J3595" s="75"/>
      <c r="K3595" s="75"/>
    </row>
    <row r="3596" spans="10:11">
      <c r="J3596" s="75"/>
      <c r="K3596" s="75"/>
    </row>
    <row r="3597" spans="10:11">
      <c r="J3597" s="75"/>
      <c r="K3597" s="75"/>
    </row>
    <row r="3598" spans="10:11">
      <c r="J3598" s="75"/>
      <c r="K3598" s="75"/>
    </row>
    <row r="3599" spans="10:11">
      <c r="J3599" s="75"/>
      <c r="K3599" s="75"/>
    </row>
    <row r="3600" spans="10:11">
      <c r="J3600" s="75"/>
      <c r="K3600" s="75"/>
    </row>
    <row r="3601" spans="10:11">
      <c r="J3601" s="75"/>
      <c r="K3601" s="75"/>
    </row>
    <row r="3602" spans="10:11">
      <c r="J3602" s="75"/>
      <c r="K3602" s="75"/>
    </row>
    <row r="3603" spans="10:11">
      <c r="J3603" s="75"/>
      <c r="K3603" s="75"/>
    </row>
    <row r="3604" spans="10:11">
      <c r="J3604" s="75"/>
      <c r="K3604" s="75"/>
    </row>
    <row r="3605" spans="10:11">
      <c r="J3605" s="75"/>
      <c r="K3605" s="75"/>
    </row>
    <row r="3606" spans="10:11">
      <c r="J3606" s="75"/>
      <c r="K3606" s="75"/>
    </row>
    <row r="3607" spans="10:11">
      <c r="J3607" s="75"/>
      <c r="K3607" s="75"/>
    </row>
    <row r="3608" spans="10:11">
      <c r="J3608" s="75"/>
      <c r="K3608" s="75"/>
    </row>
    <row r="3609" spans="10:11">
      <c r="J3609" s="75"/>
      <c r="K3609" s="75"/>
    </row>
    <row r="3610" spans="10:11">
      <c r="J3610" s="75"/>
      <c r="K3610" s="75"/>
    </row>
    <row r="3611" spans="10:11">
      <c r="J3611" s="75"/>
      <c r="K3611" s="75"/>
    </row>
    <row r="3612" spans="10:11">
      <c r="J3612" s="75"/>
      <c r="K3612" s="75"/>
    </row>
    <row r="3613" spans="10:11">
      <c r="J3613" s="75"/>
      <c r="K3613" s="75"/>
    </row>
    <row r="3614" spans="10:11">
      <c r="J3614" s="75"/>
      <c r="K3614" s="75"/>
    </row>
    <row r="3615" spans="10:11">
      <c r="J3615" s="75"/>
      <c r="K3615" s="75"/>
    </row>
    <row r="3616" spans="10:11">
      <c r="J3616" s="75"/>
      <c r="K3616" s="75"/>
    </row>
    <row r="3617" spans="10:11">
      <c r="J3617" s="75"/>
      <c r="K3617" s="75"/>
    </row>
    <row r="3618" spans="10:11">
      <c r="J3618" s="75"/>
      <c r="K3618" s="75"/>
    </row>
    <row r="3619" spans="10:11">
      <c r="J3619" s="75"/>
      <c r="K3619" s="75"/>
    </row>
    <row r="3620" spans="10:11">
      <c r="J3620" s="75"/>
      <c r="K3620" s="75"/>
    </row>
    <row r="3621" spans="10:11">
      <c r="J3621" s="75"/>
      <c r="K3621" s="75"/>
    </row>
    <row r="3622" spans="10:11">
      <c r="J3622" s="75"/>
      <c r="K3622" s="75"/>
    </row>
    <row r="3623" spans="10:11">
      <c r="J3623" s="75"/>
      <c r="K3623" s="75"/>
    </row>
    <row r="3624" spans="10:11">
      <c r="J3624" s="75"/>
      <c r="K3624" s="75"/>
    </row>
    <row r="3625" spans="10:11">
      <c r="J3625" s="75"/>
      <c r="K3625" s="75"/>
    </row>
    <row r="3626" spans="10:11">
      <c r="J3626" s="75"/>
      <c r="K3626" s="75"/>
    </row>
    <row r="3627" spans="10:11">
      <c r="J3627" s="75"/>
      <c r="K3627" s="75"/>
    </row>
    <row r="3628" spans="10:11">
      <c r="J3628" s="75"/>
      <c r="K3628" s="75"/>
    </row>
    <row r="3629" spans="10:11">
      <c r="J3629" s="75"/>
      <c r="K3629" s="75"/>
    </row>
    <row r="3630" spans="10:11">
      <c r="J3630" s="75"/>
      <c r="K3630" s="75"/>
    </row>
    <row r="3631" spans="10:11">
      <c r="J3631" s="75"/>
      <c r="K3631" s="75"/>
    </row>
    <row r="3632" spans="10:11">
      <c r="J3632" s="75"/>
      <c r="K3632" s="75"/>
    </row>
    <row r="3633" spans="10:11">
      <c r="J3633" s="75"/>
      <c r="K3633" s="75"/>
    </row>
    <row r="3634" spans="10:11">
      <c r="J3634" s="75"/>
      <c r="K3634" s="75"/>
    </row>
    <row r="3635" spans="10:11">
      <c r="J3635" s="75"/>
      <c r="K3635" s="75"/>
    </row>
    <row r="3636" spans="10:11">
      <c r="J3636" s="75"/>
      <c r="K3636" s="75"/>
    </row>
    <row r="3637" spans="10:11">
      <c r="J3637" s="75"/>
      <c r="K3637" s="75"/>
    </row>
    <row r="3638" spans="10:11">
      <c r="J3638" s="75"/>
      <c r="K3638" s="75"/>
    </row>
    <row r="3639" spans="10:11">
      <c r="J3639" s="75"/>
      <c r="K3639" s="75"/>
    </row>
    <row r="3640" spans="10:11">
      <c r="J3640" s="75"/>
      <c r="K3640" s="75"/>
    </row>
    <row r="3641" spans="10:11">
      <c r="J3641" s="75"/>
      <c r="K3641" s="75"/>
    </row>
    <row r="3642" spans="10:11">
      <c r="J3642" s="75"/>
      <c r="K3642" s="75"/>
    </row>
    <row r="3643" spans="10:11">
      <c r="J3643" s="75"/>
      <c r="K3643" s="75"/>
    </row>
    <row r="3644" spans="10:11">
      <c r="J3644" s="75"/>
      <c r="K3644" s="75"/>
    </row>
    <row r="3645" spans="10:11">
      <c r="J3645" s="75"/>
      <c r="K3645" s="75"/>
    </row>
    <row r="3646" spans="10:11">
      <c r="J3646" s="75"/>
      <c r="K3646" s="75"/>
    </row>
    <row r="3647" spans="10:11">
      <c r="J3647" s="75"/>
      <c r="K3647" s="75"/>
    </row>
    <row r="3648" spans="10:11">
      <c r="J3648" s="75"/>
      <c r="K3648" s="75"/>
    </row>
    <row r="3649" spans="10:11">
      <c r="J3649" s="75"/>
      <c r="K3649" s="75"/>
    </row>
    <row r="3650" spans="10:11">
      <c r="J3650" s="75"/>
      <c r="K3650" s="75"/>
    </row>
    <row r="3651" spans="10:11">
      <c r="J3651" s="75"/>
      <c r="K3651" s="75"/>
    </row>
    <row r="3652" spans="10:11">
      <c r="J3652" s="75"/>
      <c r="K3652" s="75"/>
    </row>
    <row r="3653" spans="10:11">
      <c r="J3653" s="75"/>
      <c r="K3653" s="75"/>
    </row>
    <row r="3654" spans="10:11">
      <c r="J3654" s="75"/>
      <c r="K3654" s="75"/>
    </row>
    <row r="3655" spans="10:11">
      <c r="J3655" s="75"/>
      <c r="K3655" s="75"/>
    </row>
    <row r="3656" spans="10:11">
      <c r="J3656" s="75"/>
      <c r="K3656" s="75"/>
    </row>
    <row r="3657" spans="10:11">
      <c r="J3657" s="75"/>
      <c r="K3657" s="75"/>
    </row>
    <row r="3658" spans="10:11">
      <c r="J3658" s="75"/>
      <c r="K3658" s="75"/>
    </row>
    <row r="3659" spans="10:11">
      <c r="J3659" s="75"/>
      <c r="K3659" s="75"/>
    </row>
    <row r="3660" spans="10:11">
      <c r="J3660" s="75"/>
      <c r="K3660" s="75"/>
    </row>
    <row r="3661" spans="10:11">
      <c r="J3661" s="75"/>
      <c r="K3661" s="75"/>
    </row>
    <row r="3662" spans="10:11">
      <c r="J3662" s="75"/>
      <c r="K3662" s="75"/>
    </row>
    <row r="3663" spans="10:11">
      <c r="J3663" s="75"/>
      <c r="K3663" s="75"/>
    </row>
    <row r="3664" spans="10:11">
      <c r="J3664" s="75"/>
      <c r="K3664" s="75"/>
    </row>
    <row r="3665" spans="10:11">
      <c r="J3665" s="75"/>
      <c r="K3665" s="75"/>
    </row>
    <row r="3666" spans="10:11">
      <c r="J3666" s="75"/>
      <c r="K3666" s="75"/>
    </row>
    <row r="3667" spans="10:11">
      <c r="J3667" s="75"/>
      <c r="K3667" s="75"/>
    </row>
    <row r="3668" spans="10:11">
      <c r="J3668" s="75"/>
      <c r="K3668" s="75"/>
    </row>
    <row r="3669" spans="10:11">
      <c r="J3669" s="75"/>
      <c r="K3669" s="75"/>
    </row>
    <row r="3670" spans="10:11">
      <c r="J3670" s="75"/>
      <c r="K3670" s="75"/>
    </row>
    <row r="3671" spans="10:11">
      <c r="J3671" s="75"/>
      <c r="K3671" s="75"/>
    </row>
    <row r="3672" spans="10:11">
      <c r="J3672" s="75"/>
      <c r="K3672" s="75"/>
    </row>
    <row r="3673" spans="10:11">
      <c r="J3673" s="75"/>
      <c r="K3673" s="75"/>
    </row>
    <row r="3674" spans="10:11">
      <c r="J3674" s="75"/>
      <c r="K3674" s="75"/>
    </row>
    <row r="3675" spans="10:11">
      <c r="J3675" s="75"/>
      <c r="K3675" s="75"/>
    </row>
    <row r="3676" spans="10:11">
      <c r="J3676" s="75"/>
      <c r="K3676" s="75"/>
    </row>
    <row r="3677" spans="10:11">
      <c r="J3677" s="75"/>
      <c r="K3677" s="75"/>
    </row>
    <row r="3678" spans="10:11">
      <c r="J3678" s="75"/>
      <c r="K3678" s="75"/>
    </row>
    <row r="3679" spans="10:11">
      <c r="J3679" s="75"/>
      <c r="K3679" s="75"/>
    </row>
    <row r="3680" spans="10:11">
      <c r="J3680" s="75"/>
      <c r="K3680" s="75"/>
    </row>
    <row r="3681" spans="10:11">
      <c r="J3681" s="75"/>
      <c r="K3681" s="75"/>
    </row>
    <row r="3682" spans="10:11">
      <c r="J3682" s="75"/>
      <c r="K3682" s="75"/>
    </row>
    <row r="3683" spans="10:11">
      <c r="J3683" s="75"/>
      <c r="K3683" s="75"/>
    </row>
    <row r="3684" spans="10:11">
      <c r="J3684" s="75"/>
      <c r="K3684" s="75"/>
    </row>
    <row r="3685" spans="10:11">
      <c r="J3685" s="75"/>
      <c r="K3685" s="75"/>
    </row>
    <row r="3686" spans="10:11">
      <c r="J3686" s="75"/>
      <c r="K3686" s="75"/>
    </row>
    <row r="3687" spans="10:11">
      <c r="J3687" s="75"/>
      <c r="K3687" s="75"/>
    </row>
    <row r="3688" spans="10:11">
      <c r="J3688" s="75"/>
      <c r="K3688" s="75"/>
    </row>
    <row r="3689" spans="10:11">
      <c r="J3689" s="75"/>
      <c r="K3689" s="75"/>
    </row>
    <row r="3690" spans="10:11">
      <c r="J3690" s="75"/>
      <c r="K3690" s="75"/>
    </row>
    <row r="3691" spans="10:11">
      <c r="J3691" s="75"/>
      <c r="K3691" s="75"/>
    </row>
    <row r="3692" spans="10:11">
      <c r="J3692" s="75"/>
      <c r="K3692" s="75"/>
    </row>
    <row r="3693" spans="10:11">
      <c r="J3693" s="75"/>
      <c r="K3693" s="75"/>
    </row>
    <row r="3694" spans="10:11">
      <c r="J3694" s="75"/>
      <c r="K3694" s="75"/>
    </row>
    <row r="3695" spans="10:11">
      <c r="J3695" s="75"/>
      <c r="K3695" s="75"/>
    </row>
    <row r="3696" spans="10:11">
      <c r="J3696" s="75"/>
      <c r="K3696" s="75"/>
    </row>
    <row r="3697" spans="10:11">
      <c r="J3697" s="75"/>
      <c r="K3697" s="75"/>
    </row>
    <row r="3698" spans="10:11">
      <c r="J3698" s="75"/>
      <c r="K3698" s="75"/>
    </row>
    <row r="3699" spans="10:11">
      <c r="J3699" s="75"/>
      <c r="K3699" s="75"/>
    </row>
    <row r="3700" spans="10:11">
      <c r="J3700" s="75"/>
      <c r="K3700" s="75"/>
    </row>
    <row r="3701" spans="10:11">
      <c r="J3701" s="75"/>
      <c r="K3701" s="75"/>
    </row>
    <row r="3702" spans="10:11">
      <c r="J3702" s="75"/>
      <c r="K3702" s="75"/>
    </row>
    <row r="3703" spans="10:11">
      <c r="J3703" s="75"/>
      <c r="K3703" s="75"/>
    </row>
    <row r="3704" spans="10:11">
      <c r="J3704" s="75"/>
      <c r="K3704" s="75"/>
    </row>
    <row r="3705" spans="10:11">
      <c r="J3705" s="75"/>
      <c r="K3705" s="75"/>
    </row>
    <row r="3706" spans="10:11">
      <c r="J3706" s="75"/>
      <c r="K3706" s="75"/>
    </row>
    <row r="3707" spans="10:11">
      <c r="J3707" s="75"/>
      <c r="K3707" s="75"/>
    </row>
    <row r="3708" spans="10:11">
      <c r="J3708" s="75"/>
      <c r="K3708" s="75"/>
    </row>
    <row r="3709" spans="10:11">
      <c r="J3709" s="75"/>
      <c r="K3709" s="75"/>
    </row>
    <row r="3710" spans="10:11">
      <c r="J3710" s="75"/>
      <c r="K3710" s="75"/>
    </row>
    <row r="3711" spans="10:11">
      <c r="J3711" s="75"/>
      <c r="K3711" s="75"/>
    </row>
    <row r="3712" spans="10:11">
      <c r="J3712" s="75"/>
      <c r="K3712" s="75"/>
    </row>
    <row r="3713" spans="10:11">
      <c r="J3713" s="75"/>
      <c r="K3713" s="75"/>
    </row>
    <row r="3714" spans="10:11">
      <c r="J3714" s="75"/>
      <c r="K3714" s="75"/>
    </row>
    <row r="3715" spans="10:11">
      <c r="J3715" s="75"/>
      <c r="K3715" s="75"/>
    </row>
    <row r="3716" spans="10:11">
      <c r="J3716" s="75"/>
      <c r="K3716" s="75"/>
    </row>
    <row r="3717" spans="10:11">
      <c r="J3717" s="75"/>
      <c r="K3717" s="75"/>
    </row>
    <row r="3718" spans="10:11">
      <c r="J3718" s="75"/>
      <c r="K3718" s="75"/>
    </row>
    <row r="3719" spans="10:11">
      <c r="J3719" s="75"/>
      <c r="K3719" s="75"/>
    </row>
    <row r="3720" spans="10:11">
      <c r="J3720" s="75"/>
      <c r="K3720" s="75"/>
    </row>
    <row r="3721" spans="10:11">
      <c r="J3721" s="75"/>
      <c r="K3721" s="75"/>
    </row>
    <row r="3722" spans="10:11">
      <c r="J3722" s="75"/>
      <c r="K3722" s="75"/>
    </row>
    <row r="3723" spans="10:11">
      <c r="J3723" s="75"/>
      <c r="K3723" s="75"/>
    </row>
    <row r="3724" spans="10:11">
      <c r="J3724" s="75"/>
      <c r="K3724" s="75"/>
    </row>
    <row r="3725" spans="10:11">
      <c r="J3725" s="75"/>
      <c r="K3725" s="75"/>
    </row>
    <row r="3726" spans="10:11">
      <c r="J3726" s="75"/>
      <c r="K3726" s="75"/>
    </row>
    <row r="3727" spans="10:11">
      <c r="J3727" s="75"/>
      <c r="K3727" s="75"/>
    </row>
    <row r="3728" spans="10:11">
      <c r="J3728" s="75"/>
      <c r="K3728" s="75"/>
    </row>
    <row r="3729" spans="10:11">
      <c r="J3729" s="75"/>
      <c r="K3729" s="75"/>
    </row>
    <row r="3730" spans="10:11">
      <c r="J3730" s="75"/>
      <c r="K3730" s="75"/>
    </row>
    <row r="3731" spans="10:11">
      <c r="J3731" s="75"/>
      <c r="K3731" s="75"/>
    </row>
    <row r="3732" spans="10:11">
      <c r="J3732" s="75"/>
      <c r="K3732" s="75"/>
    </row>
    <row r="3733" spans="10:11">
      <c r="J3733" s="75"/>
      <c r="K3733" s="75"/>
    </row>
    <row r="3734" spans="10:11">
      <c r="J3734" s="75"/>
      <c r="K3734" s="75"/>
    </row>
    <row r="3735" spans="10:11">
      <c r="J3735" s="75"/>
      <c r="K3735" s="75"/>
    </row>
    <row r="3736" spans="10:11">
      <c r="J3736" s="75"/>
      <c r="K3736" s="75"/>
    </row>
    <row r="3737" spans="10:11">
      <c r="J3737" s="75"/>
      <c r="K3737" s="75"/>
    </row>
    <row r="3738" spans="10:11">
      <c r="J3738" s="75"/>
      <c r="K3738" s="75"/>
    </row>
    <row r="3739" spans="10:11">
      <c r="J3739" s="75"/>
      <c r="K3739" s="75"/>
    </row>
    <row r="3740" spans="10:11">
      <c r="J3740" s="75"/>
      <c r="K3740" s="75"/>
    </row>
    <row r="3741" spans="10:11">
      <c r="J3741" s="75"/>
      <c r="K3741" s="75"/>
    </row>
    <row r="3742" spans="10:11">
      <c r="J3742" s="75"/>
      <c r="K3742" s="75"/>
    </row>
    <row r="3743" spans="10:11">
      <c r="J3743" s="75"/>
      <c r="K3743" s="75"/>
    </row>
    <row r="3744" spans="10:11">
      <c r="J3744" s="75"/>
      <c r="K3744" s="75"/>
    </row>
    <row r="3745" spans="10:11">
      <c r="J3745" s="75"/>
      <c r="K3745" s="75"/>
    </row>
    <row r="3746" spans="10:11">
      <c r="J3746" s="75"/>
      <c r="K3746" s="75"/>
    </row>
    <row r="3747" spans="10:11">
      <c r="J3747" s="75"/>
      <c r="K3747" s="75"/>
    </row>
    <row r="3748" spans="10:11">
      <c r="J3748" s="75"/>
      <c r="K3748" s="75"/>
    </row>
    <row r="3749" spans="10:11">
      <c r="J3749" s="75"/>
      <c r="K3749" s="75"/>
    </row>
    <row r="3750" spans="10:11">
      <c r="J3750" s="75"/>
      <c r="K3750" s="75"/>
    </row>
    <row r="3751" spans="10:11">
      <c r="J3751" s="75"/>
      <c r="K3751" s="75"/>
    </row>
    <row r="3752" spans="10:11">
      <c r="J3752" s="75"/>
      <c r="K3752" s="75"/>
    </row>
    <row r="3753" spans="10:11">
      <c r="J3753" s="75"/>
      <c r="K3753" s="75"/>
    </row>
    <row r="3754" spans="10:11">
      <c r="J3754" s="75"/>
      <c r="K3754" s="75"/>
    </row>
    <row r="3755" spans="10:11">
      <c r="J3755" s="75"/>
      <c r="K3755" s="75"/>
    </row>
    <row r="3756" spans="10:11">
      <c r="J3756" s="75"/>
      <c r="K3756" s="75"/>
    </row>
    <row r="3757" spans="10:11">
      <c r="J3757" s="75"/>
      <c r="K3757" s="75"/>
    </row>
    <row r="3758" spans="10:11">
      <c r="J3758" s="75"/>
      <c r="K3758" s="75"/>
    </row>
    <row r="3759" spans="10:11">
      <c r="J3759" s="75"/>
      <c r="K3759" s="75"/>
    </row>
    <row r="3760" spans="10:11">
      <c r="J3760" s="75"/>
      <c r="K3760" s="75"/>
    </row>
    <row r="3761" spans="10:11">
      <c r="J3761" s="75"/>
      <c r="K3761" s="75"/>
    </row>
    <row r="3762" spans="10:11">
      <c r="J3762" s="75"/>
      <c r="K3762" s="75"/>
    </row>
    <row r="3763" spans="10:11">
      <c r="J3763" s="75"/>
      <c r="K3763" s="75"/>
    </row>
    <row r="3764" spans="10:11">
      <c r="J3764" s="75"/>
      <c r="K3764" s="75"/>
    </row>
    <row r="3765" spans="10:11">
      <c r="J3765" s="75"/>
      <c r="K3765" s="75"/>
    </row>
    <row r="3766" spans="10:11">
      <c r="J3766" s="75"/>
      <c r="K3766" s="75"/>
    </row>
    <row r="3767" spans="10:11">
      <c r="J3767" s="75"/>
      <c r="K3767" s="75"/>
    </row>
    <row r="3768" spans="10:11">
      <c r="J3768" s="75"/>
      <c r="K3768" s="75"/>
    </row>
    <row r="3769" spans="10:11">
      <c r="J3769" s="75"/>
      <c r="K3769" s="75"/>
    </row>
    <row r="3770" spans="10:11">
      <c r="J3770" s="75"/>
      <c r="K3770" s="75"/>
    </row>
    <row r="3771" spans="10:11">
      <c r="J3771" s="75"/>
      <c r="K3771" s="75"/>
    </row>
    <row r="3772" spans="10:11">
      <c r="J3772" s="75"/>
      <c r="K3772" s="75"/>
    </row>
    <row r="3773" spans="10:11">
      <c r="J3773" s="75"/>
      <c r="K3773" s="75"/>
    </row>
    <row r="3774" spans="10:11">
      <c r="J3774" s="75"/>
      <c r="K3774" s="75"/>
    </row>
    <row r="3775" spans="10:11">
      <c r="J3775" s="75"/>
      <c r="K3775" s="75"/>
    </row>
    <row r="3776" spans="10:11">
      <c r="J3776" s="75"/>
      <c r="K3776" s="75"/>
    </row>
    <row r="3777" spans="10:11">
      <c r="J3777" s="75"/>
      <c r="K3777" s="75"/>
    </row>
    <row r="3778" spans="10:11">
      <c r="J3778" s="75"/>
      <c r="K3778" s="75"/>
    </row>
    <row r="3779" spans="10:11">
      <c r="J3779" s="75"/>
      <c r="K3779" s="75"/>
    </row>
    <row r="3780" spans="10:11">
      <c r="J3780" s="75"/>
      <c r="K3780" s="75"/>
    </row>
    <row r="3781" spans="10:11">
      <c r="J3781" s="75"/>
      <c r="K3781" s="75"/>
    </row>
    <row r="3782" spans="10:11">
      <c r="J3782" s="75"/>
      <c r="K3782" s="75"/>
    </row>
    <row r="3783" spans="10:11">
      <c r="J3783" s="75"/>
      <c r="K3783" s="75"/>
    </row>
    <row r="3784" spans="10:11">
      <c r="J3784" s="75"/>
      <c r="K3784" s="75"/>
    </row>
    <row r="3785" spans="10:11">
      <c r="J3785" s="75"/>
      <c r="K3785" s="75"/>
    </row>
    <row r="3786" spans="10:11">
      <c r="J3786" s="75"/>
      <c r="K3786" s="75"/>
    </row>
    <row r="3787" spans="10:11">
      <c r="J3787" s="75"/>
      <c r="K3787" s="75"/>
    </row>
    <row r="3788" spans="10:11">
      <c r="J3788" s="75"/>
      <c r="K3788" s="75"/>
    </row>
    <row r="3789" spans="10:11">
      <c r="J3789" s="75"/>
      <c r="K3789" s="75"/>
    </row>
    <row r="3790" spans="10:11">
      <c r="J3790" s="75"/>
      <c r="K3790" s="75"/>
    </row>
    <row r="3791" spans="10:11">
      <c r="J3791" s="75"/>
      <c r="K3791" s="75"/>
    </row>
    <row r="3792" spans="10:11">
      <c r="J3792" s="75"/>
      <c r="K3792" s="75"/>
    </row>
    <row r="3793" spans="10:11">
      <c r="J3793" s="75"/>
      <c r="K3793" s="75"/>
    </row>
    <row r="3794" spans="10:11">
      <c r="J3794" s="75"/>
      <c r="K3794" s="75"/>
    </row>
    <row r="3795" spans="10:11">
      <c r="J3795" s="75"/>
      <c r="K3795" s="75"/>
    </row>
    <row r="3796" spans="10:11">
      <c r="J3796" s="75"/>
      <c r="K3796" s="75"/>
    </row>
    <row r="3797" spans="10:11">
      <c r="J3797" s="75"/>
      <c r="K3797" s="75"/>
    </row>
    <row r="3798" spans="10:11">
      <c r="J3798" s="75"/>
      <c r="K3798" s="75"/>
    </row>
    <row r="3799" spans="10:11">
      <c r="J3799" s="75"/>
      <c r="K3799" s="75"/>
    </row>
    <row r="3800" spans="10:11">
      <c r="J3800" s="75"/>
      <c r="K3800" s="75"/>
    </row>
    <row r="3801" spans="10:11">
      <c r="J3801" s="75"/>
      <c r="K3801" s="75"/>
    </row>
    <row r="3802" spans="10:11">
      <c r="J3802" s="75"/>
      <c r="K3802" s="75"/>
    </row>
    <row r="3803" spans="10:11">
      <c r="J3803" s="75"/>
      <c r="K3803" s="75"/>
    </row>
    <row r="3804" spans="10:11">
      <c r="J3804" s="75"/>
      <c r="K3804" s="75"/>
    </row>
    <row r="3805" spans="10:11">
      <c r="J3805" s="75"/>
      <c r="K3805" s="75"/>
    </row>
    <row r="3806" spans="10:11">
      <c r="J3806" s="75"/>
      <c r="K3806" s="75"/>
    </row>
    <row r="3807" spans="10:11">
      <c r="J3807" s="75"/>
      <c r="K3807" s="75"/>
    </row>
    <row r="3808" spans="10:11">
      <c r="J3808" s="75"/>
      <c r="K3808" s="75"/>
    </row>
    <row r="3809" spans="10:11">
      <c r="J3809" s="75"/>
      <c r="K3809" s="75"/>
    </row>
    <row r="3810" spans="10:11">
      <c r="J3810" s="75"/>
      <c r="K3810" s="75"/>
    </row>
    <row r="3811" spans="10:11">
      <c r="J3811" s="75"/>
      <c r="K3811" s="75"/>
    </row>
    <row r="3812" spans="10:11">
      <c r="J3812" s="75"/>
      <c r="K3812" s="75"/>
    </row>
    <row r="3813" spans="10:11">
      <c r="J3813" s="75"/>
      <c r="K3813" s="75"/>
    </row>
    <row r="3814" spans="10:11">
      <c r="J3814" s="75"/>
      <c r="K3814" s="75"/>
    </row>
    <row r="3815" spans="10:11">
      <c r="J3815" s="75"/>
      <c r="K3815" s="75"/>
    </row>
    <row r="3816" spans="10:11">
      <c r="J3816" s="75"/>
      <c r="K3816" s="75"/>
    </row>
    <row r="3817" spans="10:11">
      <c r="J3817" s="75"/>
      <c r="K3817" s="75"/>
    </row>
    <row r="3818" spans="10:11">
      <c r="J3818" s="75"/>
      <c r="K3818" s="75"/>
    </row>
    <row r="3819" spans="10:11">
      <c r="J3819" s="75"/>
      <c r="K3819" s="75"/>
    </row>
    <row r="3820" spans="10:11">
      <c r="J3820" s="75"/>
      <c r="K3820" s="75"/>
    </row>
    <row r="3821" spans="10:11">
      <c r="J3821" s="75"/>
      <c r="K3821" s="75"/>
    </row>
    <row r="3822" spans="10:11">
      <c r="J3822" s="75"/>
      <c r="K3822" s="75"/>
    </row>
    <row r="3823" spans="10:11">
      <c r="J3823" s="75"/>
      <c r="K3823" s="75"/>
    </row>
    <row r="3824" spans="10:11">
      <c r="J3824" s="75"/>
      <c r="K3824" s="75"/>
    </row>
    <row r="3825" spans="10:11">
      <c r="J3825" s="75"/>
      <c r="K3825" s="75"/>
    </row>
    <row r="3826" spans="10:11">
      <c r="J3826" s="75"/>
      <c r="K3826" s="75"/>
    </row>
    <row r="3827" spans="10:11">
      <c r="J3827" s="75"/>
      <c r="K3827" s="75"/>
    </row>
    <row r="3828" spans="10:11">
      <c r="J3828" s="75"/>
      <c r="K3828" s="75"/>
    </row>
    <row r="3829" spans="10:11">
      <c r="J3829" s="75"/>
      <c r="K3829" s="75"/>
    </row>
    <row r="3830" spans="10:11">
      <c r="J3830" s="75"/>
      <c r="K3830" s="75"/>
    </row>
    <row r="3831" spans="10:11">
      <c r="J3831" s="75"/>
      <c r="K3831" s="75"/>
    </row>
    <row r="3832" spans="10:11">
      <c r="J3832" s="75"/>
      <c r="K3832" s="75"/>
    </row>
    <row r="3833" spans="10:11">
      <c r="J3833" s="75"/>
      <c r="K3833" s="75"/>
    </row>
    <row r="3834" spans="10:11">
      <c r="J3834" s="75"/>
      <c r="K3834" s="75"/>
    </row>
    <row r="3835" spans="10:11">
      <c r="J3835" s="75"/>
      <c r="K3835" s="75"/>
    </row>
    <row r="3836" spans="10:11">
      <c r="J3836" s="75"/>
      <c r="K3836" s="75"/>
    </row>
    <row r="3837" spans="10:11">
      <c r="J3837" s="75"/>
      <c r="K3837" s="75"/>
    </row>
    <row r="3838" spans="10:11">
      <c r="J3838" s="75"/>
      <c r="K3838" s="75"/>
    </row>
    <row r="3839" spans="10:11">
      <c r="J3839" s="75"/>
      <c r="K3839" s="75"/>
    </row>
    <row r="3840" spans="10:11">
      <c r="J3840" s="75"/>
      <c r="K3840" s="75"/>
    </row>
    <row r="3841" spans="10:11">
      <c r="J3841" s="75"/>
      <c r="K3841" s="75"/>
    </row>
    <row r="3842" spans="10:11">
      <c r="J3842" s="75"/>
      <c r="K3842" s="75"/>
    </row>
    <row r="3843" spans="10:11">
      <c r="J3843" s="75"/>
      <c r="K3843" s="75"/>
    </row>
    <row r="3844" spans="10:11">
      <c r="J3844" s="75"/>
      <c r="K3844" s="75"/>
    </row>
    <row r="3845" spans="10:11">
      <c r="J3845" s="75"/>
      <c r="K3845" s="75"/>
    </row>
    <row r="3846" spans="10:11">
      <c r="J3846" s="75"/>
      <c r="K3846" s="75"/>
    </row>
    <row r="3847" spans="10:11">
      <c r="J3847" s="75"/>
      <c r="K3847" s="75"/>
    </row>
    <row r="3848" spans="10:11">
      <c r="J3848" s="75"/>
      <c r="K3848" s="75"/>
    </row>
    <row r="3849" spans="10:11">
      <c r="J3849" s="75"/>
      <c r="K3849" s="75"/>
    </row>
    <row r="3850" spans="10:11">
      <c r="J3850" s="75"/>
      <c r="K3850" s="75"/>
    </row>
    <row r="3851" spans="10:11">
      <c r="J3851" s="75"/>
      <c r="K3851" s="75"/>
    </row>
    <row r="3852" spans="10:11">
      <c r="J3852" s="75"/>
      <c r="K3852" s="75"/>
    </row>
    <row r="3853" spans="10:11">
      <c r="J3853" s="75"/>
      <c r="K3853" s="75"/>
    </row>
    <row r="3854" spans="10:11">
      <c r="J3854" s="75"/>
      <c r="K3854" s="75"/>
    </row>
    <row r="3855" spans="10:11">
      <c r="J3855" s="75"/>
      <c r="K3855" s="75"/>
    </row>
    <row r="3856" spans="10:11">
      <c r="J3856" s="75"/>
      <c r="K3856" s="75"/>
    </row>
    <row r="3857" spans="10:11">
      <c r="J3857" s="75"/>
      <c r="K3857" s="75"/>
    </row>
    <row r="3858" spans="10:11">
      <c r="J3858" s="75"/>
      <c r="K3858" s="75"/>
    </row>
    <row r="3859" spans="10:11">
      <c r="J3859" s="75"/>
      <c r="K3859" s="75"/>
    </row>
    <row r="3860" spans="10:11">
      <c r="J3860" s="75"/>
      <c r="K3860" s="75"/>
    </row>
    <row r="3861" spans="10:11">
      <c r="J3861" s="75"/>
      <c r="K3861" s="75"/>
    </row>
    <row r="3862" spans="10:11">
      <c r="J3862" s="75"/>
      <c r="K3862" s="75"/>
    </row>
    <row r="3863" spans="10:11">
      <c r="J3863" s="75"/>
      <c r="K3863" s="75"/>
    </row>
    <row r="3864" spans="10:11">
      <c r="J3864" s="75"/>
      <c r="K3864" s="75"/>
    </row>
    <row r="3865" spans="10:11">
      <c r="J3865" s="75"/>
      <c r="K3865" s="75"/>
    </row>
    <row r="3866" spans="10:11">
      <c r="J3866" s="75"/>
      <c r="K3866" s="75"/>
    </row>
    <row r="3867" spans="10:11">
      <c r="J3867" s="75"/>
      <c r="K3867" s="75"/>
    </row>
    <row r="3868" spans="10:11">
      <c r="J3868" s="75"/>
      <c r="K3868" s="75"/>
    </row>
    <row r="3869" spans="10:11">
      <c r="J3869" s="75"/>
      <c r="K3869" s="75"/>
    </row>
    <row r="3870" spans="10:11">
      <c r="J3870" s="75"/>
      <c r="K3870" s="75"/>
    </row>
    <row r="3871" spans="10:11">
      <c r="J3871" s="75"/>
      <c r="K3871" s="75"/>
    </row>
    <row r="3872" spans="10:11">
      <c r="J3872" s="75"/>
      <c r="K3872" s="75"/>
    </row>
    <row r="3873" spans="10:11">
      <c r="J3873" s="75"/>
      <c r="K3873" s="75"/>
    </row>
    <row r="3874" spans="10:11">
      <c r="J3874" s="75"/>
      <c r="K3874" s="75"/>
    </row>
    <row r="3875" spans="10:11">
      <c r="J3875" s="75"/>
      <c r="K3875" s="75"/>
    </row>
    <row r="3876" spans="10:11">
      <c r="J3876" s="75"/>
      <c r="K3876" s="75"/>
    </row>
    <row r="3877" spans="10:11">
      <c r="J3877" s="75"/>
      <c r="K3877" s="75"/>
    </row>
    <row r="3878" spans="10:11">
      <c r="J3878" s="75"/>
      <c r="K3878" s="75"/>
    </row>
    <row r="3879" spans="10:11">
      <c r="J3879" s="75"/>
      <c r="K3879" s="75"/>
    </row>
    <row r="3880" spans="10:11">
      <c r="J3880" s="75"/>
      <c r="K3880" s="75"/>
    </row>
    <row r="3881" spans="10:11">
      <c r="J3881" s="75"/>
      <c r="K3881" s="75"/>
    </row>
    <row r="3882" spans="10:11">
      <c r="J3882" s="75"/>
      <c r="K3882" s="75"/>
    </row>
    <row r="3883" spans="10:11">
      <c r="J3883" s="75"/>
      <c r="K3883" s="75"/>
    </row>
    <row r="3884" spans="10:11">
      <c r="J3884" s="75"/>
      <c r="K3884" s="75"/>
    </row>
    <row r="3885" spans="10:11">
      <c r="J3885" s="75"/>
      <c r="K3885" s="75"/>
    </row>
    <row r="3886" spans="10:11">
      <c r="J3886" s="75"/>
      <c r="K3886" s="75"/>
    </row>
    <row r="3887" spans="10:11">
      <c r="J3887" s="75"/>
      <c r="K3887" s="75"/>
    </row>
    <row r="3888" spans="10:11">
      <c r="J3888" s="75"/>
      <c r="K3888" s="75"/>
    </row>
    <row r="3889" spans="10:11">
      <c r="J3889" s="75"/>
      <c r="K3889" s="75"/>
    </row>
    <row r="3890" spans="10:11">
      <c r="J3890" s="75"/>
      <c r="K3890" s="75"/>
    </row>
    <row r="3891" spans="10:11">
      <c r="J3891" s="75"/>
      <c r="K3891" s="75"/>
    </row>
    <row r="3892" spans="10:11">
      <c r="J3892" s="75"/>
      <c r="K3892" s="75"/>
    </row>
    <row r="3893" spans="10:11">
      <c r="J3893" s="75"/>
      <c r="K3893" s="75"/>
    </row>
    <row r="3894" spans="10:11">
      <c r="J3894" s="75"/>
      <c r="K3894" s="75"/>
    </row>
    <row r="3895" spans="10:11">
      <c r="J3895" s="75"/>
      <c r="K3895" s="75"/>
    </row>
    <row r="3896" spans="10:11">
      <c r="J3896" s="75"/>
      <c r="K3896" s="75"/>
    </row>
    <row r="3897" spans="10:11">
      <c r="J3897" s="75"/>
      <c r="K3897" s="75"/>
    </row>
    <row r="3898" spans="10:11">
      <c r="J3898" s="75"/>
      <c r="K3898" s="75"/>
    </row>
    <row r="3899" spans="10:11">
      <c r="J3899" s="75"/>
      <c r="K3899" s="75"/>
    </row>
    <row r="3900" spans="10:11">
      <c r="J3900" s="75"/>
      <c r="K3900" s="75"/>
    </row>
    <row r="3901" spans="10:11">
      <c r="J3901" s="75"/>
      <c r="K3901" s="75"/>
    </row>
    <row r="3902" spans="10:11">
      <c r="J3902" s="75"/>
      <c r="K3902" s="75"/>
    </row>
    <row r="3903" spans="10:11">
      <c r="J3903" s="75"/>
      <c r="K3903" s="75"/>
    </row>
    <row r="3904" spans="10:11">
      <c r="J3904" s="75"/>
      <c r="K3904" s="75"/>
    </row>
    <row r="3905" spans="10:11">
      <c r="J3905" s="75"/>
      <c r="K3905" s="75"/>
    </row>
    <row r="3906" spans="10:11">
      <c r="J3906" s="75"/>
      <c r="K3906" s="75"/>
    </row>
    <row r="3907" spans="10:11">
      <c r="J3907" s="75"/>
      <c r="K3907" s="75"/>
    </row>
    <row r="3908" spans="10:11">
      <c r="J3908" s="75"/>
      <c r="K3908" s="75"/>
    </row>
    <row r="3909" spans="10:11">
      <c r="J3909" s="75"/>
      <c r="K3909" s="75"/>
    </row>
    <row r="3910" spans="10:11">
      <c r="J3910" s="75"/>
      <c r="K3910" s="75"/>
    </row>
    <row r="3911" spans="10:11">
      <c r="J3911" s="75"/>
      <c r="K3911" s="75"/>
    </row>
    <row r="3912" spans="10:11">
      <c r="J3912" s="75"/>
      <c r="K3912" s="75"/>
    </row>
    <row r="3913" spans="10:11">
      <c r="J3913" s="75"/>
      <c r="K3913" s="75"/>
    </row>
    <row r="3914" spans="10:11">
      <c r="J3914" s="75"/>
      <c r="K3914" s="75"/>
    </row>
    <row r="3915" spans="10:11">
      <c r="J3915" s="75"/>
      <c r="K3915" s="75"/>
    </row>
    <row r="3916" spans="10:11">
      <c r="J3916" s="75"/>
      <c r="K3916" s="75"/>
    </row>
    <row r="3917" spans="10:11">
      <c r="J3917" s="75"/>
      <c r="K3917" s="75"/>
    </row>
    <row r="3918" spans="10:11">
      <c r="J3918" s="75"/>
      <c r="K3918" s="75"/>
    </row>
    <row r="3919" spans="10:11">
      <c r="J3919" s="75"/>
      <c r="K3919" s="75"/>
    </row>
    <row r="3920" spans="10:11">
      <c r="J3920" s="75"/>
      <c r="K3920" s="75"/>
    </row>
    <row r="3921" spans="10:11">
      <c r="J3921" s="75"/>
      <c r="K3921" s="75"/>
    </row>
    <row r="3922" spans="10:11">
      <c r="J3922" s="75"/>
      <c r="K3922" s="75"/>
    </row>
    <row r="3923" spans="10:11">
      <c r="J3923" s="75"/>
      <c r="K3923" s="75"/>
    </row>
    <row r="3924" spans="10:11">
      <c r="J3924" s="75"/>
      <c r="K3924" s="75"/>
    </row>
    <row r="3925" spans="10:11">
      <c r="J3925" s="75"/>
      <c r="K3925" s="75"/>
    </row>
    <row r="3926" spans="10:11">
      <c r="J3926" s="75"/>
      <c r="K3926" s="75"/>
    </row>
    <row r="3927" spans="10:11">
      <c r="J3927" s="75"/>
      <c r="K3927" s="75"/>
    </row>
    <row r="3928" spans="10:11">
      <c r="J3928" s="75"/>
      <c r="K3928" s="75"/>
    </row>
    <row r="3929" spans="10:11">
      <c r="J3929" s="75"/>
      <c r="K3929" s="75"/>
    </row>
    <row r="3930" spans="10:11">
      <c r="J3930" s="75"/>
      <c r="K3930" s="75"/>
    </row>
    <row r="3931" spans="10:11">
      <c r="J3931" s="75"/>
      <c r="K3931" s="75"/>
    </row>
    <row r="3932" spans="10:11">
      <c r="J3932" s="75"/>
      <c r="K3932" s="75"/>
    </row>
    <row r="3933" spans="10:11">
      <c r="J3933" s="75"/>
      <c r="K3933" s="75"/>
    </row>
    <row r="3934" spans="10:11">
      <c r="J3934" s="75"/>
      <c r="K3934" s="75"/>
    </row>
    <row r="3935" spans="10:11">
      <c r="J3935" s="75"/>
      <c r="K3935" s="75"/>
    </row>
    <row r="3936" spans="10:11">
      <c r="J3936" s="75"/>
      <c r="K3936" s="75"/>
    </row>
    <row r="3937" spans="10:11">
      <c r="J3937" s="75"/>
      <c r="K3937" s="75"/>
    </row>
    <row r="3938" spans="10:11">
      <c r="J3938" s="75"/>
      <c r="K3938" s="75"/>
    </row>
    <row r="3939" spans="10:11">
      <c r="J3939" s="75"/>
      <c r="K3939" s="75"/>
    </row>
    <row r="3940" spans="10:11">
      <c r="J3940" s="75"/>
      <c r="K3940" s="75"/>
    </row>
    <row r="3941" spans="10:11">
      <c r="J3941" s="75"/>
      <c r="K3941" s="75"/>
    </row>
    <row r="3942" spans="10:11">
      <c r="J3942" s="75"/>
      <c r="K3942" s="75"/>
    </row>
    <row r="3943" spans="10:11">
      <c r="J3943" s="75"/>
      <c r="K3943" s="75"/>
    </row>
    <row r="3944" spans="10:11">
      <c r="J3944" s="75"/>
      <c r="K3944" s="75"/>
    </row>
    <row r="3945" spans="10:11">
      <c r="J3945" s="75"/>
      <c r="K3945" s="75"/>
    </row>
    <row r="3946" spans="10:11">
      <c r="J3946" s="75"/>
      <c r="K3946" s="75"/>
    </row>
    <row r="3947" spans="10:11">
      <c r="J3947" s="75"/>
      <c r="K3947" s="75"/>
    </row>
    <row r="3948" spans="10:11">
      <c r="J3948" s="75"/>
      <c r="K3948" s="75"/>
    </row>
    <row r="3949" spans="10:11">
      <c r="J3949" s="75"/>
      <c r="K3949" s="75"/>
    </row>
    <row r="3950" spans="10:11">
      <c r="J3950" s="75"/>
      <c r="K3950" s="75"/>
    </row>
    <row r="3951" spans="10:11">
      <c r="J3951" s="75"/>
      <c r="K3951" s="75"/>
    </row>
    <row r="3952" spans="10:11">
      <c r="J3952" s="75"/>
      <c r="K3952" s="75"/>
    </row>
    <row r="3953" spans="10:11">
      <c r="J3953" s="75"/>
      <c r="K3953" s="75"/>
    </row>
    <row r="3954" spans="10:11">
      <c r="J3954" s="75"/>
      <c r="K3954" s="75"/>
    </row>
    <row r="3955" spans="10:11">
      <c r="J3955" s="75"/>
      <c r="K3955" s="75"/>
    </row>
    <row r="3956" spans="10:11">
      <c r="J3956" s="75"/>
      <c r="K3956" s="75"/>
    </row>
    <row r="3957" spans="10:11">
      <c r="J3957" s="75"/>
      <c r="K3957" s="75"/>
    </row>
    <row r="3958" spans="10:11">
      <c r="J3958" s="75"/>
      <c r="K3958" s="75"/>
    </row>
    <row r="3959" spans="10:11">
      <c r="J3959" s="75"/>
      <c r="K3959" s="75"/>
    </row>
    <row r="3960" spans="10:11">
      <c r="J3960" s="75"/>
      <c r="K3960" s="75"/>
    </row>
    <row r="3961" spans="10:11">
      <c r="J3961" s="75"/>
      <c r="K3961" s="75"/>
    </row>
    <row r="3962" spans="10:11">
      <c r="J3962" s="75"/>
      <c r="K3962" s="75"/>
    </row>
    <row r="3963" spans="10:11">
      <c r="J3963" s="75"/>
      <c r="K3963" s="75"/>
    </row>
    <row r="3964" spans="10:11">
      <c r="J3964" s="75"/>
      <c r="K3964" s="75"/>
    </row>
    <row r="3965" spans="10:11">
      <c r="J3965" s="75"/>
      <c r="K3965" s="75"/>
    </row>
    <row r="3966" spans="10:11">
      <c r="J3966" s="75"/>
      <c r="K3966" s="75"/>
    </row>
    <row r="3967" spans="10:11">
      <c r="J3967" s="75"/>
      <c r="K3967" s="75"/>
    </row>
    <row r="3968" spans="10:11">
      <c r="J3968" s="75"/>
      <c r="K3968" s="75"/>
    </row>
    <row r="3969" spans="10:11">
      <c r="J3969" s="75"/>
      <c r="K3969" s="75"/>
    </row>
    <row r="3970" spans="10:11">
      <c r="J3970" s="75"/>
      <c r="K3970" s="75"/>
    </row>
    <row r="3971" spans="10:11">
      <c r="J3971" s="75"/>
      <c r="K3971" s="75"/>
    </row>
    <row r="3972" spans="10:11">
      <c r="J3972" s="75"/>
      <c r="K3972" s="75"/>
    </row>
    <row r="3973" spans="10:11">
      <c r="J3973" s="75"/>
      <c r="K3973" s="75"/>
    </row>
    <row r="3974" spans="10:11">
      <c r="J3974" s="75"/>
      <c r="K3974" s="75"/>
    </row>
    <row r="3975" spans="10:11">
      <c r="J3975" s="75"/>
      <c r="K3975" s="75"/>
    </row>
    <row r="3976" spans="10:11">
      <c r="J3976" s="75"/>
      <c r="K3976" s="75"/>
    </row>
    <row r="3977" spans="10:11">
      <c r="J3977" s="75"/>
      <c r="K3977" s="75"/>
    </row>
    <row r="3978" spans="10:11">
      <c r="J3978" s="75"/>
      <c r="K3978" s="75"/>
    </row>
    <row r="3979" spans="10:11">
      <c r="J3979" s="75"/>
      <c r="K3979" s="75"/>
    </row>
    <row r="3980" spans="10:11">
      <c r="J3980" s="75"/>
      <c r="K3980" s="75"/>
    </row>
    <row r="3981" spans="10:11">
      <c r="J3981" s="75"/>
      <c r="K3981" s="75"/>
    </row>
    <row r="3982" spans="10:11">
      <c r="J3982" s="75"/>
      <c r="K3982" s="75"/>
    </row>
    <row r="3983" spans="10:11">
      <c r="J3983" s="75"/>
      <c r="K3983" s="75"/>
    </row>
    <row r="3984" spans="10:11">
      <c r="J3984" s="75"/>
      <c r="K3984" s="75"/>
    </row>
    <row r="3985" spans="10:11">
      <c r="J3985" s="75"/>
      <c r="K3985" s="75"/>
    </row>
    <row r="3986" spans="10:11">
      <c r="J3986" s="75"/>
      <c r="K3986" s="75"/>
    </row>
    <row r="3987" spans="10:11">
      <c r="J3987" s="75"/>
      <c r="K3987" s="75"/>
    </row>
    <row r="3988" spans="10:11">
      <c r="J3988" s="75"/>
      <c r="K3988" s="75"/>
    </row>
    <row r="3989" spans="10:11">
      <c r="J3989" s="75"/>
      <c r="K3989" s="75"/>
    </row>
    <row r="3990" spans="10:11">
      <c r="J3990" s="75"/>
      <c r="K3990" s="75"/>
    </row>
    <row r="3991" spans="10:11">
      <c r="J3991" s="75"/>
      <c r="K3991" s="75"/>
    </row>
    <row r="3992" spans="10:11">
      <c r="J3992" s="75"/>
      <c r="K3992" s="75"/>
    </row>
    <row r="3993" spans="10:11">
      <c r="J3993" s="75"/>
      <c r="K3993" s="75"/>
    </row>
    <row r="3994" spans="10:11">
      <c r="J3994" s="75"/>
      <c r="K3994" s="75"/>
    </row>
    <row r="3995" spans="10:11">
      <c r="J3995" s="75"/>
      <c r="K3995" s="75"/>
    </row>
    <row r="3996" spans="10:11">
      <c r="J3996" s="75"/>
      <c r="K3996" s="75"/>
    </row>
    <row r="3997" spans="10:11">
      <c r="J3997" s="75"/>
      <c r="K3997" s="75"/>
    </row>
    <row r="3998" spans="10:11">
      <c r="J3998" s="75"/>
      <c r="K3998" s="75"/>
    </row>
    <row r="3999" spans="10:11">
      <c r="J3999" s="75"/>
      <c r="K3999" s="75"/>
    </row>
    <row r="4000" spans="10:11">
      <c r="J4000" s="75"/>
      <c r="K4000" s="75"/>
    </row>
    <row r="4001" spans="10:11">
      <c r="J4001" s="75"/>
      <c r="K4001" s="75"/>
    </row>
    <row r="4002" spans="10:11">
      <c r="J4002" s="75"/>
      <c r="K4002" s="75"/>
    </row>
    <row r="4003" spans="10:11">
      <c r="J4003" s="75"/>
      <c r="K4003" s="75"/>
    </row>
    <row r="4004" spans="10:11">
      <c r="J4004" s="75"/>
      <c r="K4004" s="75"/>
    </row>
    <row r="4005" spans="10:11">
      <c r="J4005" s="75"/>
      <c r="K4005" s="75"/>
    </row>
    <row r="4006" spans="10:11">
      <c r="J4006" s="75"/>
      <c r="K4006" s="75"/>
    </row>
    <row r="4007" spans="10:11">
      <c r="J4007" s="75"/>
      <c r="K4007" s="75"/>
    </row>
    <row r="4008" spans="10:11">
      <c r="J4008" s="75"/>
      <c r="K4008" s="75"/>
    </row>
    <row r="4009" spans="10:11">
      <c r="J4009" s="75"/>
      <c r="K4009" s="75"/>
    </row>
    <row r="4010" spans="10:11">
      <c r="J4010" s="75"/>
      <c r="K4010" s="75"/>
    </row>
    <row r="4011" spans="10:11">
      <c r="J4011" s="75"/>
      <c r="K4011" s="75"/>
    </row>
    <row r="4012" spans="10:11">
      <c r="J4012" s="75"/>
      <c r="K4012" s="75"/>
    </row>
    <row r="4013" spans="10:11">
      <c r="J4013" s="75"/>
      <c r="K4013" s="75"/>
    </row>
    <row r="4014" spans="10:11">
      <c r="J4014" s="75"/>
      <c r="K4014" s="75"/>
    </row>
    <row r="4015" spans="10:11">
      <c r="J4015" s="75"/>
      <c r="K4015" s="75"/>
    </row>
    <row r="4016" spans="10:11">
      <c r="J4016" s="75"/>
      <c r="K4016" s="75"/>
    </row>
    <row r="4017" spans="10:11">
      <c r="J4017" s="75"/>
      <c r="K4017" s="75"/>
    </row>
    <row r="4018" spans="10:11">
      <c r="J4018" s="75"/>
      <c r="K4018" s="75"/>
    </row>
    <row r="4019" spans="10:11">
      <c r="J4019" s="75"/>
      <c r="K4019" s="75"/>
    </row>
    <row r="4020" spans="10:11">
      <c r="J4020" s="75"/>
      <c r="K4020" s="75"/>
    </row>
    <row r="4021" spans="10:11">
      <c r="J4021" s="75"/>
      <c r="K4021" s="75"/>
    </row>
    <row r="4022" spans="10:11">
      <c r="J4022" s="75"/>
      <c r="K4022" s="75"/>
    </row>
    <row r="4023" spans="10:11">
      <c r="J4023" s="75"/>
      <c r="K4023" s="75"/>
    </row>
    <row r="4024" spans="10:11">
      <c r="J4024" s="75"/>
      <c r="K4024" s="75"/>
    </row>
    <row r="4025" spans="10:11">
      <c r="J4025" s="75"/>
      <c r="K4025" s="75"/>
    </row>
    <row r="4026" spans="10:11">
      <c r="J4026" s="75"/>
      <c r="K4026" s="75"/>
    </row>
    <row r="4027" spans="10:11">
      <c r="J4027" s="75"/>
      <c r="K4027" s="75"/>
    </row>
    <row r="4028" spans="10:11">
      <c r="J4028" s="75"/>
      <c r="K4028" s="75"/>
    </row>
    <row r="4029" spans="10:11">
      <c r="J4029" s="75"/>
      <c r="K4029" s="75"/>
    </row>
    <row r="4030" spans="10:11">
      <c r="J4030" s="75"/>
      <c r="K4030" s="75"/>
    </row>
    <row r="4031" spans="10:11">
      <c r="J4031" s="75"/>
      <c r="K4031" s="75"/>
    </row>
    <row r="4032" spans="10:11">
      <c r="J4032" s="75"/>
      <c r="K4032" s="75"/>
    </row>
    <row r="4033" spans="10:11">
      <c r="J4033" s="75"/>
      <c r="K4033" s="75"/>
    </row>
    <row r="4034" spans="10:11">
      <c r="J4034" s="75"/>
      <c r="K4034" s="75"/>
    </row>
    <row r="4035" spans="10:11">
      <c r="J4035" s="75"/>
      <c r="K4035" s="75"/>
    </row>
    <row r="4036" spans="10:11">
      <c r="J4036" s="75"/>
      <c r="K4036" s="75"/>
    </row>
    <row r="4037" spans="10:11">
      <c r="J4037" s="75"/>
      <c r="K4037" s="75"/>
    </row>
    <row r="4038" spans="10:11">
      <c r="J4038" s="75"/>
      <c r="K4038" s="75"/>
    </row>
    <row r="4039" spans="10:11">
      <c r="J4039" s="75"/>
      <c r="K4039" s="75"/>
    </row>
    <row r="4040" spans="10:11">
      <c r="J4040" s="75"/>
      <c r="K4040" s="75"/>
    </row>
    <row r="4041" spans="10:11">
      <c r="J4041" s="75"/>
      <c r="K4041" s="75"/>
    </row>
    <row r="4042" spans="10:11">
      <c r="J4042" s="75"/>
      <c r="K4042" s="75"/>
    </row>
    <row r="4043" spans="10:11">
      <c r="J4043" s="75"/>
      <c r="K4043" s="75"/>
    </row>
    <row r="4044" spans="10:11">
      <c r="J4044" s="75"/>
      <c r="K4044" s="75"/>
    </row>
    <row r="4045" spans="10:11">
      <c r="J4045" s="75"/>
      <c r="K4045" s="75"/>
    </row>
    <row r="4046" spans="10:11">
      <c r="J4046" s="75"/>
      <c r="K4046" s="75"/>
    </row>
    <row r="4047" spans="10:11">
      <c r="J4047" s="75"/>
      <c r="K4047" s="75"/>
    </row>
    <row r="4048" spans="10:11">
      <c r="J4048" s="75"/>
      <c r="K4048" s="75"/>
    </row>
    <row r="4049" spans="10:11">
      <c r="J4049" s="75"/>
      <c r="K4049" s="75"/>
    </row>
    <row r="4050" spans="10:11">
      <c r="J4050" s="75"/>
      <c r="K4050" s="75"/>
    </row>
    <row r="4051" spans="10:11">
      <c r="J4051" s="75"/>
      <c r="K4051" s="75"/>
    </row>
    <row r="4052" spans="10:11">
      <c r="J4052" s="75"/>
      <c r="K4052" s="75"/>
    </row>
    <row r="4053" spans="10:11">
      <c r="J4053" s="75"/>
      <c r="K4053" s="75"/>
    </row>
    <row r="4054" spans="10:11">
      <c r="J4054" s="75"/>
      <c r="K4054" s="75"/>
    </row>
    <row r="4055" spans="10:11">
      <c r="J4055" s="75"/>
      <c r="K4055" s="75"/>
    </row>
    <row r="4056" spans="10:11">
      <c r="J4056" s="75"/>
      <c r="K4056" s="75"/>
    </row>
    <row r="4057" spans="10:11">
      <c r="J4057" s="75"/>
      <c r="K4057" s="75"/>
    </row>
    <row r="4058" spans="10:11">
      <c r="J4058" s="75"/>
      <c r="K4058" s="75"/>
    </row>
    <row r="4059" spans="10:11">
      <c r="J4059" s="75"/>
      <c r="K4059" s="75"/>
    </row>
    <row r="4060" spans="10:11">
      <c r="J4060" s="75"/>
      <c r="K4060" s="75"/>
    </row>
    <row r="4061" spans="10:11">
      <c r="J4061" s="75"/>
      <c r="K4061" s="75"/>
    </row>
    <row r="4062" spans="10:11">
      <c r="J4062" s="75"/>
      <c r="K4062" s="75"/>
    </row>
    <row r="4063" spans="10:11">
      <c r="J4063" s="75"/>
      <c r="K4063" s="75"/>
    </row>
    <row r="4064" spans="10:11">
      <c r="J4064" s="75"/>
      <c r="K4064" s="75"/>
    </row>
    <row r="4065" spans="10:11">
      <c r="J4065" s="75"/>
      <c r="K4065" s="75"/>
    </row>
    <row r="4066" spans="10:11">
      <c r="J4066" s="75"/>
      <c r="K4066" s="75"/>
    </row>
    <row r="4067" spans="10:11">
      <c r="J4067" s="75"/>
      <c r="K4067" s="75"/>
    </row>
    <row r="4068" spans="10:11">
      <c r="J4068" s="75"/>
      <c r="K4068" s="75"/>
    </row>
    <row r="4069" spans="10:11">
      <c r="J4069" s="75"/>
      <c r="K4069" s="75"/>
    </row>
    <row r="4070" spans="10:11">
      <c r="J4070" s="75"/>
      <c r="K4070" s="75"/>
    </row>
    <row r="4071" spans="10:11">
      <c r="J4071" s="75"/>
      <c r="K4071" s="75"/>
    </row>
    <row r="4072" spans="10:11">
      <c r="J4072" s="75"/>
      <c r="K4072" s="75"/>
    </row>
    <row r="4073" spans="10:11">
      <c r="J4073" s="75"/>
      <c r="K4073" s="75"/>
    </row>
    <row r="4074" spans="10:11">
      <c r="J4074" s="75"/>
      <c r="K4074" s="75"/>
    </row>
    <row r="4075" spans="10:11">
      <c r="J4075" s="75"/>
      <c r="K4075" s="75"/>
    </row>
    <row r="4076" spans="10:11">
      <c r="J4076" s="75"/>
      <c r="K4076" s="75"/>
    </row>
    <row r="4077" spans="10:11">
      <c r="J4077" s="75"/>
      <c r="K4077" s="75"/>
    </row>
    <row r="4078" spans="10:11">
      <c r="J4078" s="75"/>
      <c r="K4078" s="75"/>
    </row>
    <row r="4079" spans="10:11">
      <c r="J4079" s="75"/>
      <c r="K4079" s="75"/>
    </row>
    <row r="4080" spans="10:11">
      <c r="J4080" s="75"/>
      <c r="K4080" s="75"/>
    </row>
    <row r="4081" spans="10:11">
      <c r="J4081" s="75"/>
      <c r="K4081" s="75"/>
    </row>
    <row r="4082" spans="10:11">
      <c r="J4082" s="75"/>
      <c r="K4082" s="75"/>
    </row>
    <row r="4083" spans="10:11">
      <c r="J4083" s="75"/>
      <c r="K4083" s="75"/>
    </row>
    <row r="4084" spans="10:11">
      <c r="J4084" s="75"/>
      <c r="K4084" s="75"/>
    </row>
    <row r="4085" spans="10:11">
      <c r="J4085" s="75"/>
      <c r="K4085" s="75"/>
    </row>
    <row r="4086" spans="10:11">
      <c r="J4086" s="75"/>
      <c r="K4086" s="75"/>
    </row>
    <row r="4087" spans="10:11">
      <c r="J4087" s="75"/>
      <c r="K4087" s="75"/>
    </row>
    <row r="4088" spans="10:11">
      <c r="J4088" s="75"/>
      <c r="K4088" s="75"/>
    </row>
    <row r="4089" spans="10:11">
      <c r="J4089" s="75"/>
      <c r="K4089" s="75"/>
    </row>
    <row r="4090" spans="10:11">
      <c r="J4090" s="75"/>
      <c r="K4090" s="75"/>
    </row>
    <row r="4091" spans="10:11">
      <c r="J4091" s="75"/>
      <c r="K4091" s="75"/>
    </row>
    <row r="4092" spans="10:11">
      <c r="J4092" s="75"/>
      <c r="K4092" s="75"/>
    </row>
    <row r="4093" spans="10:11">
      <c r="J4093" s="75"/>
      <c r="K4093" s="75"/>
    </row>
    <row r="4094" spans="10:11">
      <c r="J4094" s="75"/>
      <c r="K4094" s="75"/>
    </row>
    <row r="4095" spans="10:11">
      <c r="J4095" s="75"/>
      <c r="K4095" s="75"/>
    </row>
    <row r="4096" spans="10:11">
      <c r="J4096" s="75"/>
      <c r="K4096" s="75"/>
    </row>
    <row r="4097" spans="10:11">
      <c r="J4097" s="75"/>
      <c r="K4097" s="75"/>
    </row>
    <row r="4098" spans="10:11">
      <c r="J4098" s="75"/>
      <c r="K4098" s="75"/>
    </row>
    <row r="4099" spans="10:11">
      <c r="J4099" s="75"/>
      <c r="K4099" s="75"/>
    </row>
    <row r="4100" spans="10:11">
      <c r="J4100" s="75"/>
      <c r="K4100" s="75"/>
    </row>
    <row r="4101" spans="10:11">
      <c r="J4101" s="75"/>
      <c r="K4101" s="75"/>
    </row>
    <row r="4102" spans="10:11">
      <c r="J4102" s="75"/>
      <c r="K4102" s="75"/>
    </row>
    <row r="4103" spans="10:11">
      <c r="J4103" s="75"/>
      <c r="K4103" s="75"/>
    </row>
    <row r="4104" spans="10:11">
      <c r="J4104" s="75"/>
      <c r="K4104" s="75"/>
    </row>
    <row r="4105" spans="10:11">
      <c r="J4105" s="75"/>
      <c r="K4105" s="75"/>
    </row>
    <row r="4106" spans="10:11">
      <c r="J4106" s="75"/>
      <c r="K4106" s="75"/>
    </row>
    <row r="4107" spans="10:11">
      <c r="J4107" s="75"/>
      <c r="K4107" s="75"/>
    </row>
    <row r="4108" spans="10:11">
      <c r="J4108" s="75"/>
      <c r="K4108" s="75"/>
    </row>
    <row r="4109" spans="10:11">
      <c r="J4109" s="75"/>
      <c r="K4109" s="75"/>
    </row>
    <row r="4110" spans="10:11">
      <c r="J4110" s="75"/>
      <c r="K4110" s="75"/>
    </row>
    <row r="4111" spans="10:11">
      <c r="J4111" s="75"/>
      <c r="K4111" s="75"/>
    </row>
    <row r="4112" spans="10:11">
      <c r="J4112" s="75"/>
      <c r="K4112" s="75"/>
    </row>
    <row r="4113" spans="10:11">
      <c r="J4113" s="75"/>
      <c r="K4113" s="75"/>
    </row>
    <row r="4114" spans="10:11">
      <c r="J4114" s="75"/>
      <c r="K4114" s="75"/>
    </row>
    <row r="4115" spans="10:11">
      <c r="J4115" s="75"/>
      <c r="K4115" s="75"/>
    </row>
    <row r="4116" spans="10:11">
      <c r="J4116" s="75"/>
      <c r="K4116" s="75"/>
    </row>
    <row r="4117" spans="10:11">
      <c r="J4117" s="75"/>
      <c r="K4117" s="75"/>
    </row>
    <row r="4118" spans="10:11">
      <c r="J4118" s="75"/>
      <c r="K4118" s="75"/>
    </row>
    <row r="4119" spans="10:11">
      <c r="J4119" s="75"/>
      <c r="K4119" s="75"/>
    </row>
    <row r="4120" spans="10:11">
      <c r="J4120" s="75"/>
      <c r="K4120" s="75"/>
    </row>
    <row r="4121" spans="10:11">
      <c r="J4121" s="75"/>
      <c r="K4121" s="75"/>
    </row>
    <row r="4122" spans="10:11">
      <c r="J4122" s="75"/>
      <c r="K4122" s="75"/>
    </row>
    <row r="4123" spans="10:11">
      <c r="J4123" s="75"/>
      <c r="K4123" s="75"/>
    </row>
    <row r="4124" spans="10:11">
      <c r="J4124" s="75"/>
      <c r="K4124" s="75"/>
    </row>
    <row r="4125" spans="10:11">
      <c r="J4125" s="75"/>
      <c r="K4125" s="75"/>
    </row>
    <row r="4126" spans="10:11">
      <c r="J4126" s="75"/>
      <c r="K4126" s="75"/>
    </row>
    <row r="4127" spans="10:11">
      <c r="J4127" s="75"/>
      <c r="K4127" s="75"/>
    </row>
    <row r="4128" spans="10:11">
      <c r="J4128" s="75"/>
      <c r="K4128" s="75"/>
    </row>
    <row r="4129" spans="10:11">
      <c r="J4129" s="75"/>
      <c r="K4129" s="75"/>
    </row>
    <row r="4130" spans="10:11">
      <c r="J4130" s="75"/>
      <c r="K4130" s="75"/>
    </row>
    <row r="4131" spans="10:11">
      <c r="J4131" s="75"/>
      <c r="K4131" s="75"/>
    </row>
    <row r="4132" spans="10:11">
      <c r="J4132" s="75"/>
      <c r="K4132" s="75"/>
    </row>
    <row r="4133" spans="10:11">
      <c r="J4133" s="75"/>
      <c r="K4133" s="75"/>
    </row>
    <row r="4134" spans="10:11">
      <c r="J4134" s="75"/>
      <c r="K4134" s="75"/>
    </row>
    <row r="4135" spans="10:11">
      <c r="J4135" s="75"/>
      <c r="K4135" s="75"/>
    </row>
    <row r="4136" spans="10:11">
      <c r="J4136" s="75"/>
      <c r="K4136" s="75"/>
    </row>
    <row r="4137" spans="10:11">
      <c r="J4137" s="75"/>
      <c r="K4137" s="75"/>
    </row>
    <row r="4138" spans="10:11">
      <c r="J4138" s="75"/>
      <c r="K4138" s="75"/>
    </row>
    <row r="4139" spans="10:11">
      <c r="J4139" s="75"/>
      <c r="K4139" s="75"/>
    </row>
    <row r="4140" spans="10:11">
      <c r="J4140" s="75"/>
      <c r="K4140" s="75"/>
    </row>
    <row r="4141" spans="10:11">
      <c r="J4141" s="75"/>
      <c r="K4141" s="75"/>
    </row>
    <row r="4142" spans="10:11">
      <c r="J4142" s="75"/>
      <c r="K4142" s="75"/>
    </row>
    <row r="4143" spans="10:11">
      <c r="J4143" s="75"/>
      <c r="K4143" s="75"/>
    </row>
    <row r="4144" spans="10:11">
      <c r="J4144" s="75"/>
      <c r="K4144" s="75"/>
    </row>
    <row r="4145" spans="10:11">
      <c r="J4145" s="75"/>
      <c r="K4145" s="75"/>
    </row>
    <row r="4146" spans="10:11">
      <c r="J4146" s="75"/>
      <c r="K4146" s="75"/>
    </row>
    <row r="4147" spans="10:11">
      <c r="J4147" s="75"/>
      <c r="K4147" s="75"/>
    </row>
    <row r="4148" spans="10:11">
      <c r="J4148" s="75"/>
      <c r="K4148" s="75"/>
    </row>
    <row r="4149" spans="10:11">
      <c r="J4149" s="75"/>
      <c r="K4149" s="75"/>
    </row>
    <row r="4150" spans="10:11">
      <c r="J4150" s="75"/>
      <c r="K4150" s="75"/>
    </row>
    <row r="4151" spans="10:11">
      <c r="J4151" s="75"/>
      <c r="K4151" s="75"/>
    </row>
    <row r="4152" spans="10:11">
      <c r="J4152" s="75"/>
      <c r="K4152" s="75"/>
    </row>
    <row r="4153" spans="10:11">
      <c r="J4153" s="75"/>
      <c r="K4153" s="75"/>
    </row>
    <row r="4154" spans="10:11">
      <c r="J4154" s="75"/>
      <c r="K4154" s="75"/>
    </row>
    <row r="4155" spans="10:11">
      <c r="J4155" s="75"/>
      <c r="K4155" s="75"/>
    </row>
    <row r="4156" spans="10:11">
      <c r="J4156" s="75"/>
      <c r="K4156" s="75"/>
    </row>
    <row r="4157" spans="10:11">
      <c r="J4157" s="75"/>
      <c r="K4157" s="75"/>
    </row>
    <row r="4158" spans="10:11">
      <c r="J4158" s="75"/>
      <c r="K4158" s="75"/>
    </row>
    <row r="4159" spans="10:11">
      <c r="J4159" s="75"/>
      <c r="K4159" s="75"/>
    </row>
    <row r="4160" spans="10:11">
      <c r="J4160" s="75"/>
      <c r="K4160" s="75"/>
    </row>
    <row r="4161" spans="10:11">
      <c r="J4161" s="75"/>
      <c r="K4161" s="75"/>
    </row>
    <row r="4162" spans="10:11">
      <c r="J4162" s="75"/>
      <c r="K4162" s="75"/>
    </row>
    <row r="4163" spans="10:11">
      <c r="J4163" s="75"/>
      <c r="K4163" s="75"/>
    </row>
    <row r="4164" spans="10:11">
      <c r="J4164" s="75"/>
      <c r="K4164" s="75"/>
    </row>
    <row r="4165" spans="10:11">
      <c r="J4165" s="75"/>
      <c r="K4165" s="75"/>
    </row>
    <row r="4166" spans="10:11">
      <c r="J4166" s="75"/>
      <c r="K4166" s="75"/>
    </row>
    <row r="4167" spans="10:11">
      <c r="J4167" s="75"/>
      <c r="K4167" s="75"/>
    </row>
    <row r="4168" spans="10:11">
      <c r="J4168" s="75"/>
      <c r="K4168" s="75"/>
    </row>
    <row r="4169" spans="10:11">
      <c r="J4169" s="75"/>
      <c r="K4169" s="75"/>
    </row>
    <row r="4170" spans="10:11">
      <c r="J4170" s="75"/>
      <c r="K4170" s="75"/>
    </row>
    <row r="4171" spans="10:11">
      <c r="J4171" s="75"/>
      <c r="K4171" s="75"/>
    </row>
    <row r="4172" spans="10:11">
      <c r="J4172" s="75"/>
      <c r="K4172" s="75"/>
    </row>
    <row r="4173" spans="10:11">
      <c r="J4173" s="75"/>
      <c r="K4173" s="75"/>
    </row>
    <row r="4174" spans="10:11">
      <c r="J4174" s="75"/>
      <c r="K4174" s="75"/>
    </row>
    <row r="4175" spans="10:11">
      <c r="J4175" s="75"/>
      <c r="K4175" s="75"/>
    </row>
    <row r="4176" spans="10:11">
      <c r="J4176" s="75"/>
      <c r="K4176" s="75"/>
    </row>
    <row r="4177" spans="10:11">
      <c r="J4177" s="75"/>
      <c r="K4177" s="75"/>
    </row>
    <row r="4178" spans="10:11">
      <c r="J4178" s="75"/>
      <c r="K4178" s="75"/>
    </row>
    <row r="4179" spans="10:11">
      <c r="J4179" s="75"/>
      <c r="K4179" s="75"/>
    </row>
    <row r="4180" spans="10:11">
      <c r="J4180" s="75"/>
      <c r="K4180" s="75"/>
    </row>
    <row r="4181" spans="10:11">
      <c r="J4181" s="75"/>
      <c r="K4181" s="75"/>
    </row>
    <row r="4182" spans="10:11">
      <c r="J4182" s="75"/>
      <c r="K4182" s="75"/>
    </row>
    <row r="4183" spans="10:11">
      <c r="J4183" s="75"/>
      <c r="K4183" s="75"/>
    </row>
    <row r="4184" spans="10:11">
      <c r="J4184" s="75"/>
      <c r="K4184" s="75"/>
    </row>
    <row r="4185" spans="10:11">
      <c r="J4185" s="75"/>
      <c r="K4185" s="75"/>
    </row>
    <row r="4186" spans="10:11">
      <c r="J4186" s="75"/>
      <c r="K4186" s="75"/>
    </row>
    <row r="4187" spans="10:11">
      <c r="J4187" s="75"/>
      <c r="K4187" s="75"/>
    </row>
    <row r="4188" spans="10:11">
      <c r="J4188" s="75"/>
      <c r="K4188" s="75"/>
    </row>
    <row r="4189" spans="10:11">
      <c r="J4189" s="75"/>
      <c r="K4189" s="75"/>
    </row>
    <row r="4190" spans="10:11">
      <c r="J4190" s="75"/>
      <c r="K4190" s="75"/>
    </row>
    <row r="4191" spans="10:11">
      <c r="J4191" s="75"/>
      <c r="K4191" s="75"/>
    </row>
    <row r="4192" spans="10:11">
      <c r="J4192" s="75"/>
      <c r="K4192" s="75"/>
    </row>
    <row r="4193" spans="10:11">
      <c r="J4193" s="75"/>
      <c r="K4193" s="75"/>
    </row>
    <row r="4194" spans="10:11">
      <c r="J4194" s="75"/>
      <c r="K4194" s="75"/>
    </row>
    <row r="4195" spans="10:11">
      <c r="J4195" s="75"/>
      <c r="K4195" s="75"/>
    </row>
    <row r="4196" spans="10:11">
      <c r="J4196" s="75"/>
      <c r="K4196" s="75"/>
    </row>
    <row r="4197" spans="10:11">
      <c r="J4197" s="75"/>
      <c r="K4197" s="75"/>
    </row>
    <row r="4198" spans="10:11">
      <c r="J4198" s="75"/>
      <c r="K4198" s="75"/>
    </row>
    <row r="4199" spans="10:11">
      <c r="J4199" s="75"/>
      <c r="K4199" s="75"/>
    </row>
    <row r="4200" spans="10:11">
      <c r="J4200" s="75"/>
      <c r="K4200" s="75"/>
    </row>
    <row r="4201" spans="10:11">
      <c r="J4201" s="75"/>
      <c r="K4201" s="75"/>
    </row>
    <row r="4202" spans="10:11">
      <c r="J4202" s="75"/>
      <c r="K4202" s="75"/>
    </row>
    <row r="4203" spans="10:11">
      <c r="J4203" s="75"/>
      <c r="K4203" s="75"/>
    </row>
    <row r="4204" spans="10:11">
      <c r="J4204" s="75"/>
      <c r="K4204" s="75"/>
    </row>
    <row r="4205" spans="10:11">
      <c r="J4205" s="75"/>
      <c r="K4205" s="75"/>
    </row>
    <row r="4206" spans="10:11">
      <c r="J4206" s="75"/>
      <c r="K4206" s="75"/>
    </row>
    <row r="4207" spans="10:11">
      <c r="J4207" s="75"/>
      <c r="K4207" s="75"/>
    </row>
    <row r="4208" spans="10:11">
      <c r="J4208" s="75"/>
      <c r="K4208" s="75"/>
    </row>
    <row r="4209" spans="10:11">
      <c r="J4209" s="75"/>
      <c r="K4209" s="75"/>
    </row>
    <row r="4210" spans="10:11">
      <c r="J4210" s="75"/>
      <c r="K4210" s="75"/>
    </row>
    <row r="4211" spans="10:11">
      <c r="J4211" s="75"/>
      <c r="K4211" s="75"/>
    </row>
    <row r="4212" spans="10:11">
      <c r="J4212" s="75"/>
      <c r="K4212" s="75"/>
    </row>
    <row r="4213" spans="10:11">
      <c r="J4213" s="75"/>
      <c r="K4213" s="75"/>
    </row>
    <row r="4214" spans="10:11">
      <c r="J4214" s="75"/>
      <c r="K4214" s="75"/>
    </row>
    <row r="4215" spans="10:11">
      <c r="J4215" s="75"/>
      <c r="K4215" s="75"/>
    </row>
    <row r="4216" spans="10:11">
      <c r="J4216" s="75"/>
      <c r="K4216" s="75"/>
    </row>
    <row r="4217" spans="10:11">
      <c r="J4217" s="75"/>
      <c r="K4217" s="75"/>
    </row>
    <row r="4218" spans="10:11">
      <c r="J4218" s="75"/>
      <c r="K4218" s="75"/>
    </row>
    <row r="4219" spans="10:11">
      <c r="J4219" s="75"/>
      <c r="K4219" s="75"/>
    </row>
    <row r="4220" spans="10:11">
      <c r="J4220" s="75"/>
      <c r="K4220" s="75"/>
    </row>
    <row r="4221" spans="10:11">
      <c r="J4221" s="75"/>
      <c r="K4221" s="75"/>
    </row>
    <row r="4222" spans="10:11">
      <c r="J4222" s="75"/>
      <c r="K4222" s="75"/>
    </row>
    <row r="4223" spans="10:11">
      <c r="J4223" s="75"/>
      <c r="K4223" s="75"/>
    </row>
    <row r="4224" spans="10:11">
      <c r="J4224" s="75"/>
      <c r="K4224" s="75"/>
    </row>
    <row r="4225" spans="10:11">
      <c r="J4225" s="75"/>
      <c r="K4225" s="75"/>
    </row>
    <row r="4226" spans="10:11">
      <c r="J4226" s="75"/>
      <c r="K4226" s="75"/>
    </row>
    <row r="4227" spans="10:11">
      <c r="J4227" s="75"/>
      <c r="K4227" s="75"/>
    </row>
    <row r="4228" spans="10:11">
      <c r="J4228" s="75"/>
      <c r="K4228" s="75"/>
    </row>
    <row r="4229" spans="10:11">
      <c r="J4229" s="75"/>
      <c r="K4229" s="75"/>
    </row>
    <row r="4230" spans="10:11">
      <c r="J4230" s="75"/>
      <c r="K4230" s="75"/>
    </row>
    <row r="4231" spans="10:11">
      <c r="J4231" s="75"/>
      <c r="K4231" s="75"/>
    </row>
    <row r="4232" spans="10:11">
      <c r="J4232" s="75"/>
      <c r="K4232" s="75"/>
    </row>
    <row r="4233" spans="10:11">
      <c r="J4233" s="75"/>
      <c r="K4233" s="75"/>
    </row>
    <row r="4234" spans="10:11">
      <c r="J4234" s="75"/>
      <c r="K4234" s="75"/>
    </row>
    <row r="4235" spans="10:11">
      <c r="J4235" s="75"/>
      <c r="K4235" s="75"/>
    </row>
    <row r="4236" spans="10:11">
      <c r="J4236" s="75"/>
      <c r="K4236" s="75"/>
    </row>
    <row r="4237" spans="10:11">
      <c r="J4237" s="75"/>
      <c r="K4237" s="75"/>
    </row>
    <row r="4238" spans="10:11">
      <c r="J4238" s="75"/>
      <c r="K4238" s="75"/>
    </row>
    <row r="4239" spans="10:11">
      <c r="J4239" s="75"/>
      <c r="K4239" s="75"/>
    </row>
    <row r="4240" spans="10:11">
      <c r="J4240" s="75"/>
      <c r="K4240" s="75"/>
    </row>
    <row r="4241" spans="10:11">
      <c r="J4241" s="75"/>
      <c r="K4241" s="75"/>
    </row>
    <row r="4242" spans="10:11">
      <c r="J4242" s="75"/>
      <c r="K4242" s="75"/>
    </row>
    <row r="4243" spans="10:11">
      <c r="J4243" s="75"/>
      <c r="K4243" s="75"/>
    </row>
    <row r="4244" spans="10:11">
      <c r="J4244" s="75"/>
      <c r="K4244" s="75"/>
    </row>
    <row r="4245" spans="10:11">
      <c r="J4245" s="75"/>
      <c r="K4245" s="75"/>
    </row>
    <row r="4246" spans="10:11">
      <c r="J4246" s="75"/>
      <c r="K4246" s="75"/>
    </row>
    <row r="4247" spans="10:11">
      <c r="J4247" s="75"/>
      <c r="K4247" s="75"/>
    </row>
    <row r="4248" spans="10:11">
      <c r="J4248" s="75"/>
      <c r="K4248" s="75"/>
    </row>
    <row r="4249" spans="10:11">
      <c r="J4249" s="75"/>
      <c r="K4249" s="75"/>
    </row>
    <row r="4250" spans="10:11">
      <c r="J4250" s="75"/>
      <c r="K4250" s="75"/>
    </row>
    <row r="4251" spans="10:11">
      <c r="J4251" s="75"/>
      <c r="K4251" s="75"/>
    </row>
    <row r="4252" spans="10:11">
      <c r="J4252" s="75"/>
      <c r="K4252" s="75"/>
    </row>
    <row r="4253" spans="10:11">
      <c r="J4253" s="75"/>
      <c r="K4253" s="75"/>
    </row>
    <row r="4254" spans="10:11">
      <c r="J4254" s="75"/>
      <c r="K4254" s="75"/>
    </row>
    <row r="4255" spans="10:11">
      <c r="J4255" s="75"/>
      <c r="K4255" s="75"/>
    </row>
    <row r="4256" spans="10:11">
      <c r="J4256" s="75"/>
      <c r="K4256" s="75"/>
    </row>
    <row r="4257" spans="10:11">
      <c r="J4257" s="75"/>
      <c r="K4257" s="75"/>
    </row>
    <row r="4258" spans="10:11">
      <c r="J4258" s="75"/>
      <c r="K4258" s="75"/>
    </row>
    <row r="4259" spans="10:11">
      <c r="J4259" s="75"/>
      <c r="K4259" s="75"/>
    </row>
    <row r="4260" spans="10:11">
      <c r="J4260" s="75"/>
      <c r="K4260" s="75"/>
    </row>
    <row r="4261" spans="10:11">
      <c r="J4261" s="75"/>
      <c r="K4261" s="75"/>
    </row>
    <row r="4262" spans="10:11">
      <c r="J4262" s="75"/>
      <c r="K4262" s="75"/>
    </row>
    <row r="4263" spans="10:11">
      <c r="J4263" s="75"/>
      <c r="K4263" s="75"/>
    </row>
    <row r="4264" spans="10:11">
      <c r="J4264" s="75"/>
      <c r="K4264" s="75"/>
    </row>
    <row r="4265" spans="10:11">
      <c r="J4265" s="75"/>
      <c r="K4265" s="75"/>
    </row>
    <row r="4266" spans="10:11">
      <c r="J4266" s="75"/>
      <c r="K4266" s="75"/>
    </row>
    <row r="4267" spans="10:11">
      <c r="J4267" s="75"/>
      <c r="K4267" s="75"/>
    </row>
    <row r="4268" spans="10:11">
      <c r="J4268" s="75"/>
      <c r="K4268" s="75"/>
    </row>
    <row r="4269" spans="10:11">
      <c r="J4269" s="75"/>
      <c r="K4269" s="75"/>
    </row>
    <row r="4270" spans="10:11">
      <c r="J4270" s="75"/>
      <c r="K4270" s="75"/>
    </row>
    <row r="4271" spans="10:11">
      <c r="J4271" s="75"/>
      <c r="K4271" s="75"/>
    </row>
    <row r="4272" spans="10:11">
      <c r="J4272" s="75"/>
      <c r="K4272" s="75"/>
    </row>
    <row r="4273" spans="10:11">
      <c r="J4273" s="75"/>
      <c r="K4273" s="75"/>
    </row>
    <row r="4274" spans="10:11">
      <c r="J4274" s="75"/>
      <c r="K4274" s="75"/>
    </row>
    <row r="4275" spans="10:11">
      <c r="J4275" s="75"/>
      <c r="K4275" s="75"/>
    </row>
    <row r="4276" spans="10:11">
      <c r="J4276" s="75"/>
      <c r="K4276" s="75"/>
    </row>
    <row r="4277" spans="10:11">
      <c r="J4277" s="75"/>
      <c r="K4277" s="75"/>
    </row>
    <row r="4278" spans="10:11">
      <c r="J4278" s="75"/>
      <c r="K4278" s="75"/>
    </row>
    <row r="4279" spans="10:11">
      <c r="J4279" s="75"/>
      <c r="K4279" s="75"/>
    </row>
    <row r="4280" spans="10:11">
      <c r="J4280" s="75"/>
      <c r="K4280" s="75"/>
    </row>
    <row r="4281" spans="10:11">
      <c r="J4281" s="75"/>
      <c r="K4281" s="75"/>
    </row>
    <row r="4282" spans="10:11">
      <c r="J4282" s="75"/>
      <c r="K4282" s="75"/>
    </row>
    <row r="4283" spans="10:11">
      <c r="J4283" s="75"/>
      <c r="K4283" s="75"/>
    </row>
    <row r="4284" spans="10:11">
      <c r="J4284" s="75"/>
      <c r="K4284" s="75"/>
    </row>
    <row r="4285" spans="10:11">
      <c r="J4285" s="75"/>
      <c r="K4285" s="75"/>
    </row>
    <row r="4286" spans="10:11">
      <c r="J4286" s="75"/>
      <c r="K4286" s="75"/>
    </row>
    <row r="4287" spans="10:11">
      <c r="J4287" s="75"/>
      <c r="K4287" s="75"/>
    </row>
    <row r="4288" spans="10:11">
      <c r="J4288" s="75"/>
      <c r="K4288" s="75"/>
    </row>
    <row r="4289" spans="10:11">
      <c r="J4289" s="75"/>
      <c r="K4289" s="75"/>
    </row>
    <row r="4290" spans="10:11">
      <c r="J4290" s="75"/>
      <c r="K4290" s="75"/>
    </row>
    <row r="4291" spans="10:11">
      <c r="J4291" s="75"/>
      <c r="K4291" s="75"/>
    </row>
    <row r="4292" spans="10:11">
      <c r="J4292" s="75"/>
      <c r="K4292" s="75"/>
    </row>
    <row r="4293" spans="10:11">
      <c r="J4293" s="75"/>
      <c r="K4293" s="75"/>
    </row>
    <row r="4294" spans="10:11">
      <c r="J4294" s="75"/>
      <c r="K4294" s="75"/>
    </row>
    <row r="4295" spans="10:11">
      <c r="J4295" s="75"/>
      <c r="K4295" s="75"/>
    </row>
    <row r="4296" spans="10:11">
      <c r="J4296" s="75"/>
      <c r="K4296" s="75"/>
    </row>
    <row r="4297" spans="10:11">
      <c r="J4297" s="75"/>
      <c r="K4297" s="75"/>
    </row>
    <row r="4298" spans="10:11">
      <c r="J4298" s="75"/>
      <c r="K4298" s="75"/>
    </row>
    <row r="4299" spans="10:11">
      <c r="J4299" s="75"/>
      <c r="K4299" s="75"/>
    </row>
    <row r="4300" spans="10:11">
      <c r="J4300" s="75"/>
      <c r="K4300" s="75"/>
    </row>
    <row r="4301" spans="10:11">
      <c r="J4301" s="75"/>
      <c r="K4301" s="75"/>
    </row>
    <row r="4302" spans="10:11">
      <c r="J4302" s="75"/>
      <c r="K4302" s="75"/>
    </row>
    <row r="4303" spans="10:11">
      <c r="J4303" s="75"/>
      <c r="K4303" s="75"/>
    </row>
    <row r="4304" spans="10:11">
      <c r="J4304" s="75"/>
      <c r="K4304" s="75"/>
    </row>
    <row r="4305" spans="10:11">
      <c r="J4305" s="75"/>
      <c r="K4305" s="75"/>
    </row>
    <row r="4306" spans="10:11">
      <c r="J4306" s="75"/>
      <c r="K4306" s="75"/>
    </row>
    <row r="4307" spans="10:11">
      <c r="J4307" s="75"/>
      <c r="K4307" s="75"/>
    </row>
    <row r="4308" spans="10:11">
      <c r="J4308" s="75"/>
      <c r="K4308" s="75"/>
    </row>
    <row r="4309" spans="10:11">
      <c r="J4309" s="75"/>
      <c r="K4309" s="75"/>
    </row>
    <row r="4310" spans="10:11">
      <c r="J4310" s="75"/>
      <c r="K4310" s="75"/>
    </row>
    <row r="4311" spans="10:11">
      <c r="J4311" s="75"/>
      <c r="K4311" s="75"/>
    </row>
    <row r="4312" spans="10:11">
      <c r="J4312" s="75"/>
      <c r="K4312" s="75"/>
    </row>
    <row r="4313" spans="10:11">
      <c r="J4313" s="75"/>
      <c r="K4313" s="75"/>
    </row>
    <row r="4314" spans="10:11">
      <c r="J4314" s="75"/>
      <c r="K4314" s="75"/>
    </row>
    <row r="4315" spans="10:11">
      <c r="J4315" s="75"/>
      <c r="K4315" s="75"/>
    </row>
    <row r="4316" spans="10:11">
      <c r="J4316" s="75"/>
      <c r="K4316" s="75"/>
    </row>
    <row r="4317" spans="10:11">
      <c r="J4317" s="75"/>
      <c r="K4317" s="75"/>
    </row>
    <row r="4318" spans="10:11">
      <c r="J4318" s="75"/>
      <c r="K4318" s="75"/>
    </row>
    <row r="4319" spans="10:11">
      <c r="J4319" s="75"/>
      <c r="K4319" s="75"/>
    </row>
    <row r="4320" spans="10:11">
      <c r="J4320" s="75"/>
      <c r="K4320" s="75"/>
    </row>
    <row r="4321" spans="10:11">
      <c r="J4321" s="75"/>
      <c r="K4321" s="75"/>
    </row>
    <row r="4322" spans="10:11">
      <c r="J4322" s="75"/>
      <c r="K4322" s="75"/>
    </row>
    <row r="4323" spans="10:11">
      <c r="J4323" s="75"/>
      <c r="K4323" s="75"/>
    </row>
    <row r="4324" spans="10:11">
      <c r="J4324" s="75"/>
      <c r="K4324" s="75"/>
    </row>
    <row r="4325" spans="10:11">
      <c r="J4325" s="75"/>
      <c r="K4325" s="75"/>
    </row>
    <row r="4326" spans="10:11">
      <c r="J4326" s="75"/>
      <c r="K4326" s="75"/>
    </row>
    <row r="4327" spans="10:11">
      <c r="J4327" s="75"/>
      <c r="K4327" s="75"/>
    </row>
    <row r="4328" spans="10:11">
      <c r="J4328" s="75"/>
      <c r="K4328" s="75"/>
    </row>
    <row r="4329" spans="10:11">
      <c r="J4329" s="75"/>
      <c r="K4329" s="75"/>
    </row>
    <row r="4330" spans="10:11">
      <c r="J4330" s="75"/>
      <c r="K4330" s="75"/>
    </row>
    <row r="4331" spans="10:11">
      <c r="J4331" s="75"/>
      <c r="K4331" s="75"/>
    </row>
    <row r="4332" spans="10:11">
      <c r="J4332" s="75"/>
      <c r="K4332" s="75"/>
    </row>
    <row r="4333" spans="10:11">
      <c r="J4333" s="75"/>
      <c r="K4333" s="75"/>
    </row>
    <row r="4334" spans="10:11">
      <c r="J4334" s="75"/>
      <c r="K4334" s="75"/>
    </row>
    <row r="4335" spans="10:11">
      <c r="J4335" s="75"/>
      <c r="K4335" s="75"/>
    </row>
    <row r="4336" spans="10:11">
      <c r="J4336" s="75"/>
      <c r="K4336" s="75"/>
    </row>
    <row r="4337" spans="10:11">
      <c r="J4337" s="75"/>
      <c r="K4337" s="75"/>
    </row>
    <row r="4338" spans="10:11">
      <c r="J4338" s="75"/>
      <c r="K4338" s="75"/>
    </row>
    <row r="4339" spans="10:11">
      <c r="J4339" s="75"/>
      <c r="K4339" s="75"/>
    </row>
    <row r="4340" spans="10:11">
      <c r="J4340" s="75"/>
      <c r="K4340" s="75"/>
    </row>
    <row r="4341" spans="10:11">
      <c r="J4341" s="75"/>
      <c r="K4341" s="75"/>
    </row>
    <row r="4342" spans="10:11">
      <c r="J4342" s="75"/>
      <c r="K4342" s="75"/>
    </row>
    <row r="4343" spans="10:11">
      <c r="J4343" s="75"/>
      <c r="K4343" s="75"/>
    </row>
    <row r="4344" spans="10:11">
      <c r="J4344" s="75"/>
      <c r="K4344" s="75"/>
    </row>
    <row r="4345" spans="10:11">
      <c r="J4345" s="75"/>
      <c r="K4345" s="75"/>
    </row>
    <row r="4346" spans="10:11">
      <c r="J4346" s="75"/>
      <c r="K4346" s="75"/>
    </row>
    <row r="4347" spans="10:11">
      <c r="J4347" s="75"/>
      <c r="K4347" s="75"/>
    </row>
    <row r="4348" spans="10:11">
      <c r="J4348" s="75"/>
      <c r="K4348" s="75"/>
    </row>
    <row r="4349" spans="10:11">
      <c r="J4349" s="75"/>
      <c r="K4349" s="75"/>
    </row>
    <row r="4350" spans="10:11">
      <c r="J4350" s="75"/>
      <c r="K4350" s="75"/>
    </row>
    <row r="4351" spans="10:11">
      <c r="J4351" s="75"/>
      <c r="K4351" s="75"/>
    </row>
    <row r="4352" spans="10:11">
      <c r="J4352" s="75"/>
      <c r="K4352" s="75"/>
    </row>
    <row r="4353" spans="10:11">
      <c r="J4353" s="75"/>
      <c r="K4353" s="75"/>
    </row>
    <row r="4354" spans="10:11">
      <c r="J4354" s="75"/>
      <c r="K4354" s="75"/>
    </row>
    <row r="4355" spans="10:11">
      <c r="J4355" s="75"/>
      <c r="K4355" s="75"/>
    </row>
    <row r="4356" spans="10:11">
      <c r="J4356" s="75"/>
      <c r="K4356" s="75"/>
    </row>
    <row r="4357" spans="10:11">
      <c r="J4357" s="75"/>
      <c r="K4357" s="75"/>
    </row>
    <row r="4358" spans="10:11">
      <c r="J4358" s="75"/>
      <c r="K4358" s="75"/>
    </row>
    <row r="4359" spans="10:11">
      <c r="J4359" s="75"/>
      <c r="K4359" s="75"/>
    </row>
    <row r="4360" spans="10:11">
      <c r="J4360" s="75"/>
      <c r="K4360" s="75"/>
    </row>
    <row r="4361" spans="10:11">
      <c r="J4361" s="75"/>
      <c r="K4361" s="75"/>
    </row>
    <row r="4362" spans="10:11">
      <c r="J4362" s="75"/>
      <c r="K4362" s="75"/>
    </row>
    <row r="4363" spans="10:11">
      <c r="J4363" s="75"/>
      <c r="K4363" s="75"/>
    </row>
    <row r="4364" spans="10:11">
      <c r="J4364" s="75"/>
      <c r="K4364" s="75"/>
    </row>
    <row r="4365" spans="10:11">
      <c r="J4365" s="75"/>
      <c r="K4365" s="75"/>
    </row>
    <row r="4366" spans="10:11">
      <c r="J4366" s="75"/>
      <c r="K4366" s="75"/>
    </row>
    <row r="4367" spans="10:11">
      <c r="J4367" s="75"/>
      <c r="K4367" s="75"/>
    </row>
    <row r="4368" spans="10:11">
      <c r="J4368" s="75"/>
      <c r="K4368" s="75"/>
    </row>
    <row r="4369" spans="10:11">
      <c r="J4369" s="75"/>
      <c r="K4369" s="75"/>
    </row>
    <row r="4370" spans="10:11">
      <c r="J4370" s="75"/>
      <c r="K4370" s="75"/>
    </row>
    <row r="4371" spans="10:11">
      <c r="J4371" s="75"/>
      <c r="K4371" s="75"/>
    </row>
    <row r="4372" spans="10:11">
      <c r="J4372" s="75"/>
      <c r="K4372" s="75"/>
    </row>
    <row r="4373" spans="10:11">
      <c r="J4373" s="75"/>
      <c r="K4373" s="75"/>
    </row>
    <row r="4374" spans="10:11">
      <c r="J4374" s="75"/>
      <c r="K4374" s="75"/>
    </row>
    <row r="4375" spans="10:11">
      <c r="J4375" s="75"/>
      <c r="K4375" s="75"/>
    </row>
    <row r="4376" spans="10:11">
      <c r="J4376" s="75"/>
      <c r="K4376" s="75"/>
    </row>
    <row r="4377" spans="10:11">
      <c r="J4377" s="75"/>
      <c r="K4377" s="75"/>
    </row>
    <row r="4378" spans="10:11">
      <c r="J4378" s="75"/>
      <c r="K4378" s="75"/>
    </row>
    <row r="4379" spans="10:11">
      <c r="J4379" s="75"/>
      <c r="K4379" s="75"/>
    </row>
    <row r="4380" spans="10:11">
      <c r="J4380" s="75"/>
      <c r="K4380" s="75"/>
    </row>
    <row r="4381" spans="10:11">
      <c r="J4381" s="75"/>
      <c r="K4381" s="75"/>
    </row>
    <row r="4382" spans="10:11">
      <c r="J4382" s="75"/>
      <c r="K4382" s="75"/>
    </row>
    <row r="4383" spans="10:11">
      <c r="J4383" s="75"/>
      <c r="K4383" s="75"/>
    </row>
    <row r="4384" spans="10:11">
      <c r="J4384" s="75"/>
      <c r="K4384" s="75"/>
    </row>
    <row r="4385" spans="10:11">
      <c r="J4385" s="75"/>
      <c r="K4385" s="75"/>
    </row>
    <row r="4386" spans="10:11">
      <c r="J4386" s="75"/>
      <c r="K4386" s="75"/>
    </row>
    <row r="4387" spans="10:11">
      <c r="J4387" s="75"/>
      <c r="K4387" s="75"/>
    </row>
    <row r="4388" spans="10:11">
      <c r="J4388" s="75"/>
      <c r="K4388" s="75"/>
    </row>
    <row r="4389" spans="10:11">
      <c r="J4389" s="75"/>
      <c r="K4389" s="75"/>
    </row>
    <row r="4390" spans="10:11">
      <c r="J4390" s="75"/>
      <c r="K4390" s="75"/>
    </row>
    <row r="4391" spans="10:11">
      <c r="J4391" s="75"/>
      <c r="K4391" s="75"/>
    </row>
    <row r="4392" spans="10:11">
      <c r="J4392" s="75"/>
      <c r="K4392" s="75"/>
    </row>
    <row r="4393" spans="10:11">
      <c r="J4393" s="75"/>
      <c r="K4393" s="75"/>
    </row>
    <row r="4394" spans="10:11">
      <c r="J4394" s="75"/>
      <c r="K4394" s="75"/>
    </row>
    <row r="4395" spans="10:11">
      <c r="J4395" s="75"/>
      <c r="K4395" s="75"/>
    </row>
    <row r="4396" spans="10:11">
      <c r="J4396" s="75"/>
      <c r="K4396" s="75"/>
    </row>
    <row r="4397" spans="10:11">
      <c r="J4397" s="75"/>
      <c r="K4397" s="75"/>
    </row>
    <row r="4398" spans="10:11">
      <c r="J4398" s="75"/>
      <c r="K4398" s="75"/>
    </row>
    <row r="4399" spans="10:11">
      <c r="J4399" s="75"/>
      <c r="K4399" s="75"/>
    </row>
    <row r="4400" spans="10:11">
      <c r="J4400" s="75"/>
      <c r="K4400" s="75"/>
    </row>
    <row r="4401" spans="10:11">
      <c r="J4401" s="75"/>
      <c r="K4401" s="75"/>
    </row>
    <row r="4402" spans="10:11">
      <c r="J4402" s="75"/>
      <c r="K4402" s="75"/>
    </row>
    <row r="4403" spans="10:11">
      <c r="J4403" s="75"/>
      <c r="K4403" s="75"/>
    </row>
    <row r="4404" spans="10:11">
      <c r="J4404" s="75"/>
      <c r="K4404" s="75"/>
    </row>
    <row r="4405" spans="10:11">
      <c r="J4405" s="75"/>
      <c r="K4405" s="75"/>
    </row>
    <row r="4406" spans="10:11">
      <c r="J4406" s="75"/>
      <c r="K4406" s="75"/>
    </row>
    <row r="4407" spans="10:11">
      <c r="J4407" s="75"/>
      <c r="K4407" s="75"/>
    </row>
    <row r="4408" spans="10:11">
      <c r="J4408" s="75"/>
      <c r="K4408" s="75"/>
    </row>
    <row r="4409" spans="10:11">
      <c r="J4409" s="75"/>
      <c r="K4409" s="75"/>
    </row>
    <row r="4410" spans="10:11">
      <c r="J4410" s="75"/>
      <c r="K4410" s="75"/>
    </row>
    <row r="4411" spans="10:11">
      <c r="J4411" s="75"/>
      <c r="K4411" s="75"/>
    </row>
    <row r="4412" spans="10:11">
      <c r="J4412" s="75"/>
      <c r="K4412" s="75"/>
    </row>
    <row r="4413" spans="10:11">
      <c r="J4413" s="75"/>
      <c r="K4413" s="75"/>
    </row>
    <row r="4414" spans="10:11">
      <c r="J4414" s="75"/>
      <c r="K4414" s="75"/>
    </row>
    <row r="4415" spans="10:11">
      <c r="J4415" s="75"/>
      <c r="K4415" s="75"/>
    </row>
    <row r="4416" spans="10:11">
      <c r="J4416" s="75"/>
      <c r="K4416" s="75"/>
    </row>
    <row r="4417" spans="10:11">
      <c r="J4417" s="75"/>
      <c r="K4417" s="75"/>
    </row>
    <row r="4418" spans="10:11">
      <c r="J4418" s="75"/>
      <c r="K4418" s="75"/>
    </row>
    <row r="4419" spans="10:11">
      <c r="J4419" s="75"/>
      <c r="K4419" s="75"/>
    </row>
    <row r="4420" spans="10:11">
      <c r="J4420" s="75"/>
      <c r="K4420" s="75"/>
    </row>
    <row r="4421" spans="10:11">
      <c r="J4421" s="75"/>
      <c r="K4421" s="75"/>
    </row>
    <row r="4422" spans="10:11">
      <c r="J4422" s="75"/>
      <c r="K4422" s="75"/>
    </row>
    <row r="4423" spans="10:11">
      <c r="J4423" s="75"/>
      <c r="K4423" s="75"/>
    </row>
    <row r="4424" spans="10:11">
      <c r="J4424" s="75"/>
      <c r="K4424" s="75"/>
    </row>
    <row r="4425" spans="10:11">
      <c r="J4425" s="75"/>
      <c r="K4425" s="75"/>
    </row>
    <row r="4426" spans="10:11">
      <c r="J4426" s="75"/>
      <c r="K4426" s="75"/>
    </row>
    <row r="4427" spans="10:11">
      <c r="J4427" s="75"/>
      <c r="K4427" s="75"/>
    </row>
    <row r="4428" spans="10:11">
      <c r="J4428" s="75"/>
      <c r="K4428" s="75"/>
    </row>
    <row r="4429" spans="10:11">
      <c r="J4429" s="75"/>
      <c r="K4429" s="75"/>
    </row>
    <row r="4430" spans="10:11">
      <c r="J4430" s="75"/>
      <c r="K4430" s="75"/>
    </row>
    <row r="4431" spans="10:11">
      <c r="J4431" s="75"/>
      <c r="K4431" s="75"/>
    </row>
    <row r="4432" spans="10:11">
      <c r="J4432" s="75"/>
      <c r="K4432" s="75"/>
    </row>
    <row r="4433" spans="10:11">
      <c r="J4433" s="75"/>
      <c r="K4433" s="75"/>
    </row>
    <row r="4434" spans="10:11">
      <c r="J4434" s="75"/>
      <c r="K4434" s="75"/>
    </row>
    <row r="4435" spans="10:11">
      <c r="J4435" s="75"/>
      <c r="K4435" s="75"/>
    </row>
    <row r="4436" spans="10:11">
      <c r="J4436" s="75"/>
      <c r="K4436" s="75"/>
    </row>
    <row r="4437" spans="10:11">
      <c r="J4437" s="75"/>
      <c r="K4437" s="75"/>
    </row>
    <row r="4438" spans="10:11">
      <c r="J4438" s="75"/>
      <c r="K4438" s="75"/>
    </row>
    <row r="4439" spans="10:11">
      <c r="J4439" s="75"/>
      <c r="K4439" s="75"/>
    </row>
    <row r="4440" spans="10:11">
      <c r="J4440" s="75"/>
      <c r="K4440" s="75"/>
    </row>
    <row r="4441" spans="10:11">
      <c r="J4441" s="75"/>
      <c r="K4441" s="75"/>
    </row>
    <row r="4442" spans="10:11">
      <c r="J4442" s="75"/>
      <c r="K4442" s="75"/>
    </row>
    <row r="4443" spans="10:11">
      <c r="J4443" s="75"/>
      <c r="K4443" s="75"/>
    </row>
    <row r="4444" spans="10:11">
      <c r="J4444" s="75"/>
      <c r="K4444" s="75"/>
    </row>
    <row r="4445" spans="10:11">
      <c r="J4445" s="75"/>
      <c r="K4445" s="75"/>
    </row>
    <row r="4446" spans="10:11">
      <c r="J4446" s="75"/>
      <c r="K4446" s="75"/>
    </row>
    <row r="4447" spans="10:11">
      <c r="J4447" s="75"/>
      <c r="K4447" s="75"/>
    </row>
    <row r="4448" spans="10:11">
      <c r="J4448" s="75"/>
      <c r="K4448" s="75"/>
    </row>
    <row r="4449" spans="10:11">
      <c r="J4449" s="75"/>
      <c r="K4449" s="75"/>
    </row>
    <row r="4450" spans="10:11">
      <c r="J4450" s="75"/>
      <c r="K4450" s="75"/>
    </row>
    <row r="4451" spans="10:11">
      <c r="J4451" s="75"/>
      <c r="K4451" s="75"/>
    </row>
    <row r="4452" spans="10:11">
      <c r="J4452" s="75"/>
      <c r="K4452" s="75"/>
    </row>
    <row r="4453" spans="10:11">
      <c r="J4453" s="75"/>
      <c r="K4453" s="75"/>
    </row>
    <row r="4454" spans="10:11">
      <c r="J4454" s="75"/>
      <c r="K4454" s="75"/>
    </row>
    <row r="4455" spans="10:11">
      <c r="J4455" s="75"/>
      <c r="K4455" s="75"/>
    </row>
    <row r="4456" spans="10:11">
      <c r="J4456" s="75"/>
      <c r="K4456" s="75"/>
    </row>
    <row r="4457" spans="10:11">
      <c r="J4457" s="75"/>
      <c r="K4457" s="75"/>
    </row>
    <row r="4458" spans="10:11">
      <c r="J4458" s="75"/>
      <c r="K4458" s="75"/>
    </row>
    <row r="4459" spans="10:11">
      <c r="J4459" s="75"/>
      <c r="K4459" s="75"/>
    </row>
    <row r="4460" spans="10:11">
      <c r="J4460" s="75"/>
      <c r="K4460" s="75"/>
    </row>
    <row r="4461" spans="10:11">
      <c r="J4461" s="75"/>
      <c r="K4461" s="75"/>
    </row>
    <row r="4462" spans="10:11">
      <c r="J4462" s="75"/>
      <c r="K4462" s="75"/>
    </row>
    <row r="4463" spans="10:11">
      <c r="J4463" s="75"/>
      <c r="K4463" s="75"/>
    </row>
    <row r="4464" spans="10:11">
      <c r="J4464" s="75"/>
      <c r="K4464" s="75"/>
    </row>
    <row r="4465" spans="10:11">
      <c r="J4465" s="75"/>
      <c r="K4465" s="75"/>
    </row>
    <row r="4466" spans="10:11">
      <c r="J4466" s="75"/>
      <c r="K4466" s="75"/>
    </row>
    <row r="4467" spans="10:11">
      <c r="J4467" s="75"/>
      <c r="K4467" s="75"/>
    </row>
    <row r="4468" spans="10:11">
      <c r="J4468" s="75"/>
      <c r="K4468" s="75"/>
    </row>
    <row r="4469" spans="10:11">
      <c r="J4469" s="75"/>
      <c r="K4469" s="75"/>
    </row>
    <row r="4470" spans="10:11">
      <c r="J4470" s="75"/>
      <c r="K4470" s="75"/>
    </row>
    <row r="4471" spans="10:11">
      <c r="J4471" s="75"/>
      <c r="K4471" s="75"/>
    </row>
    <row r="4472" spans="10:11">
      <c r="J4472" s="75"/>
      <c r="K4472" s="75"/>
    </row>
    <row r="4473" spans="10:11">
      <c r="J4473" s="75"/>
      <c r="K4473" s="75"/>
    </row>
    <row r="4474" spans="10:11">
      <c r="J4474" s="75"/>
      <c r="K4474" s="75"/>
    </row>
    <row r="4475" spans="10:11">
      <c r="J4475" s="75"/>
      <c r="K4475" s="75"/>
    </row>
    <row r="4476" spans="10:11">
      <c r="J4476" s="75"/>
      <c r="K4476" s="75"/>
    </row>
    <row r="4477" spans="10:11">
      <c r="J4477" s="75"/>
      <c r="K4477" s="75"/>
    </row>
    <row r="4478" spans="10:11">
      <c r="J4478" s="75"/>
      <c r="K4478" s="75"/>
    </row>
    <row r="4479" spans="10:11">
      <c r="J4479" s="75"/>
      <c r="K4479" s="75"/>
    </row>
    <row r="4480" spans="10:11">
      <c r="J4480" s="75"/>
      <c r="K4480" s="75"/>
    </row>
    <row r="4481" spans="10:11">
      <c r="J4481" s="75"/>
      <c r="K4481" s="75"/>
    </row>
    <row r="4482" spans="10:11">
      <c r="J4482" s="75"/>
      <c r="K4482" s="75"/>
    </row>
    <row r="4483" spans="10:11">
      <c r="J4483" s="75"/>
      <c r="K4483" s="75"/>
    </row>
    <row r="4484" spans="10:11">
      <c r="J4484" s="75"/>
      <c r="K4484" s="75"/>
    </row>
    <row r="4485" spans="10:11">
      <c r="J4485" s="75"/>
      <c r="K4485" s="75"/>
    </row>
    <row r="4486" spans="10:11">
      <c r="J4486" s="75"/>
      <c r="K4486" s="75"/>
    </row>
    <row r="4487" spans="10:11">
      <c r="J4487" s="75"/>
      <c r="K4487" s="75"/>
    </row>
    <row r="4488" spans="10:11">
      <c r="J4488" s="75"/>
      <c r="K4488" s="75"/>
    </row>
    <row r="4489" spans="10:11">
      <c r="J4489" s="75"/>
      <c r="K4489" s="75"/>
    </row>
    <row r="4490" spans="10:11">
      <c r="J4490" s="75"/>
      <c r="K4490" s="75"/>
    </row>
    <row r="4491" spans="10:11">
      <c r="J4491" s="75"/>
      <c r="K4491" s="75"/>
    </row>
    <row r="4492" spans="10:11">
      <c r="J4492" s="75"/>
      <c r="K4492" s="75"/>
    </row>
    <row r="4493" spans="10:11">
      <c r="J4493" s="75"/>
      <c r="K4493" s="75"/>
    </row>
    <row r="4494" spans="10:11">
      <c r="J4494" s="75"/>
      <c r="K4494" s="75"/>
    </row>
    <row r="4495" spans="10:11">
      <c r="J4495" s="75"/>
      <c r="K4495" s="75"/>
    </row>
    <row r="4496" spans="10:11">
      <c r="J4496" s="75"/>
      <c r="K4496" s="75"/>
    </row>
    <row r="4497" spans="10:11">
      <c r="J4497" s="75"/>
      <c r="K4497" s="75"/>
    </row>
    <row r="4498" spans="10:11">
      <c r="J4498" s="75"/>
      <c r="K4498" s="75"/>
    </row>
    <row r="4499" spans="10:11">
      <c r="J4499" s="75"/>
      <c r="K4499" s="75"/>
    </row>
    <row r="4500" spans="10:11">
      <c r="J4500" s="75"/>
      <c r="K4500" s="75"/>
    </row>
    <row r="4501" spans="10:11">
      <c r="J4501" s="75"/>
      <c r="K4501" s="75"/>
    </row>
    <row r="4502" spans="10:11">
      <c r="J4502" s="75"/>
      <c r="K4502" s="75"/>
    </row>
    <row r="4503" spans="10:11">
      <c r="J4503" s="75"/>
      <c r="K4503" s="75"/>
    </row>
    <row r="4504" spans="10:11">
      <c r="J4504" s="75"/>
      <c r="K4504" s="75"/>
    </row>
    <row r="4505" spans="10:11">
      <c r="J4505" s="75"/>
      <c r="K4505" s="75"/>
    </row>
    <row r="4506" spans="10:11">
      <c r="J4506" s="75"/>
      <c r="K4506" s="75"/>
    </row>
    <row r="4507" spans="10:11">
      <c r="J4507" s="75"/>
      <c r="K4507" s="75"/>
    </row>
    <row r="4508" spans="10:11">
      <c r="J4508" s="75"/>
      <c r="K4508" s="75"/>
    </row>
    <row r="4509" spans="10:11">
      <c r="J4509" s="75"/>
      <c r="K4509" s="75"/>
    </row>
    <row r="4510" spans="10:11">
      <c r="J4510" s="75"/>
      <c r="K4510" s="75"/>
    </row>
    <row r="4511" spans="10:11">
      <c r="J4511" s="75"/>
      <c r="K4511" s="75"/>
    </row>
    <row r="4512" spans="10:11">
      <c r="J4512" s="75"/>
      <c r="K4512" s="75"/>
    </row>
    <row r="4513" spans="10:11">
      <c r="J4513" s="75"/>
      <c r="K4513" s="75"/>
    </row>
    <row r="4514" spans="10:11">
      <c r="J4514" s="75"/>
      <c r="K4514" s="75"/>
    </row>
    <row r="4515" spans="10:11">
      <c r="J4515" s="75"/>
      <c r="K4515" s="75"/>
    </row>
    <row r="4516" spans="10:11">
      <c r="J4516" s="75"/>
      <c r="K4516" s="75"/>
    </row>
    <row r="4517" spans="10:11">
      <c r="J4517" s="75"/>
      <c r="K4517" s="75"/>
    </row>
    <row r="4518" spans="10:11">
      <c r="J4518" s="75"/>
      <c r="K4518" s="75"/>
    </row>
    <row r="4519" spans="10:11">
      <c r="J4519" s="75"/>
      <c r="K4519" s="75"/>
    </row>
    <row r="4520" spans="10:11">
      <c r="J4520" s="75"/>
      <c r="K4520" s="75"/>
    </row>
    <row r="4521" spans="10:11">
      <c r="J4521" s="75"/>
      <c r="K4521" s="75"/>
    </row>
    <row r="4522" spans="10:11">
      <c r="J4522" s="75"/>
      <c r="K4522" s="75"/>
    </row>
    <row r="4523" spans="10:11">
      <c r="J4523" s="75"/>
      <c r="K4523" s="75"/>
    </row>
    <row r="4524" spans="10:11">
      <c r="J4524" s="75"/>
      <c r="K4524" s="75"/>
    </row>
    <row r="4525" spans="10:11">
      <c r="J4525" s="75"/>
      <c r="K4525" s="75"/>
    </row>
    <row r="4526" spans="10:11">
      <c r="J4526" s="75"/>
      <c r="K4526" s="75"/>
    </row>
    <row r="4527" spans="10:11">
      <c r="J4527" s="75"/>
      <c r="K4527" s="75"/>
    </row>
    <row r="4528" spans="10:11">
      <c r="J4528" s="75"/>
      <c r="K4528" s="75"/>
    </row>
    <row r="4529" spans="10:11">
      <c r="J4529" s="75"/>
      <c r="K4529" s="75"/>
    </row>
    <row r="4530" spans="10:11">
      <c r="J4530" s="75"/>
      <c r="K4530" s="75"/>
    </row>
    <row r="4531" spans="10:11">
      <c r="J4531" s="75"/>
      <c r="K4531" s="75"/>
    </row>
    <row r="4532" spans="10:11">
      <c r="J4532" s="75"/>
      <c r="K4532" s="75"/>
    </row>
    <row r="4533" spans="10:11">
      <c r="J4533" s="75"/>
      <c r="K4533" s="75"/>
    </row>
    <row r="4534" spans="10:11">
      <c r="J4534" s="75"/>
      <c r="K4534" s="75"/>
    </row>
    <row r="4535" spans="10:11">
      <c r="J4535" s="75"/>
      <c r="K4535" s="75"/>
    </row>
    <row r="4536" spans="10:11">
      <c r="J4536" s="75"/>
      <c r="K4536" s="75"/>
    </row>
    <row r="4537" spans="10:11">
      <c r="J4537" s="75"/>
      <c r="K4537" s="75"/>
    </row>
    <row r="4538" spans="10:11">
      <c r="J4538" s="75"/>
      <c r="K4538" s="75"/>
    </row>
    <row r="4539" spans="10:11">
      <c r="J4539" s="75"/>
      <c r="K4539" s="75"/>
    </row>
    <row r="4540" spans="10:11">
      <c r="J4540" s="75"/>
      <c r="K4540" s="75"/>
    </row>
    <row r="4541" spans="10:11">
      <c r="J4541" s="75"/>
      <c r="K4541" s="75"/>
    </row>
    <row r="4542" spans="10:11">
      <c r="J4542" s="75"/>
      <c r="K4542" s="75"/>
    </row>
    <row r="4543" spans="10:11">
      <c r="J4543" s="75"/>
      <c r="K4543" s="75"/>
    </row>
    <row r="4544" spans="10:11">
      <c r="J4544" s="75"/>
      <c r="K4544" s="75"/>
    </row>
    <row r="4545" spans="10:11">
      <c r="J4545" s="75"/>
      <c r="K4545" s="75"/>
    </row>
    <row r="4546" spans="10:11">
      <c r="J4546" s="75"/>
      <c r="K4546" s="75"/>
    </row>
    <row r="4547" spans="10:11">
      <c r="J4547" s="75"/>
      <c r="K4547" s="75"/>
    </row>
    <row r="4548" spans="10:11">
      <c r="J4548" s="75"/>
      <c r="K4548" s="75"/>
    </row>
    <row r="4549" spans="10:11">
      <c r="J4549" s="75"/>
      <c r="K4549" s="75"/>
    </row>
    <row r="4550" spans="10:11">
      <c r="J4550" s="75"/>
      <c r="K4550" s="75"/>
    </row>
    <row r="4551" spans="10:11">
      <c r="J4551" s="75"/>
      <c r="K4551" s="75"/>
    </row>
    <row r="4552" spans="10:11">
      <c r="J4552" s="75"/>
      <c r="K4552" s="75"/>
    </row>
    <row r="4553" spans="10:11">
      <c r="J4553" s="75"/>
      <c r="K4553" s="75"/>
    </row>
    <row r="4554" spans="10:11">
      <c r="J4554" s="75"/>
      <c r="K4554" s="75"/>
    </row>
    <row r="4555" spans="10:11">
      <c r="J4555" s="75"/>
      <c r="K4555" s="75"/>
    </row>
    <row r="4556" spans="10:11">
      <c r="J4556" s="75"/>
      <c r="K4556" s="75"/>
    </row>
    <row r="4557" spans="10:11">
      <c r="J4557" s="75"/>
      <c r="K4557" s="75"/>
    </row>
    <row r="4558" spans="10:11">
      <c r="J4558" s="75"/>
      <c r="K4558" s="75"/>
    </row>
    <row r="4559" spans="10:11">
      <c r="J4559" s="75"/>
      <c r="K4559" s="75"/>
    </row>
    <row r="4560" spans="10:11">
      <c r="J4560" s="75"/>
      <c r="K4560" s="75"/>
    </row>
    <row r="4561" spans="10:11">
      <c r="J4561" s="75"/>
      <c r="K4561" s="75"/>
    </row>
    <row r="4562" spans="10:11">
      <c r="J4562" s="75"/>
      <c r="K4562" s="75"/>
    </row>
    <row r="4563" spans="10:11">
      <c r="J4563" s="75"/>
      <c r="K4563" s="75"/>
    </row>
    <row r="4564" spans="10:11">
      <c r="J4564" s="75"/>
      <c r="K4564" s="75"/>
    </row>
    <row r="4565" spans="10:11">
      <c r="J4565" s="75"/>
      <c r="K4565" s="75"/>
    </row>
    <row r="4566" spans="10:11">
      <c r="J4566" s="75"/>
      <c r="K4566" s="75"/>
    </row>
    <row r="4567" spans="10:11">
      <c r="J4567" s="75"/>
      <c r="K4567" s="75"/>
    </row>
    <row r="4568" spans="10:11">
      <c r="J4568" s="75"/>
      <c r="K4568" s="75"/>
    </row>
    <row r="4569" spans="10:11">
      <c r="J4569" s="75"/>
      <c r="K4569" s="75"/>
    </row>
    <row r="4570" spans="10:11">
      <c r="J4570" s="75"/>
      <c r="K4570" s="75"/>
    </row>
    <row r="4571" spans="10:11">
      <c r="J4571" s="75"/>
      <c r="K4571" s="75"/>
    </row>
    <row r="4572" spans="10:11">
      <c r="J4572" s="75"/>
      <c r="K4572" s="75"/>
    </row>
    <row r="4573" spans="10:11">
      <c r="J4573" s="75"/>
      <c r="K4573" s="75"/>
    </row>
    <row r="4574" spans="10:11">
      <c r="J4574" s="75"/>
      <c r="K4574" s="75"/>
    </row>
    <row r="4575" spans="10:11">
      <c r="J4575" s="75"/>
      <c r="K4575" s="75"/>
    </row>
    <row r="4576" spans="10:11">
      <c r="J4576" s="75"/>
      <c r="K4576" s="75"/>
    </row>
    <row r="4577" spans="10:11">
      <c r="J4577" s="75"/>
      <c r="K4577" s="75"/>
    </row>
    <row r="4578" spans="10:11">
      <c r="J4578" s="75"/>
      <c r="K4578" s="75"/>
    </row>
    <row r="4579" spans="10:11">
      <c r="J4579" s="75"/>
      <c r="K4579" s="75"/>
    </row>
    <row r="4580" spans="10:11">
      <c r="J4580" s="75"/>
      <c r="K4580" s="75"/>
    </row>
    <row r="4581" spans="10:11">
      <c r="J4581" s="75"/>
      <c r="K4581" s="75"/>
    </row>
    <row r="4582" spans="10:11">
      <c r="J4582" s="75"/>
      <c r="K4582" s="75"/>
    </row>
    <row r="4583" spans="10:11">
      <c r="J4583" s="75"/>
      <c r="K4583" s="75"/>
    </row>
    <row r="4584" spans="10:11">
      <c r="J4584" s="75"/>
      <c r="K4584" s="75"/>
    </row>
    <row r="4585" spans="10:11">
      <c r="J4585" s="75"/>
      <c r="K4585" s="75"/>
    </row>
    <row r="4586" spans="10:11">
      <c r="J4586" s="75"/>
      <c r="K4586" s="75"/>
    </row>
    <row r="4587" spans="10:11">
      <c r="J4587" s="75"/>
      <c r="K4587" s="75"/>
    </row>
    <row r="4588" spans="10:11">
      <c r="J4588" s="75"/>
      <c r="K4588" s="75"/>
    </row>
    <row r="4589" spans="10:11">
      <c r="J4589" s="75"/>
      <c r="K4589" s="75"/>
    </row>
    <row r="4590" spans="10:11">
      <c r="J4590" s="75"/>
      <c r="K4590" s="75"/>
    </row>
    <row r="4591" spans="10:11">
      <c r="J4591" s="75"/>
      <c r="K4591" s="75"/>
    </row>
    <row r="4592" spans="10:11">
      <c r="J4592" s="75"/>
      <c r="K4592" s="75"/>
    </row>
    <row r="4593" spans="10:11">
      <c r="J4593" s="75"/>
      <c r="K4593" s="75"/>
    </row>
    <row r="4594" spans="10:11">
      <c r="J4594" s="75"/>
      <c r="K4594" s="75"/>
    </row>
    <row r="4595" spans="10:11">
      <c r="J4595" s="75"/>
      <c r="K4595" s="75"/>
    </row>
    <row r="4596" spans="10:11">
      <c r="J4596" s="75"/>
      <c r="K4596" s="75"/>
    </row>
    <row r="4597" spans="10:11">
      <c r="J4597" s="75"/>
      <c r="K4597" s="75"/>
    </row>
    <row r="4598" spans="10:11">
      <c r="J4598" s="75"/>
      <c r="K4598" s="75"/>
    </row>
    <row r="4599" spans="10:11">
      <c r="J4599" s="75"/>
      <c r="K4599" s="75"/>
    </row>
    <row r="4600" spans="10:11">
      <c r="J4600" s="75"/>
      <c r="K4600" s="75"/>
    </row>
    <row r="4601" spans="10:11">
      <c r="J4601" s="75"/>
      <c r="K4601" s="75"/>
    </row>
    <row r="4602" spans="10:11">
      <c r="J4602" s="75"/>
      <c r="K4602" s="75"/>
    </row>
    <row r="4603" spans="10:11">
      <c r="J4603" s="75"/>
      <c r="K4603" s="75"/>
    </row>
    <row r="4604" spans="10:11">
      <c r="J4604" s="75"/>
      <c r="K4604" s="75"/>
    </row>
    <row r="4605" spans="10:11">
      <c r="J4605" s="75"/>
      <c r="K4605" s="75"/>
    </row>
    <row r="4606" spans="10:11">
      <c r="J4606" s="75"/>
      <c r="K4606" s="75"/>
    </row>
    <row r="4607" spans="10:11">
      <c r="J4607" s="75"/>
      <c r="K4607" s="75"/>
    </row>
    <row r="4608" spans="10:11">
      <c r="J4608" s="75"/>
      <c r="K4608" s="75"/>
    </row>
    <row r="4609" spans="10:11">
      <c r="J4609" s="75"/>
      <c r="K4609" s="75"/>
    </row>
    <row r="4610" spans="10:11">
      <c r="J4610" s="75"/>
      <c r="K4610" s="75"/>
    </row>
    <row r="4611" spans="10:11">
      <c r="J4611" s="75"/>
      <c r="K4611" s="75"/>
    </row>
    <row r="4612" spans="10:11">
      <c r="J4612" s="75"/>
      <c r="K4612" s="75"/>
    </row>
    <row r="4613" spans="10:11">
      <c r="J4613" s="75"/>
      <c r="K4613" s="75"/>
    </row>
    <row r="4614" spans="10:11">
      <c r="J4614" s="75"/>
      <c r="K4614" s="75"/>
    </row>
    <row r="4615" spans="10:11">
      <c r="J4615" s="75"/>
      <c r="K4615" s="75"/>
    </row>
    <row r="4616" spans="10:11">
      <c r="J4616" s="75"/>
      <c r="K4616" s="75"/>
    </row>
    <row r="4617" spans="10:11">
      <c r="J4617" s="75"/>
      <c r="K4617" s="75"/>
    </row>
    <row r="4618" spans="10:11">
      <c r="J4618" s="75"/>
      <c r="K4618" s="75"/>
    </row>
    <row r="4619" spans="10:11">
      <c r="J4619" s="75"/>
      <c r="K4619" s="75"/>
    </row>
    <row r="4620" spans="10:11">
      <c r="J4620" s="75"/>
      <c r="K4620" s="75"/>
    </row>
    <row r="4621" spans="10:11">
      <c r="J4621" s="75"/>
      <c r="K4621" s="75"/>
    </row>
    <row r="4622" spans="10:11">
      <c r="J4622" s="75"/>
      <c r="K4622" s="75"/>
    </row>
    <row r="4623" spans="10:11">
      <c r="J4623" s="75"/>
      <c r="K4623" s="75"/>
    </row>
    <row r="4624" spans="10:11">
      <c r="J4624" s="75"/>
      <c r="K4624" s="75"/>
    </row>
    <row r="4625" spans="10:11">
      <c r="J4625" s="75"/>
      <c r="K4625" s="75"/>
    </row>
    <row r="4626" spans="10:11">
      <c r="J4626" s="75"/>
      <c r="K4626" s="75"/>
    </row>
    <row r="4627" spans="10:11">
      <c r="J4627" s="75"/>
      <c r="K4627" s="75"/>
    </row>
    <row r="4628" spans="10:11">
      <c r="J4628" s="75"/>
      <c r="K4628" s="75"/>
    </row>
    <row r="4629" spans="10:11">
      <c r="J4629" s="75"/>
      <c r="K4629" s="75"/>
    </row>
    <row r="4630" spans="10:11">
      <c r="J4630" s="75"/>
      <c r="K4630" s="75"/>
    </row>
    <row r="4631" spans="10:11">
      <c r="J4631" s="75"/>
      <c r="K4631" s="75"/>
    </row>
    <row r="4632" spans="10:11">
      <c r="J4632" s="75"/>
      <c r="K4632" s="75"/>
    </row>
    <row r="4633" spans="10:11">
      <c r="J4633" s="75"/>
      <c r="K4633" s="75"/>
    </row>
    <row r="4634" spans="10:11">
      <c r="J4634" s="75"/>
      <c r="K4634" s="75"/>
    </row>
    <row r="4635" spans="10:11">
      <c r="J4635" s="75"/>
      <c r="K4635" s="75"/>
    </row>
    <row r="4636" spans="10:11">
      <c r="J4636" s="75"/>
      <c r="K4636" s="75"/>
    </row>
    <row r="4637" spans="10:11">
      <c r="J4637" s="75"/>
      <c r="K4637" s="75"/>
    </row>
    <row r="4638" spans="10:11">
      <c r="J4638" s="75"/>
      <c r="K4638" s="75"/>
    </row>
    <row r="4639" spans="10:11">
      <c r="J4639" s="75"/>
      <c r="K4639" s="75"/>
    </row>
    <row r="4640" spans="10:11">
      <c r="J4640" s="75"/>
      <c r="K4640" s="75"/>
    </row>
    <row r="4641" spans="10:11">
      <c r="J4641" s="75"/>
      <c r="K4641" s="75"/>
    </row>
    <row r="4642" spans="10:11">
      <c r="J4642" s="75"/>
      <c r="K4642" s="75"/>
    </row>
    <row r="4643" spans="10:11">
      <c r="J4643" s="75"/>
      <c r="K4643" s="75"/>
    </row>
    <row r="4644" spans="10:11">
      <c r="J4644" s="75"/>
      <c r="K4644" s="75"/>
    </row>
    <row r="4645" spans="10:11">
      <c r="J4645" s="75"/>
      <c r="K4645" s="75"/>
    </row>
    <row r="4646" spans="10:11">
      <c r="J4646" s="75"/>
      <c r="K4646" s="75"/>
    </row>
    <row r="4647" spans="10:11">
      <c r="J4647" s="75"/>
      <c r="K4647" s="75"/>
    </row>
    <row r="4648" spans="10:11">
      <c r="J4648" s="75"/>
      <c r="K4648" s="75"/>
    </row>
    <row r="4649" spans="10:11">
      <c r="J4649" s="75"/>
      <c r="K4649" s="75"/>
    </row>
    <row r="4650" spans="10:11">
      <c r="J4650" s="75"/>
      <c r="K4650" s="75"/>
    </row>
    <row r="4651" spans="10:11">
      <c r="J4651" s="75"/>
      <c r="K4651" s="75"/>
    </row>
    <row r="4652" spans="10:11">
      <c r="J4652" s="75"/>
      <c r="K4652" s="75"/>
    </row>
    <row r="4653" spans="10:11">
      <c r="J4653" s="75"/>
      <c r="K4653" s="75"/>
    </row>
    <row r="4654" spans="10:11">
      <c r="J4654" s="75"/>
      <c r="K4654" s="75"/>
    </row>
    <row r="4655" spans="10:11">
      <c r="J4655" s="75"/>
      <c r="K4655" s="75"/>
    </row>
    <row r="4656" spans="10:11">
      <c r="J4656" s="75"/>
      <c r="K4656" s="75"/>
    </row>
    <row r="4657" spans="10:11">
      <c r="J4657" s="75"/>
      <c r="K4657" s="75"/>
    </row>
    <row r="4658" spans="10:11">
      <c r="J4658" s="75"/>
      <c r="K4658" s="75"/>
    </row>
    <row r="4659" spans="10:11">
      <c r="J4659" s="75"/>
      <c r="K4659" s="75"/>
    </row>
    <row r="4660" spans="10:11">
      <c r="J4660" s="75"/>
      <c r="K4660" s="75"/>
    </row>
    <row r="4661" spans="10:11">
      <c r="J4661" s="75"/>
      <c r="K4661" s="75"/>
    </row>
    <row r="4662" spans="10:11">
      <c r="J4662" s="75"/>
      <c r="K4662" s="75"/>
    </row>
    <row r="4663" spans="10:11">
      <c r="J4663" s="75"/>
      <c r="K4663" s="75"/>
    </row>
    <row r="4664" spans="10:11">
      <c r="J4664" s="75"/>
      <c r="K4664" s="75"/>
    </row>
    <row r="4665" spans="10:11">
      <c r="J4665" s="75"/>
      <c r="K4665" s="75"/>
    </row>
    <row r="4666" spans="10:11">
      <c r="J4666" s="75"/>
      <c r="K4666" s="75"/>
    </row>
    <row r="4667" spans="10:11">
      <c r="J4667" s="75"/>
      <c r="K4667" s="75"/>
    </row>
    <row r="4668" spans="10:11">
      <c r="J4668" s="75"/>
      <c r="K4668" s="75"/>
    </row>
    <row r="4669" spans="10:11">
      <c r="J4669" s="75"/>
      <c r="K4669" s="75"/>
    </row>
    <row r="4670" spans="10:11">
      <c r="J4670" s="75"/>
      <c r="K4670" s="75"/>
    </row>
    <row r="4671" spans="10:11">
      <c r="J4671" s="75"/>
      <c r="K4671" s="75"/>
    </row>
    <row r="4672" spans="10:11">
      <c r="J4672" s="75"/>
      <c r="K4672" s="75"/>
    </row>
    <row r="4673" spans="10:11">
      <c r="J4673" s="75"/>
      <c r="K4673" s="75"/>
    </row>
    <row r="4674" spans="10:11">
      <c r="J4674" s="75"/>
      <c r="K4674" s="75"/>
    </row>
    <row r="4675" spans="10:11">
      <c r="J4675" s="75"/>
      <c r="K4675" s="75"/>
    </row>
    <row r="4676" spans="10:11">
      <c r="J4676" s="75"/>
      <c r="K4676" s="75"/>
    </row>
    <row r="4677" spans="10:11">
      <c r="J4677" s="75"/>
      <c r="K4677" s="75"/>
    </row>
    <row r="4678" spans="10:11">
      <c r="J4678" s="75"/>
      <c r="K4678" s="75"/>
    </row>
    <row r="4679" spans="10:11">
      <c r="J4679" s="75"/>
      <c r="K4679" s="75"/>
    </row>
    <row r="4680" spans="10:11">
      <c r="J4680" s="75"/>
      <c r="K4680" s="75"/>
    </row>
    <row r="4681" spans="10:11">
      <c r="J4681" s="75"/>
      <c r="K4681" s="75"/>
    </row>
    <row r="4682" spans="10:11">
      <c r="J4682" s="75"/>
      <c r="K4682" s="75"/>
    </row>
    <row r="4683" spans="10:11">
      <c r="J4683" s="75"/>
      <c r="K4683" s="75"/>
    </row>
    <row r="4684" spans="10:11">
      <c r="J4684" s="75"/>
      <c r="K4684" s="75"/>
    </row>
    <row r="4685" spans="10:11">
      <c r="J4685" s="75"/>
      <c r="K4685" s="75"/>
    </row>
    <row r="4686" spans="10:11">
      <c r="J4686" s="75"/>
      <c r="K4686" s="75"/>
    </row>
    <row r="4687" spans="10:11">
      <c r="J4687" s="75"/>
      <c r="K4687" s="75"/>
    </row>
    <row r="4688" spans="10:11">
      <c r="J4688" s="75"/>
      <c r="K4688" s="75"/>
    </row>
    <row r="4689" spans="10:11">
      <c r="J4689" s="75"/>
      <c r="K4689" s="75"/>
    </row>
    <row r="4690" spans="10:11">
      <c r="J4690" s="75"/>
      <c r="K4690" s="75"/>
    </row>
    <row r="4691" spans="10:11">
      <c r="J4691" s="75"/>
      <c r="K4691" s="75"/>
    </row>
    <row r="4692" spans="10:11">
      <c r="J4692" s="75"/>
      <c r="K4692" s="75"/>
    </row>
    <row r="4693" spans="10:11">
      <c r="J4693" s="75"/>
      <c r="K4693" s="75"/>
    </row>
    <row r="4694" spans="10:11">
      <c r="J4694" s="75"/>
      <c r="K4694" s="75"/>
    </row>
    <row r="4695" spans="10:11">
      <c r="J4695" s="75"/>
      <c r="K4695" s="75"/>
    </row>
    <row r="4696" spans="10:11">
      <c r="J4696" s="75"/>
      <c r="K4696" s="75"/>
    </row>
    <row r="4697" spans="10:11">
      <c r="J4697" s="75"/>
      <c r="K4697" s="75"/>
    </row>
    <row r="4698" spans="10:11">
      <c r="J4698" s="75"/>
      <c r="K4698" s="75"/>
    </row>
    <row r="4699" spans="10:11">
      <c r="J4699" s="75"/>
      <c r="K4699" s="75"/>
    </row>
    <row r="4700" spans="10:11">
      <c r="J4700" s="75"/>
      <c r="K4700" s="75"/>
    </row>
    <row r="4701" spans="10:11">
      <c r="J4701" s="75"/>
      <c r="K4701" s="75"/>
    </row>
    <row r="4702" spans="10:11">
      <c r="J4702" s="75"/>
      <c r="K4702" s="75"/>
    </row>
    <row r="4703" spans="10:11">
      <c r="J4703" s="75"/>
      <c r="K4703" s="75"/>
    </row>
    <row r="4704" spans="10:11">
      <c r="J4704" s="75"/>
      <c r="K4704" s="75"/>
    </row>
    <row r="4705" spans="10:11">
      <c r="J4705" s="75"/>
      <c r="K4705" s="75"/>
    </row>
    <row r="4706" spans="10:11">
      <c r="J4706" s="75"/>
      <c r="K4706" s="75"/>
    </row>
    <row r="4707" spans="10:11">
      <c r="J4707" s="75"/>
      <c r="K4707" s="75"/>
    </row>
    <row r="4708" spans="10:11">
      <c r="J4708" s="75"/>
      <c r="K4708" s="75"/>
    </row>
    <row r="4709" spans="10:11">
      <c r="J4709" s="75"/>
      <c r="K4709" s="75"/>
    </row>
    <row r="4710" spans="10:11">
      <c r="J4710" s="75"/>
      <c r="K4710" s="75"/>
    </row>
    <row r="4711" spans="10:11">
      <c r="J4711" s="75"/>
      <c r="K4711" s="75"/>
    </row>
    <row r="4712" spans="10:11">
      <c r="J4712" s="75"/>
      <c r="K4712" s="75"/>
    </row>
    <row r="4713" spans="10:11">
      <c r="J4713" s="75"/>
      <c r="K4713" s="75"/>
    </row>
    <row r="4714" spans="10:11">
      <c r="J4714" s="75"/>
      <c r="K4714" s="75"/>
    </row>
    <row r="4715" spans="10:11">
      <c r="J4715" s="75"/>
      <c r="K4715" s="75"/>
    </row>
    <row r="4716" spans="10:11">
      <c r="J4716" s="75"/>
      <c r="K4716" s="75"/>
    </row>
    <row r="4717" spans="10:11">
      <c r="J4717" s="75"/>
      <c r="K4717" s="75"/>
    </row>
    <row r="4718" spans="10:11">
      <c r="J4718" s="75"/>
      <c r="K4718" s="75"/>
    </row>
    <row r="4719" spans="10:11">
      <c r="J4719" s="75"/>
      <c r="K4719" s="75"/>
    </row>
    <row r="4720" spans="10:11">
      <c r="J4720" s="75"/>
      <c r="K4720" s="75"/>
    </row>
    <row r="4721" spans="10:11">
      <c r="J4721" s="75"/>
      <c r="K4721" s="75"/>
    </row>
    <row r="4722" spans="10:11">
      <c r="J4722" s="75"/>
      <c r="K4722" s="75"/>
    </row>
    <row r="4723" spans="10:11">
      <c r="J4723" s="75"/>
      <c r="K4723" s="75"/>
    </row>
    <row r="4724" spans="10:11">
      <c r="J4724" s="75"/>
      <c r="K4724" s="75"/>
    </row>
    <row r="4725" spans="10:11">
      <c r="J4725" s="75"/>
      <c r="K4725" s="75"/>
    </row>
    <row r="4726" spans="10:11">
      <c r="J4726" s="75"/>
      <c r="K4726" s="75"/>
    </row>
    <row r="4727" spans="10:11">
      <c r="J4727" s="75"/>
      <c r="K4727" s="75"/>
    </row>
    <row r="4728" spans="10:11">
      <c r="J4728" s="75"/>
      <c r="K4728" s="75"/>
    </row>
    <row r="4729" spans="10:11">
      <c r="J4729" s="75"/>
      <c r="K4729" s="75"/>
    </row>
    <row r="4730" spans="10:11">
      <c r="J4730" s="75"/>
      <c r="K4730" s="75"/>
    </row>
    <row r="4731" spans="10:11">
      <c r="J4731" s="75"/>
      <c r="K4731" s="75"/>
    </row>
    <row r="4732" spans="10:11">
      <c r="J4732" s="75"/>
      <c r="K4732" s="75"/>
    </row>
    <row r="4733" spans="10:11">
      <c r="J4733" s="75"/>
      <c r="K4733" s="75"/>
    </row>
    <row r="4734" spans="10:11">
      <c r="J4734" s="75"/>
      <c r="K4734" s="75"/>
    </row>
    <row r="4735" spans="10:11">
      <c r="J4735" s="75"/>
      <c r="K4735" s="75"/>
    </row>
    <row r="4736" spans="10:11">
      <c r="J4736" s="75"/>
      <c r="K4736" s="75"/>
    </row>
    <row r="4737" spans="10:11">
      <c r="J4737" s="75"/>
      <c r="K4737" s="75"/>
    </row>
    <row r="4738" spans="10:11">
      <c r="J4738" s="75"/>
      <c r="K4738" s="75"/>
    </row>
    <row r="4739" spans="10:11">
      <c r="J4739" s="75"/>
      <c r="K4739" s="75"/>
    </row>
    <row r="4740" spans="10:11">
      <c r="J4740" s="75"/>
      <c r="K4740" s="75"/>
    </row>
    <row r="4741" spans="10:11">
      <c r="J4741" s="75"/>
      <c r="K4741" s="75"/>
    </row>
    <row r="4742" spans="10:11">
      <c r="J4742" s="75"/>
      <c r="K4742" s="75"/>
    </row>
    <row r="4743" spans="10:11">
      <c r="J4743" s="75"/>
      <c r="K4743" s="75"/>
    </row>
    <row r="4744" spans="10:11">
      <c r="J4744" s="75"/>
      <c r="K4744" s="75"/>
    </row>
    <row r="4745" spans="10:11">
      <c r="J4745" s="75"/>
      <c r="K4745" s="75"/>
    </row>
    <row r="4746" spans="10:11">
      <c r="J4746" s="75"/>
      <c r="K4746" s="75"/>
    </row>
    <row r="4747" spans="10:11">
      <c r="J4747" s="75"/>
      <c r="K4747" s="75"/>
    </row>
    <row r="4748" spans="10:11">
      <c r="J4748" s="75"/>
      <c r="K4748" s="75"/>
    </row>
    <row r="4749" spans="10:11">
      <c r="J4749" s="75"/>
      <c r="K4749" s="75"/>
    </row>
    <row r="4750" spans="10:11">
      <c r="J4750" s="75"/>
      <c r="K4750" s="75"/>
    </row>
    <row r="4751" spans="10:11">
      <c r="J4751" s="75"/>
      <c r="K4751" s="75"/>
    </row>
    <row r="4752" spans="10:11">
      <c r="J4752" s="75"/>
      <c r="K4752" s="75"/>
    </row>
    <row r="4753" spans="10:11">
      <c r="J4753" s="75"/>
      <c r="K4753" s="75"/>
    </row>
    <row r="4754" spans="10:11">
      <c r="J4754" s="75"/>
      <c r="K4754" s="75"/>
    </row>
    <row r="4755" spans="10:11">
      <c r="J4755" s="75"/>
      <c r="K4755" s="75"/>
    </row>
    <row r="4756" spans="10:11">
      <c r="J4756" s="75"/>
      <c r="K4756" s="75"/>
    </row>
    <row r="4757" spans="10:11">
      <c r="J4757" s="75"/>
      <c r="K4757" s="75"/>
    </row>
    <row r="4758" spans="10:11">
      <c r="J4758" s="75"/>
      <c r="K4758" s="75"/>
    </row>
    <row r="4759" spans="10:11">
      <c r="J4759" s="75"/>
      <c r="K4759" s="75"/>
    </row>
    <row r="4760" spans="10:11">
      <c r="J4760" s="75"/>
      <c r="K4760" s="75"/>
    </row>
    <row r="4761" spans="10:11">
      <c r="J4761" s="75"/>
      <c r="K4761" s="75"/>
    </row>
    <row r="4762" spans="10:11">
      <c r="J4762" s="75"/>
      <c r="K4762" s="75"/>
    </row>
    <row r="4763" spans="10:11">
      <c r="J4763" s="75"/>
      <c r="K4763" s="75"/>
    </row>
    <row r="4764" spans="10:11">
      <c r="J4764" s="75"/>
      <c r="K4764" s="75"/>
    </row>
    <row r="4765" spans="10:11">
      <c r="J4765" s="75"/>
      <c r="K4765" s="75"/>
    </row>
    <row r="4766" spans="10:11">
      <c r="J4766" s="75"/>
      <c r="K4766" s="75"/>
    </row>
    <row r="4767" spans="10:11">
      <c r="J4767" s="75"/>
      <c r="K4767" s="75"/>
    </row>
    <row r="4768" spans="10:11">
      <c r="J4768" s="75"/>
      <c r="K4768" s="75"/>
    </row>
    <row r="4769" spans="10:11">
      <c r="J4769" s="75"/>
      <c r="K4769" s="75"/>
    </row>
    <row r="4770" spans="10:11">
      <c r="J4770" s="75"/>
      <c r="K4770" s="75"/>
    </row>
    <row r="4771" spans="10:11">
      <c r="J4771" s="75"/>
      <c r="K4771" s="75"/>
    </row>
    <row r="4772" spans="10:11">
      <c r="J4772" s="75"/>
      <c r="K4772" s="75"/>
    </row>
    <row r="4773" spans="10:11">
      <c r="J4773" s="75"/>
      <c r="K4773" s="75"/>
    </row>
    <row r="4774" spans="10:11">
      <c r="J4774" s="75"/>
      <c r="K4774" s="75"/>
    </row>
    <row r="4775" spans="10:11">
      <c r="J4775" s="75"/>
      <c r="K4775" s="75"/>
    </row>
    <row r="4776" spans="10:11">
      <c r="J4776" s="75"/>
      <c r="K4776" s="75"/>
    </row>
    <row r="4777" spans="10:11">
      <c r="J4777" s="75"/>
      <c r="K4777" s="75"/>
    </row>
    <row r="4778" spans="10:11">
      <c r="J4778" s="75"/>
      <c r="K4778" s="75"/>
    </row>
    <row r="4779" spans="10:11">
      <c r="J4779" s="75"/>
      <c r="K4779" s="75"/>
    </row>
    <row r="4780" spans="10:11">
      <c r="J4780" s="75"/>
      <c r="K4780" s="75"/>
    </row>
    <row r="4781" spans="10:11">
      <c r="J4781" s="75"/>
      <c r="K4781" s="75"/>
    </row>
    <row r="4782" spans="10:11">
      <c r="J4782" s="75"/>
      <c r="K4782" s="75"/>
    </row>
    <row r="4783" spans="10:11">
      <c r="J4783" s="75"/>
      <c r="K4783" s="75"/>
    </row>
    <row r="4784" spans="10:11">
      <c r="J4784" s="75"/>
      <c r="K4784" s="75"/>
    </row>
    <row r="4785" spans="10:11">
      <c r="J4785" s="75"/>
      <c r="K4785" s="75"/>
    </row>
    <row r="4786" spans="10:11">
      <c r="J4786" s="75"/>
      <c r="K4786" s="75"/>
    </row>
    <row r="4787" spans="10:11">
      <c r="J4787" s="75"/>
      <c r="K4787" s="75"/>
    </row>
    <row r="4788" spans="10:11">
      <c r="J4788" s="75"/>
      <c r="K4788" s="75"/>
    </row>
    <row r="4789" spans="10:11">
      <c r="J4789" s="75"/>
      <c r="K4789" s="75"/>
    </row>
    <row r="4790" spans="10:11">
      <c r="J4790" s="75"/>
      <c r="K4790" s="75"/>
    </row>
    <row r="4791" spans="10:11">
      <c r="J4791" s="75"/>
      <c r="K4791" s="75"/>
    </row>
    <row r="4792" spans="10:11">
      <c r="J4792" s="75"/>
      <c r="K4792" s="75"/>
    </row>
    <row r="4793" spans="10:11">
      <c r="J4793" s="75"/>
      <c r="K4793" s="75"/>
    </row>
    <row r="4794" spans="10:11">
      <c r="J4794" s="75"/>
      <c r="K4794" s="75"/>
    </row>
    <row r="4795" spans="10:11">
      <c r="J4795" s="75"/>
      <c r="K4795" s="75"/>
    </row>
    <row r="4796" spans="10:11">
      <c r="J4796" s="75"/>
      <c r="K4796" s="75"/>
    </row>
    <row r="4797" spans="10:11">
      <c r="J4797" s="75"/>
      <c r="K4797" s="75"/>
    </row>
    <row r="4798" spans="10:11">
      <c r="J4798" s="75"/>
      <c r="K4798" s="75"/>
    </row>
    <row r="4799" spans="10:11">
      <c r="J4799" s="75"/>
      <c r="K4799" s="75"/>
    </row>
    <row r="4800" spans="10:11">
      <c r="J4800" s="75"/>
      <c r="K4800" s="75"/>
    </row>
    <row r="4801" spans="10:11">
      <c r="J4801" s="75"/>
      <c r="K4801" s="75"/>
    </row>
    <row r="4802" spans="10:11">
      <c r="J4802" s="75"/>
      <c r="K4802" s="75"/>
    </row>
    <row r="4803" spans="10:11">
      <c r="J4803" s="75"/>
      <c r="K4803" s="75"/>
    </row>
    <row r="4804" spans="10:11">
      <c r="J4804" s="75"/>
      <c r="K4804" s="75"/>
    </row>
    <row r="4805" spans="10:11">
      <c r="J4805" s="75"/>
      <c r="K4805" s="75"/>
    </row>
    <row r="4806" spans="10:11">
      <c r="J4806" s="75"/>
      <c r="K4806" s="75"/>
    </row>
    <row r="4807" spans="10:11">
      <c r="J4807" s="75"/>
      <c r="K4807" s="75"/>
    </row>
    <row r="4808" spans="10:11">
      <c r="J4808" s="75"/>
      <c r="K4808" s="75"/>
    </row>
    <row r="4809" spans="10:11">
      <c r="J4809" s="75"/>
      <c r="K4809" s="75"/>
    </row>
    <row r="4810" spans="10:11">
      <c r="J4810" s="75"/>
      <c r="K4810" s="75"/>
    </row>
    <row r="4811" spans="10:11">
      <c r="J4811" s="75"/>
      <c r="K4811" s="75"/>
    </row>
    <row r="4812" spans="10:11">
      <c r="J4812" s="75"/>
      <c r="K4812" s="75"/>
    </row>
    <row r="4813" spans="10:11">
      <c r="J4813" s="75"/>
      <c r="K4813" s="75"/>
    </row>
    <row r="4814" spans="10:11">
      <c r="J4814" s="75"/>
      <c r="K4814" s="75"/>
    </row>
    <row r="4815" spans="10:11">
      <c r="J4815" s="75"/>
      <c r="K4815" s="75"/>
    </row>
    <row r="4816" spans="10:11">
      <c r="J4816" s="75"/>
      <c r="K4816" s="75"/>
    </row>
    <row r="4817" spans="10:11">
      <c r="J4817" s="75"/>
      <c r="K4817" s="75"/>
    </row>
    <row r="4818" spans="10:11">
      <c r="J4818" s="75"/>
      <c r="K4818" s="75"/>
    </row>
    <row r="4819" spans="10:11">
      <c r="J4819" s="75"/>
      <c r="K4819" s="75"/>
    </row>
    <row r="4820" spans="10:11">
      <c r="J4820" s="75"/>
      <c r="K4820" s="75"/>
    </row>
    <row r="4821" spans="10:11">
      <c r="J4821" s="75"/>
      <c r="K4821" s="75"/>
    </row>
    <row r="4822" spans="10:11">
      <c r="J4822" s="75"/>
      <c r="K4822" s="75"/>
    </row>
    <row r="4823" spans="10:11">
      <c r="J4823" s="75"/>
      <c r="K4823" s="75"/>
    </row>
    <row r="4824" spans="10:11">
      <c r="J4824" s="75"/>
      <c r="K4824" s="75"/>
    </row>
    <row r="4825" spans="10:11">
      <c r="J4825" s="75"/>
      <c r="K4825" s="75"/>
    </row>
    <row r="4826" spans="10:11">
      <c r="J4826" s="75"/>
      <c r="K4826" s="75"/>
    </row>
    <row r="4827" spans="10:11">
      <c r="J4827" s="75"/>
      <c r="K4827" s="75"/>
    </row>
    <row r="4828" spans="10:11">
      <c r="J4828" s="75"/>
      <c r="K4828" s="75"/>
    </row>
    <row r="4829" spans="10:11">
      <c r="J4829" s="75"/>
      <c r="K4829" s="75"/>
    </row>
    <row r="4830" spans="10:11">
      <c r="J4830" s="75"/>
      <c r="K4830" s="75"/>
    </row>
    <row r="4831" spans="10:11">
      <c r="J4831" s="75"/>
      <c r="K4831" s="75"/>
    </row>
    <row r="4832" spans="10:11">
      <c r="J4832" s="75"/>
      <c r="K4832" s="75"/>
    </row>
    <row r="4833" spans="10:11">
      <c r="J4833" s="75"/>
      <c r="K4833" s="75"/>
    </row>
    <row r="4834" spans="10:11">
      <c r="J4834" s="75"/>
      <c r="K4834" s="75"/>
    </row>
    <row r="4835" spans="10:11">
      <c r="J4835" s="75"/>
      <c r="K4835" s="75"/>
    </row>
    <row r="4836" spans="10:11">
      <c r="J4836" s="75"/>
      <c r="K4836" s="75"/>
    </row>
    <row r="4837" spans="10:11">
      <c r="J4837" s="75"/>
      <c r="K4837" s="75"/>
    </row>
    <row r="4838" spans="10:11">
      <c r="J4838" s="75"/>
      <c r="K4838" s="75"/>
    </row>
    <row r="4839" spans="10:11">
      <c r="J4839" s="75"/>
      <c r="K4839" s="75"/>
    </row>
    <row r="4840" spans="10:11">
      <c r="J4840" s="75"/>
      <c r="K4840" s="75"/>
    </row>
    <row r="4841" spans="10:11">
      <c r="J4841" s="75"/>
      <c r="K4841" s="75"/>
    </row>
    <row r="4842" spans="10:11">
      <c r="J4842" s="75"/>
      <c r="K4842" s="75"/>
    </row>
    <row r="4843" spans="10:11">
      <c r="J4843" s="75"/>
      <c r="K4843" s="75"/>
    </row>
    <row r="4844" spans="10:11">
      <c r="J4844" s="75"/>
      <c r="K4844" s="75"/>
    </row>
    <row r="4845" spans="10:11">
      <c r="J4845" s="75"/>
      <c r="K4845" s="75"/>
    </row>
    <row r="4846" spans="10:11">
      <c r="J4846" s="75"/>
      <c r="K4846" s="75"/>
    </row>
    <row r="4847" spans="10:11">
      <c r="J4847" s="75"/>
      <c r="K4847" s="75"/>
    </row>
    <row r="4848" spans="10:11">
      <c r="J4848" s="75"/>
      <c r="K4848" s="75"/>
    </row>
    <row r="4849" spans="10:11">
      <c r="J4849" s="75"/>
      <c r="K4849" s="75"/>
    </row>
    <row r="4850" spans="10:11">
      <c r="J4850" s="75"/>
      <c r="K4850" s="75"/>
    </row>
    <row r="4851" spans="10:11">
      <c r="J4851" s="75"/>
      <c r="K4851" s="75"/>
    </row>
    <row r="4852" spans="10:11">
      <c r="J4852" s="75"/>
      <c r="K4852" s="75"/>
    </row>
    <row r="4853" spans="10:11">
      <c r="J4853" s="75"/>
      <c r="K4853" s="75"/>
    </row>
    <row r="4854" spans="10:11">
      <c r="J4854" s="75"/>
      <c r="K4854" s="75"/>
    </row>
    <row r="4855" spans="10:11">
      <c r="J4855" s="75"/>
      <c r="K4855" s="75"/>
    </row>
    <row r="4856" spans="10:11">
      <c r="J4856" s="75"/>
      <c r="K4856" s="75"/>
    </row>
    <row r="4857" spans="10:11">
      <c r="J4857" s="75"/>
      <c r="K4857" s="75"/>
    </row>
    <row r="4858" spans="10:11">
      <c r="J4858" s="75"/>
      <c r="K4858" s="75"/>
    </row>
    <row r="4859" spans="10:11">
      <c r="J4859" s="75"/>
      <c r="K4859" s="75"/>
    </row>
    <row r="4860" spans="10:11">
      <c r="J4860" s="75"/>
      <c r="K4860" s="75"/>
    </row>
    <row r="4861" spans="10:11">
      <c r="J4861" s="75"/>
      <c r="K4861" s="75"/>
    </row>
    <row r="4862" spans="10:11">
      <c r="J4862" s="75"/>
      <c r="K4862" s="75"/>
    </row>
    <row r="4863" spans="10:11">
      <c r="J4863" s="75"/>
      <c r="K4863" s="75"/>
    </row>
    <row r="4864" spans="10:11">
      <c r="J4864" s="75"/>
      <c r="K4864" s="75"/>
    </row>
    <row r="4865" spans="10:11">
      <c r="J4865" s="75"/>
      <c r="K4865" s="75"/>
    </row>
    <row r="4866" spans="10:11">
      <c r="J4866" s="75"/>
      <c r="K4866" s="75"/>
    </row>
    <row r="4867" spans="10:11">
      <c r="J4867" s="75"/>
      <c r="K4867" s="75"/>
    </row>
    <row r="4868" spans="10:11">
      <c r="J4868" s="75"/>
      <c r="K4868" s="75"/>
    </row>
    <row r="4869" spans="10:11">
      <c r="J4869" s="75"/>
      <c r="K4869" s="75"/>
    </row>
    <row r="4870" spans="10:11">
      <c r="J4870" s="75"/>
      <c r="K4870" s="75"/>
    </row>
    <row r="4871" spans="10:11">
      <c r="J4871" s="75"/>
      <c r="K4871" s="75"/>
    </row>
    <row r="4872" spans="10:11">
      <c r="J4872" s="75"/>
      <c r="K4872" s="75"/>
    </row>
    <row r="4873" spans="10:11">
      <c r="J4873" s="75"/>
      <c r="K4873" s="75"/>
    </row>
    <row r="4874" spans="10:11">
      <c r="J4874" s="75"/>
      <c r="K4874" s="75"/>
    </row>
    <row r="4875" spans="10:11">
      <c r="J4875" s="75"/>
      <c r="K4875" s="75"/>
    </row>
    <row r="4876" spans="10:11">
      <c r="J4876" s="75"/>
      <c r="K4876" s="75"/>
    </row>
    <row r="4877" spans="10:11">
      <c r="J4877" s="75"/>
      <c r="K4877" s="75"/>
    </row>
    <row r="4878" spans="10:11">
      <c r="J4878" s="75"/>
      <c r="K4878" s="75"/>
    </row>
    <row r="4879" spans="10:11">
      <c r="J4879" s="75"/>
      <c r="K4879" s="75"/>
    </row>
    <row r="4880" spans="10:11">
      <c r="J4880" s="75"/>
      <c r="K4880" s="75"/>
    </row>
    <row r="4881" spans="10:11">
      <c r="J4881" s="75"/>
      <c r="K4881" s="75"/>
    </row>
    <row r="4882" spans="10:11">
      <c r="J4882" s="75"/>
      <c r="K4882" s="75"/>
    </row>
    <row r="4883" spans="10:11">
      <c r="J4883" s="75"/>
      <c r="K4883" s="75"/>
    </row>
    <row r="4884" spans="10:11">
      <c r="J4884" s="75"/>
      <c r="K4884" s="75"/>
    </row>
    <row r="4885" spans="10:11">
      <c r="J4885" s="75"/>
      <c r="K4885" s="75"/>
    </row>
    <row r="4886" spans="10:11">
      <c r="J4886" s="75"/>
      <c r="K4886" s="75"/>
    </row>
    <row r="4887" spans="10:11">
      <c r="J4887" s="75"/>
      <c r="K4887" s="75"/>
    </row>
    <row r="4888" spans="10:11">
      <c r="J4888" s="75"/>
      <c r="K4888" s="75"/>
    </row>
    <row r="4889" spans="10:11">
      <c r="J4889" s="75"/>
      <c r="K4889" s="75"/>
    </row>
    <row r="4890" spans="10:11">
      <c r="J4890" s="75"/>
      <c r="K4890" s="75"/>
    </row>
    <row r="4891" spans="10:11">
      <c r="J4891" s="75"/>
      <c r="K4891" s="75"/>
    </row>
    <row r="4892" spans="10:11">
      <c r="J4892" s="75"/>
      <c r="K4892" s="75"/>
    </row>
    <row r="4893" spans="10:11">
      <c r="J4893" s="75"/>
      <c r="K4893" s="75"/>
    </row>
    <row r="4894" spans="10:11">
      <c r="J4894" s="75"/>
      <c r="K4894" s="75"/>
    </row>
    <row r="4895" spans="10:11">
      <c r="J4895" s="75"/>
      <c r="K4895" s="75"/>
    </row>
    <row r="4896" spans="10:11">
      <c r="J4896" s="75"/>
      <c r="K4896" s="75"/>
    </row>
    <row r="4897" spans="10:11">
      <c r="J4897" s="75"/>
      <c r="K4897" s="75"/>
    </row>
    <row r="4898" spans="10:11">
      <c r="J4898" s="75"/>
      <c r="K4898" s="75"/>
    </row>
    <row r="4899" spans="10:11">
      <c r="J4899" s="75"/>
      <c r="K4899" s="75"/>
    </row>
    <row r="4900" spans="10:11">
      <c r="J4900" s="75"/>
      <c r="K4900" s="75"/>
    </row>
    <row r="4901" spans="10:11">
      <c r="J4901" s="75"/>
      <c r="K4901" s="75"/>
    </row>
    <row r="4902" spans="10:11">
      <c r="J4902" s="75"/>
      <c r="K4902" s="75"/>
    </row>
    <row r="4903" spans="10:11">
      <c r="J4903" s="75"/>
      <c r="K4903" s="75"/>
    </row>
    <row r="4904" spans="10:11">
      <c r="J4904" s="75"/>
      <c r="K4904" s="75"/>
    </row>
    <row r="4905" spans="10:11">
      <c r="J4905" s="75"/>
      <c r="K4905" s="75"/>
    </row>
    <row r="4906" spans="10:11">
      <c r="J4906" s="75"/>
      <c r="K4906" s="75"/>
    </row>
    <row r="4907" spans="10:11">
      <c r="J4907" s="75"/>
      <c r="K4907" s="75"/>
    </row>
    <row r="4908" spans="10:11">
      <c r="J4908" s="75"/>
      <c r="K4908" s="75"/>
    </row>
    <row r="4909" spans="10:11">
      <c r="J4909" s="75"/>
      <c r="K4909" s="75"/>
    </row>
    <row r="4910" spans="10:11">
      <c r="J4910" s="75"/>
      <c r="K4910" s="75"/>
    </row>
    <row r="4911" spans="10:11">
      <c r="J4911" s="75"/>
      <c r="K4911" s="75"/>
    </row>
    <row r="4912" spans="10:11">
      <c r="J4912" s="75"/>
      <c r="K4912" s="75"/>
    </row>
    <row r="4913" spans="10:11">
      <c r="J4913" s="75"/>
      <c r="K4913" s="75"/>
    </row>
    <row r="4914" spans="10:11">
      <c r="J4914" s="75"/>
      <c r="K4914" s="75"/>
    </row>
    <row r="4915" spans="10:11">
      <c r="J4915" s="75"/>
      <c r="K4915" s="75"/>
    </row>
    <row r="4916" spans="10:11">
      <c r="J4916" s="75"/>
      <c r="K4916" s="75"/>
    </row>
    <row r="4917" spans="10:11">
      <c r="J4917" s="75"/>
      <c r="K4917" s="75"/>
    </row>
    <row r="4918" spans="10:11">
      <c r="J4918" s="75"/>
      <c r="K4918" s="75"/>
    </row>
    <row r="4919" spans="10:11">
      <c r="J4919" s="75"/>
      <c r="K4919" s="75"/>
    </row>
    <row r="4920" spans="10:11">
      <c r="J4920" s="75"/>
      <c r="K4920" s="75"/>
    </row>
    <row r="4921" spans="10:11">
      <c r="J4921" s="75"/>
      <c r="K4921" s="75"/>
    </row>
    <row r="4922" spans="10:11">
      <c r="J4922" s="75"/>
      <c r="K4922" s="75"/>
    </row>
    <row r="4923" spans="10:11">
      <c r="J4923" s="75"/>
      <c r="K4923" s="75"/>
    </row>
    <row r="4924" spans="10:11">
      <c r="J4924" s="75"/>
      <c r="K4924" s="75"/>
    </row>
    <row r="4925" spans="10:11">
      <c r="J4925" s="75"/>
      <c r="K4925" s="75"/>
    </row>
    <row r="4926" spans="10:11">
      <c r="J4926" s="75"/>
      <c r="K4926" s="75"/>
    </row>
    <row r="4927" spans="10:11">
      <c r="J4927" s="75"/>
      <c r="K4927" s="75"/>
    </row>
    <row r="4928" spans="10:11">
      <c r="J4928" s="75"/>
      <c r="K4928" s="75"/>
    </row>
    <row r="4929" spans="10:11">
      <c r="J4929" s="75"/>
      <c r="K4929" s="75"/>
    </row>
    <row r="4930" spans="10:11">
      <c r="J4930" s="75"/>
      <c r="K4930" s="75"/>
    </row>
    <row r="4931" spans="10:11">
      <c r="J4931" s="75"/>
      <c r="K4931" s="75"/>
    </row>
    <row r="4932" spans="10:11">
      <c r="J4932" s="75"/>
      <c r="K4932" s="75"/>
    </row>
    <row r="4933" spans="10:11">
      <c r="J4933" s="75"/>
      <c r="K4933" s="75"/>
    </row>
    <row r="4934" spans="10:11">
      <c r="J4934" s="75"/>
      <c r="K4934" s="75"/>
    </row>
    <row r="4935" spans="10:11">
      <c r="J4935" s="75"/>
      <c r="K4935" s="75"/>
    </row>
    <row r="4936" spans="10:11">
      <c r="J4936" s="75"/>
      <c r="K4936" s="75"/>
    </row>
    <row r="4937" spans="10:11">
      <c r="J4937" s="75"/>
      <c r="K4937" s="75"/>
    </row>
    <row r="4938" spans="10:11">
      <c r="J4938" s="75"/>
      <c r="K4938" s="75"/>
    </row>
    <row r="4939" spans="10:11">
      <c r="J4939" s="75"/>
      <c r="K4939" s="75"/>
    </row>
    <row r="4940" spans="10:11">
      <c r="J4940" s="75"/>
      <c r="K4940" s="75"/>
    </row>
    <row r="4941" spans="10:11">
      <c r="J4941" s="75"/>
      <c r="K4941" s="75"/>
    </row>
    <row r="4942" spans="10:11">
      <c r="J4942" s="75"/>
      <c r="K4942" s="75"/>
    </row>
    <row r="4943" spans="10:11">
      <c r="J4943" s="75"/>
      <c r="K4943" s="75"/>
    </row>
    <row r="4944" spans="10:11">
      <c r="J4944" s="75"/>
      <c r="K4944" s="75"/>
    </row>
    <row r="4945" spans="10:11">
      <c r="J4945" s="75"/>
      <c r="K4945" s="75"/>
    </row>
    <row r="4946" spans="10:11">
      <c r="J4946" s="75"/>
      <c r="K4946" s="75"/>
    </row>
    <row r="4947" spans="10:11">
      <c r="J4947" s="75"/>
      <c r="K4947" s="75"/>
    </row>
    <row r="4948" spans="10:11">
      <c r="J4948" s="75"/>
      <c r="K4948" s="75"/>
    </row>
    <row r="4949" spans="10:11">
      <c r="J4949" s="75"/>
      <c r="K4949" s="75"/>
    </row>
    <row r="4950" spans="10:11">
      <c r="J4950" s="75"/>
      <c r="K4950" s="75"/>
    </row>
    <row r="4951" spans="10:11">
      <c r="J4951" s="75"/>
      <c r="K4951" s="75"/>
    </row>
    <row r="4952" spans="10:11">
      <c r="J4952" s="75"/>
      <c r="K4952" s="75"/>
    </row>
    <row r="4953" spans="10:11">
      <c r="J4953" s="75"/>
      <c r="K4953" s="75"/>
    </row>
    <row r="4954" spans="10:11">
      <c r="J4954" s="75"/>
      <c r="K4954" s="75"/>
    </row>
    <row r="4955" spans="10:11">
      <c r="J4955" s="75"/>
      <c r="K4955" s="75"/>
    </row>
    <row r="4956" spans="10:11">
      <c r="J4956" s="75"/>
      <c r="K4956" s="75"/>
    </row>
    <row r="4957" spans="10:11">
      <c r="J4957" s="75"/>
      <c r="K4957" s="75"/>
    </row>
    <row r="4958" spans="10:11">
      <c r="J4958" s="75"/>
      <c r="K4958" s="75"/>
    </row>
    <row r="4959" spans="10:11">
      <c r="J4959" s="75"/>
      <c r="K4959" s="75"/>
    </row>
    <row r="4960" spans="10:11">
      <c r="J4960" s="75"/>
      <c r="K4960" s="75"/>
    </row>
    <row r="4961" spans="10:11">
      <c r="J4961" s="75"/>
      <c r="K4961" s="75"/>
    </row>
    <row r="4962" spans="10:11">
      <c r="J4962" s="75"/>
      <c r="K4962" s="75"/>
    </row>
    <row r="4963" spans="10:11">
      <c r="J4963" s="75"/>
      <c r="K4963" s="75"/>
    </row>
    <row r="4964" spans="10:11">
      <c r="J4964" s="75"/>
      <c r="K4964" s="75"/>
    </row>
    <row r="4965" spans="10:11">
      <c r="J4965" s="75"/>
      <c r="K4965" s="75"/>
    </row>
    <row r="4966" spans="10:11">
      <c r="J4966" s="75"/>
      <c r="K4966" s="75"/>
    </row>
    <row r="4967" spans="10:11">
      <c r="J4967" s="75"/>
      <c r="K4967" s="75"/>
    </row>
    <row r="4968" spans="10:11">
      <c r="J4968" s="75"/>
      <c r="K4968" s="75"/>
    </row>
    <row r="4969" spans="10:11">
      <c r="J4969" s="75"/>
      <c r="K4969" s="75"/>
    </row>
    <row r="4970" spans="10:11">
      <c r="J4970" s="75"/>
      <c r="K4970" s="75"/>
    </row>
    <row r="4971" spans="10:11">
      <c r="J4971" s="75"/>
      <c r="K4971" s="75"/>
    </row>
    <row r="4972" spans="10:11">
      <c r="J4972" s="75"/>
      <c r="K4972" s="75"/>
    </row>
    <row r="4973" spans="10:11">
      <c r="J4973" s="75"/>
      <c r="K4973" s="75"/>
    </row>
    <row r="4974" spans="10:11">
      <c r="J4974" s="75"/>
      <c r="K4974" s="75"/>
    </row>
    <row r="4975" spans="10:11">
      <c r="J4975" s="75"/>
      <c r="K4975" s="75"/>
    </row>
    <row r="4976" spans="10:11">
      <c r="J4976" s="75"/>
      <c r="K4976" s="75"/>
    </row>
    <row r="4977" spans="10:11">
      <c r="J4977" s="75"/>
      <c r="K4977" s="75"/>
    </row>
    <row r="4978" spans="10:11">
      <c r="J4978" s="75"/>
      <c r="K4978" s="75"/>
    </row>
    <row r="4979" spans="10:11">
      <c r="J4979" s="75"/>
      <c r="K4979" s="75"/>
    </row>
    <row r="4980" spans="10:11">
      <c r="J4980" s="75"/>
      <c r="K4980" s="75"/>
    </row>
    <row r="4981" spans="10:11">
      <c r="J4981" s="75"/>
      <c r="K4981" s="75"/>
    </row>
    <row r="4982" spans="10:11">
      <c r="J4982" s="75"/>
      <c r="K4982" s="75"/>
    </row>
    <row r="4983" spans="10:11">
      <c r="J4983" s="75"/>
      <c r="K4983" s="75"/>
    </row>
    <row r="4984" spans="10:11">
      <c r="J4984" s="75"/>
      <c r="K4984" s="75"/>
    </row>
    <row r="4985" spans="10:11">
      <c r="J4985" s="75"/>
      <c r="K4985" s="75"/>
    </row>
    <row r="4986" spans="10:11">
      <c r="J4986" s="75"/>
      <c r="K4986" s="75"/>
    </row>
    <row r="4987" spans="10:11">
      <c r="J4987" s="75"/>
      <c r="K4987" s="75"/>
    </row>
    <row r="4988" spans="10:11">
      <c r="J4988" s="75"/>
      <c r="K4988" s="75"/>
    </row>
    <row r="4989" spans="10:11">
      <c r="J4989" s="75"/>
      <c r="K4989" s="75"/>
    </row>
    <row r="4990" spans="10:11">
      <c r="J4990" s="75"/>
      <c r="K4990" s="75"/>
    </row>
    <row r="4991" spans="10:11">
      <c r="J4991" s="75"/>
      <c r="K4991" s="75"/>
    </row>
    <row r="4992" spans="10:11">
      <c r="J4992" s="75"/>
      <c r="K4992" s="75"/>
    </row>
    <row r="4993" spans="10:11">
      <c r="J4993" s="75"/>
      <c r="K4993" s="75"/>
    </row>
    <row r="4994" spans="10:11">
      <c r="J4994" s="75"/>
      <c r="K4994" s="75"/>
    </row>
    <row r="4995" spans="10:11">
      <c r="J4995" s="75"/>
      <c r="K4995" s="75"/>
    </row>
    <row r="4996" spans="10:11">
      <c r="J4996" s="75"/>
      <c r="K4996" s="75"/>
    </row>
    <row r="4997" spans="10:11">
      <c r="J4997" s="75"/>
      <c r="K4997" s="75"/>
    </row>
    <row r="4998" spans="10:11">
      <c r="J4998" s="75"/>
      <c r="K4998" s="75"/>
    </row>
    <row r="4999" spans="10:11">
      <c r="J4999" s="75"/>
      <c r="K4999" s="75"/>
    </row>
    <row r="5000" spans="10:11">
      <c r="J5000" s="75"/>
      <c r="K5000" s="75"/>
    </row>
    <row r="5001" spans="10:11">
      <c r="J5001" s="75"/>
      <c r="K5001" s="75"/>
    </row>
    <row r="5002" spans="10:11">
      <c r="J5002" s="75"/>
      <c r="K5002" s="75"/>
    </row>
    <row r="5003" spans="10:11">
      <c r="J5003" s="75"/>
      <c r="K5003" s="75"/>
    </row>
    <row r="5004" spans="10:11">
      <c r="J5004" s="75"/>
      <c r="K5004" s="75"/>
    </row>
    <row r="5005" spans="10:11">
      <c r="J5005" s="75"/>
      <c r="K5005" s="75"/>
    </row>
    <row r="5006" spans="10:11">
      <c r="J5006" s="75"/>
      <c r="K5006" s="75"/>
    </row>
    <row r="5007" spans="10:11">
      <c r="J5007" s="75"/>
      <c r="K5007" s="75"/>
    </row>
    <row r="5008" spans="10:11">
      <c r="J5008" s="75"/>
      <c r="K5008" s="75"/>
    </row>
    <row r="5009" spans="10:11">
      <c r="J5009" s="75"/>
      <c r="K5009" s="75"/>
    </row>
    <row r="5010" spans="10:11">
      <c r="J5010" s="75"/>
      <c r="K5010" s="75"/>
    </row>
    <row r="5011" spans="10:11">
      <c r="J5011" s="75"/>
      <c r="K5011" s="75"/>
    </row>
    <row r="5012" spans="10:11">
      <c r="J5012" s="75"/>
      <c r="K5012" s="75"/>
    </row>
    <row r="5013" spans="10:11">
      <c r="J5013" s="75"/>
      <c r="K5013" s="75"/>
    </row>
    <row r="5014" spans="10:11">
      <c r="J5014" s="75"/>
      <c r="K5014" s="75"/>
    </row>
    <row r="5015" spans="10:11">
      <c r="J5015" s="75"/>
      <c r="K5015" s="75"/>
    </row>
    <row r="5016" spans="10:11">
      <c r="J5016" s="75"/>
      <c r="K5016" s="75"/>
    </row>
    <row r="5017" spans="10:11">
      <c r="J5017" s="75"/>
      <c r="K5017" s="75"/>
    </row>
    <row r="5018" spans="10:11">
      <c r="J5018" s="75"/>
      <c r="K5018" s="75"/>
    </row>
    <row r="5019" spans="10:11">
      <c r="J5019" s="75"/>
      <c r="K5019" s="75"/>
    </row>
    <row r="5020" spans="10:11">
      <c r="J5020" s="75"/>
      <c r="K5020" s="75"/>
    </row>
    <row r="5021" spans="10:11">
      <c r="J5021" s="75"/>
      <c r="K5021" s="75"/>
    </row>
    <row r="5022" spans="10:11">
      <c r="J5022" s="75"/>
      <c r="K5022" s="75"/>
    </row>
    <row r="5023" spans="10:11">
      <c r="J5023" s="75"/>
      <c r="K5023" s="75"/>
    </row>
    <row r="5024" spans="10:11">
      <c r="J5024" s="75"/>
      <c r="K5024" s="75"/>
    </row>
    <row r="5025" spans="10:11">
      <c r="J5025" s="75"/>
      <c r="K5025" s="75"/>
    </row>
    <row r="5026" spans="10:11">
      <c r="J5026" s="75"/>
      <c r="K5026" s="75"/>
    </row>
    <row r="5027" spans="10:11">
      <c r="J5027" s="75"/>
      <c r="K5027" s="75"/>
    </row>
    <row r="5028" spans="10:11">
      <c r="J5028" s="75"/>
      <c r="K5028" s="75"/>
    </row>
    <row r="5029" spans="10:11">
      <c r="J5029" s="75"/>
      <c r="K5029" s="75"/>
    </row>
    <row r="5030" spans="10:11">
      <c r="J5030" s="75"/>
      <c r="K5030" s="75"/>
    </row>
    <row r="5031" spans="10:11">
      <c r="J5031" s="75"/>
      <c r="K5031" s="75"/>
    </row>
    <row r="5032" spans="10:11">
      <c r="J5032" s="75"/>
      <c r="K5032" s="75"/>
    </row>
    <row r="5033" spans="10:11">
      <c r="J5033" s="75"/>
      <c r="K5033" s="75"/>
    </row>
    <row r="5034" spans="10:11">
      <c r="J5034" s="75"/>
      <c r="K5034" s="75"/>
    </row>
    <row r="5035" spans="10:11">
      <c r="J5035" s="75"/>
      <c r="K5035" s="75"/>
    </row>
    <row r="5036" spans="10:11">
      <c r="J5036" s="75"/>
      <c r="K5036" s="75"/>
    </row>
    <row r="5037" spans="10:11">
      <c r="J5037" s="75"/>
      <c r="K5037" s="75"/>
    </row>
    <row r="5038" spans="10:11">
      <c r="J5038" s="75"/>
      <c r="K5038" s="75"/>
    </row>
    <row r="5039" spans="10:11">
      <c r="J5039" s="75"/>
      <c r="K5039" s="75"/>
    </row>
    <row r="5040" spans="10:11">
      <c r="J5040" s="75"/>
      <c r="K5040" s="75"/>
    </row>
    <row r="5041" spans="10:11">
      <c r="J5041" s="75"/>
      <c r="K5041" s="75"/>
    </row>
    <row r="5042" spans="10:11">
      <c r="J5042" s="75"/>
      <c r="K5042" s="75"/>
    </row>
    <row r="5043" spans="10:11">
      <c r="J5043" s="75"/>
      <c r="K5043" s="75"/>
    </row>
    <row r="5044" spans="10:11">
      <c r="J5044" s="75"/>
      <c r="K5044" s="75"/>
    </row>
    <row r="5045" spans="10:11">
      <c r="J5045" s="75"/>
      <c r="K5045" s="75"/>
    </row>
    <row r="5046" spans="10:11">
      <c r="J5046" s="75"/>
      <c r="K5046" s="75"/>
    </row>
    <row r="5047" spans="10:11">
      <c r="J5047" s="75"/>
      <c r="K5047" s="75"/>
    </row>
    <row r="5048" spans="10:11">
      <c r="J5048" s="75"/>
      <c r="K5048" s="75"/>
    </row>
    <row r="5049" spans="10:11">
      <c r="J5049" s="75"/>
      <c r="K5049" s="75"/>
    </row>
    <row r="5050" spans="10:11">
      <c r="J5050" s="75"/>
      <c r="K5050" s="75"/>
    </row>
    <row r="5051" spans="10:11">
      <c r="J5051" s="75"/>
      <c r="K5051" s="75"/>
    </row>
    <row r="5052" spans="10:11">
      <c r="J5052" s="75"/>
      <c r="K5052" s="75"/>
    </row>
    <row r="5053" spans="10:11">
      <c r="J5053" s="75"/>
      <c r="K5053" s="75"/>
    </row>
    <row r="5054" spans="10:11">
      <c r="J5054" s="75"/>
      <c r="K5054" s="75"/>
    </row>
    <row r="5055" spans="10:11">
      <c r="J5055" s="75"/>
      <c r="K5055" s="75"/>
    </row>
    <row r="5056" spans="10:11">
      <c r="J5056" s="75"/>
      <c r="K5056" s="75"/>
    </row>
    <row r="5057" spans="10:11">
      <c r="J5057" s="75"/>
      <c r="K5057" s="75"/>
    </row>
    <row r="5058" spans="10:11">
      <c r="J5058" s="75"/>
      <c r="K5058" s="75"/>
    </row>
    <row r="5059" spans="10:11">
      <c r="J5059" s="75"/>
      <c r="K5059" s="75"/>
    </row>
    <row r="5060" spans="10:11">
      <c r="J5060" s="75"/>
      <c r="K5060" s="75"/>
    </row>
    <row r="5061" spans="10:11">
      <c r="J5061" s="75"/>
      <c r="K5061" s="75"/>
    </row>
    <row r="5062" spans="10:11">
      <c r="J5062" s="75"/>
      <c r="K5062" s="75"/>
    </row>
    <row r="5063" spans="10:11">
      <c r="J5063" s="75"/>
      <c r="K5063" s="75"/>
    </row>
    <row r="5064" spans="10:11">
      <c r="J5064" s="75"/>
      <c r="K5064" s="75"/>
    </row>
    <row r="5065" spans="10:11">
      <c r="J5065" s="75"/>
      <c r="K5065" s="75"/>
    </row>
    <row r="5066" spans="10:11">
      <c r="J5066" s="75"/>
      <c r="K5066" s="75"/>
    </row>
    <row r="5067" spans="10:11">
      <c r="J5067" s="75"/>
      <c r="K5067" s="75"/>
    </row>
    <row r="5068" spans="10:11">
      <c r="J5068" s="75"/>
      <c r="K5068" s="75"/>
    </row>
    <row r="5069" spans="10:11">
      <c r="J5069" s="75"/>
      <c r="K5069" s="75"/>
    </row>
    <row r="5070" spans="10:11">
      <c r="J5070" s="75"/>
      <c r="K5070" s="75"/>
    </row>
    <row r="5071" spans="10:11">
      <c r="J5071" s="75"/>
      <c r="K5071" s="75"/>
    </row>
    <row r="5072" spans="10:11">
      <c r="J5072" s="75"/>
      <c r="K5072" s="75"/>
    </row>
    <row r="5073" spans="10:11">
      <c r="J5073" s="75"/>
      <c r="K5073" s="75"/>
    </row>
    <row r="5074" spans="10:11">
      <c r="J5074" s="75"/>
      <c r="K5074" s="75"/>
    </row>
    <row r="5075" spans="10:11">
      <c r="J5075" s="75"/>
      <c r="K5075" s="75"/>
    </row>
    <row r="5076" spans="10:11">
      <c r="J5076" s="75"/>
      <c r="K5076" s="75"/>
    </row>
    <row r="5077" spans="10:11">
      <c r="J5077" s="75"/>
      <c r="K5077" s="75"/>
    </row>
    <row r="5078" spans="10:11">
      <c r="J5078" s="75"/>
      <c r="K5078" s="75"/>
    </row>
    <row r="5079" spans="10:11">
      <c r="J5079" s="75"/>
      <c r="K5079" s="75"/>
    </row>
    <row r="5080" spans="10:11">
      <c r="J5080" s="75"/>
      <c r="K5080" s="75"/>
    </row>
    <row r="5081" spans="10:11">
      <c r="J5081" s="75"/>
      <c r="K5081" s="75"/>
    </row>
    <row r="5082" spans="10:11">
      <c r="J5082" s="75"/>
      <c r="K5082" s="75"/>
    </row>
    <row r="5083" spans="10:11">
      <c r="J5083" s="75"/>
      <c r="K5083" s="75"/>
    </row>
    <row r="5084" spans="10:11">
      <c r="J5084" s="75"/>
      <c r="K5084" s="75"/>
    </row>
    <row r="5085" spans="10:11">
      <c r="J5085" s="75"/>
      <c r="K5085" s="75"/>
    </row>
    <row r="5086" spans="10:11">
      <c r="J5086" s="75"/>
      <c r="K5086" s="75"/>
    </row>
    <row r="5087" spans="10:11">
      <c r="J5087" s="75"/>
      <c r="K5087" s="75"/>
    </row>
    <row r="5088" spans="10:11">
      <c r="J5088" s="75"/>
      <c r="K5088" s="75"/>
    </row>
    <row r="5089" spans="10:11">
      <c r="J5089" s="75"/>
      <c r="K5089" s="75"/>
    </row>
    <row r="5090" spans="10:11">
      <c r="J5090" s="75"/>
      <c r="K5090" s="75"/>
    </row>
    <row r="5091" spans="10:11">
      <c r="J5091" s="75"/>
      <c r="K5091" s="75"/>
    </row>
    <row r="5092" spans="10:11">
      <c r="J5092" s="75"/>
      <c r="K5092" s="75"/>
    </row>
    <row r="5093" spans="10:11">
      <c r="J5093" s="75"/>
      <c r="K5093" s="75"/>
    </row>
    <row r="5094" spans="10:11">
      <c r="J5094" s="75"/>
      <c r="K5094" s="75"/>
    </row>
    <row r="5095" spans="10:11">
      <c r="J5095" s="75"/>
      <c r="K5095" s="75"/>
    </row>
    <row r="5096" spans="10:11">
      <c r="J5096" s="75"/>
      <c r="K5096" s="75"/>
    </row>
    <row r="5097" spans="10:11">
      <c r="J5097" s="75"/>
      <c r="K5097" s="75"/>
    </row>
    <row r="5098" spans="10:11">
      <c r="J5098" s="75"/>
      <c r="K5098" s="75"/>
    </row>
    <row r="5099" spans="10:11">
      <c r="J5099" s="75"/>
      <c r="K5099" s="75"/>
    </row>
    <row r="5100" spans="10:11">
      <c r="J5100" s="75"/>
      <c r="K5100" s="75"/>
    </row>
    <row r="5101" spans="10:11">
      <c r="J5101" s="75"/>
      <c r="K5101" s="75"/>
    </row>
    <row r="5102" spans="10:11">
      <c r="J5102" s="75"/>
      <c r="K5102" s="75"/>
    </row>
    <row r="5103" spans="10:11">
      <c r="J5103" s="75"/>
      <c r="K5103" s="75"/>
    </row>
    <row r="5104" spans="10:11">
      <c r="J5104" s="75"/>
      <c r="K5104" s="75"/>
    </row>
    <row r="5105" spans="10:11">
      <c r="J5105" s="75"/>
      <c r="K5105" s="75"/>
    </row>
    <row r="5106" spans="10:11">
      <c r="J5106" s="75"/>
      <c r="K5106" s="75"/>
    </row>
    <row r="5107" spans="10:11">
      <c r="J5107" s="75"/>
      <c r="K5107" s="75"/>
    </row>
    <row r="5108" spans="10:11">
      <c r="J5108" s="75"/>
      <c r="K5108" s="75"/>
    </row>
    <row r="5109" spans="10:11">
      <c r="J5109" s="75"/>
      <c r="K5109" s="75"/>
    </row>
    <row r="5110" spans="10:11">
      <c r="J5110" s="75"/>
      <c r="K5110" s="75"/>
    </row>
    <row r="5111" spans="10:11">
      <c r="J5111" s="75"/>
      <c r="K5111" s="75"/>
    </row>
    <row r="5112" spans="10:11">
      <c r="J5112" s="75"/>
      <c r="K5112" s="75"/>
    </row>
    <row r="5113" spans="10:11">
      <c r="J5113" s="75"/>
      <c r="K5113" s="75"/>
    </row>
    <row r="5114" spans="10:11">
      <c r="J5114" s="75"/>
      <c r="K5114" s="75"/>
    </row>
    <row r="5115" spans="10:11">
      <c r="J5115" s="75"/>
      <c r="K5115" s="75"/>
    </row>
    <row r="5116" spans="10:11">
      <c r="J5116" s="75"/>
      <c r="K5116" s="75"/>
    </row>
    <row r="5117" spans="10:11">
      <c r="J5117" s="75"/>
      <c r="K5117" s="75"/>
    </row>
    <row r="5118" spans="10:11">
      <c r="J5118" s="75"/>
      <c r="K5118" s="75"/>
    </row>
    <row r="5119" spans="10:11">
      <c r="J5119" s="75"/>
      <c r="K5119" s="75"/>
    </row>
    <row r="5120" spans="10:11">
      <c r="J5120" s="75"/>
      <c r="K5120" s="75"/>
    </row>
    <row r="5121" spans="10:11">
      <c r="J5121" s="75"/>
      <c r="K5121" s="75"/>
    </row>
    <row r="5122" spans="10:11">
      <c r="J5122" s="75"/>
      <c r="K5122" s="75"/>
    </row>
    <row r="5123" spans="10:11">
      <c r="J5123" s="75"/>
      <c r="K5123" s="75"/>
    </row>
    <row r="5124" spans="10:11">
      <c r="J5124" s="75"/>
      <c r="K5124" s="75"/>
    </row>
    <row r="5125" spans="10:11">
      <c r="J5125" s="75"/>
      <c r="K5125" s="75"/>
    </row>
    <row r="5126" spans="10:11">
      <c r="J5126" s="75"/>
      <c r="K5126" s="75"/>
    </row>
    <row r="5127" spans="10:11">
      <c r="J5127" s="75"/>
      <c r="K5127" s="75"/>
    </row>
    <row r="5128" spans="10:11">
      <c r="J5128" s="75"/>
      <c r="K5128" s="75"/>
    </row>
    <row r="5129" spans="10:11">
      <c r="J5129" s="75"/>
      <c r="K5129" s="75"/>
    </row>
    <row r="5130" spans="10:11">
      <c r="J5130" s="75"/>
      <c r="K5130" s="75"/>
    </row>
    <row r="5131" spans="10:11">
      <c r="J5131" s="75"/>
      <c r="K5131" s="75"/>
    </row>
    <row r="5132" spans="10:11">
      <c r="J5132" s="75"/>
      <c r="K5132" s="75"/>
    </row>
    <row r="5133" spans="10:11">
      <c r="J5133" s="75"/>
      <c r="K5133" s="75"/>
    </row>
    <row r="5134" spans="10:11">
      <c r="J5134" s="75"/>
      <c r="K5134" s="75"/>
    </row>
    <row r="5135" spans="10:11">
      <c r="J5135" s="75"/>
      <c r="K5135" s="75"/>
    </row>
    <row r="5136" spans="10:11">
      <c r="J5136" s="75"/>
      <c r="K5136" s="75"/>
    </row>
    <row r="5137" spans="10:11">
      <c r="J5137" s="75"/>
      <c r="K5137" s="75"/>
    </row>
    <row r="5138" spans="10:11">
      <c r="J5138" s="75"/>
      <c r="K5138" s="75"/>
    </row>
    <row r="5139" spans="10:11">
      <c r="J5139" s="75"/>
      <c r="K5139" s="75"/>
    </row>
    <row r="5140" spans="10:11">
      <c r="J5140" s="75"/>
      <c r="K5140" s="75"/>
    </row>
    <row r="5141" spans="10:11">
      <c r="J5141" s="75"/>
      <c r="K5141" s="75"/>
    </row>
    <row r="5142" spans="10:11">
      <c r="J5142" s="75"/>
      <c r="K5142" s="75"/>
    </row>
    <row r="5143" spans="10:11">
      <c r="J5143" s="75"/>
      <c r="K5143" s="75"/>
    </row>
    <row r="5144" spans="10:11">
      <c r="J5144" s="75"/>
      <c r="K5144" s="75"/>
    </row>
    <row r="5145" spans="10:11">
      <c r="J5145" s="75"/>
      <c r="K5145" s="75"/>
    </row>
    <row r="5146" spans="10:11">
      <c r="J5146" s="75"/>
      <c r="K5146" s="75"/>
    </row>
    <row r="5147" spans="10:11">
      <c r="J5147" s="75"/>
      <c r="K5147" s="75"/>
    </row>
    <row r="5148" spans="10:11">
      <c r="J5148" s="75"/>
      <c r="K5148" s="75"/>
    </row>
    <row r="5149" spans="10:11">
      <c r="J5149" s="75"/>
      <c r="K5149" s="75"/>
    </row>
    <row r="5150" spans="10:11">
      <c r="J5150" s="75"/>
      <c r="K5150" s="75"/>
    </row>
    <row r="5151" spans="10:11">
      <c r="J5151" s="75"/>
      <c r="K5151" s="75"/>
    </row>
    <row r="5152" spans="10:11">
      <c r="J5152" s="75"/>
      <c r="K5152" s="75"/>
    </row>
    <row r="5153" spans="10:11">
      <c r="J5153" s="75"/>
      <c r="K5153" s="75"/>
    </row>
    <row r="5154" spans="10:11">
      <c r="J5154" s="75"/>
      <c r="K5154" s="75"/>
    </row>
    <row r="5155" spans="10:11">
      <c r="J5155" s="75"/>
      <c r="K5155" s="75"/>
    </row>
    <row r="5156" spans="10:11">
      <c r="J5156" s="75"/>
      <c r="K5156" s="75"/>
    </row>
    <row r="5157" spans="10:11">
      <c r="J5157" s="75"/>
      <c r="K5157" s="75"/>
    </row>
    <row r="5158" spans="10:11">
      <c r="J5158" s="75"/>
      <c r="K5158" s="75"/>
    </row>
    <row r="5159" spans="10:11">
      <c r="J5159" s="75"/>
      <c r="K5159" s="75"/>
    </row>
    <row r="5160" spans="10:11">
      <c r="J5160" s="75"/>
      <c r="K5160" s="75"/>
    </row>
    <row r="5161" spans="10:11">
      <c r="J5161" s="75"/>
      <c r="K5161" s="75"/>
    </row>
    <row r="5162" spans="10:11">
      <c r="J5162" s="75"/>
      <c r="K5162" s="75"/>
    </row>
    <row r="5163" spans="10:11">
      <c r="J5163" s="75"/>
      <c r="K5163" s="75"/>
    </row>
    <row r="5164" spans="10:11">
      <c r="J5164" s="75"/>
      <c r="K5164" s="75"/>
    </row>
    <row r="5165" spans="10:11">
      <c r="J5165" s="75"/>
      <c r="K5165" s="75"/>
    </row>
    <row r="5166" spans="10:11">
      <c r="J5166" s="75"/>
      <c r="K5166" s="75"/>
    </row>
    <row r="5167" spans="10:11">
      <c r="J5167" s="75"/>
      <c r="K5167" s="75"/>
    </row>
    <row r="5168" spans="10:11">
      <c r="J5168" s="75"/>
      <c r="K5168" s="75"/>
    </row>
    <row r="5169" spans="10:11">
      <c r="J5169" s="75"/>
      <c r="K5169" s="75"/>
    </row>
    <row r="5170" spans="10:11">
      <c r="J5170" s="75"/>
      <c r="K5170" s="75"/>
    </row>
    <row r="5171" spans="10:11">
      <c r="J5171" s="75"/>
      <c r="K5171" s="75"/>
    </row>
    <row r="5172" spans="10:11">
      <c r="J5172" s="75"/>
      <c r="K5172" s="75"/>
    </row>
    <row r="5173" spans="10:11">
      <c r="J5173" s="75"/>
      <c r="K5173" s="75"/>
    </row>
    <row r="5174" spans="10:11">
      <c r="J5174" s="75"/>
      <c r="K5174" s="75"/>
    </row>
    <row r="5175" spans="10:11">
      <c r="J5175" s="75"/>
      <c r="K5175" s="75"/>
    </row>
    <row r="5176" spans="10:11">
      <c r="J5176" s="75"/>
      <c r="K5176" s="75"/>
    </row>
    <row r="5177" spans="10:11">
      <c r="J5177" s="75"/>
      <c r="K5177" s="75"/>
    </row>
    <row r="5178" spans="10:11">
      <c r="J5178" s="75"/>
      <c r="K5178" s="75"/>
    </row>
    <row r="5179" spans="10:11">
      <c r="J5179" s="75"/>
      <c r="K5179" s="75"/>
    </row>
    <row r="5180" spans="10:11">
      <c r="J5180" s="75"/>
      <c r="K5180" s="75"/>
    </row>
    <row r="5181" spans="10:11">
      <c r="J5181" s="75"/>
      <c r="K5181" s="75"/>
    </row>
    <row r="5182" spans="10:11">
      <c r="J5182" s="75"/>
      <c r="K5182" s="75"/>
    </row>
    <row r="5183" spans="10:11">
      <c r="J5183" s="75"/>
      <c r="K5183" s="75"/>
    </row>
    <row r="5184" spans="10:11">
      <c r="J5184" s="75"/>
      <c r="K5184" s="75"/>
    </row>
    <row r="5185" spans="10:11">
      <c r="J5185" s="75"/>
      <c r="K5185" s="75"/>
    </row>
    <row r="5186" spans="10:11">
      <c r="J5186" s="75"/>
      <c r="K5186" s="75"/>
    </row>
    <row r="5187" spans="10:11">
      <c r="J5187" s="75"/>
      <c r="K5187" s="75"/>
    </row>
    <row r="5188" spans="10:11">
      <c r="J5188" s="75"/>
      <c r="K5188" s="75"/>
    </row>
    <row r="5189" spans="10:11">
      <c r="J5189" s="75"/>
      <c r="K5189" s="75"/>
    </row>
    <row r="5190" spans="10:11">
      <c r="J5190" s="75"/>
      <c r="K5190" s="75"/>
    </row>
    <row r="5191" spans="10:11">
      <c r="J5191" s="75"/>
      <c r="K5191" s="75"/>
    </row>
    <row r="5192" spans="10:11">
      <c r="J5192" s="75"/>
      <c r="K5192" s="75"/>
    </row>
    <row r="5193" spans="10:11">
      <c r="J5193" s="75"/>
      <c r="K5193" s="75"/>
    </row>
    <row r="5194" spans="10:11">
      <c r="J5194" s="75"/>
      <c r="K5194" s="75"/>
    </row>
    <row r="5195" spans="10:11">
      <c r="J5195" s="75"/>
      <c r="K5195" s="75"/>
    </row>
    <row r="5196" spans="10:11">
      <c r="J5196" s="75"/>
      <c r="K5196" s="75"/>
    </row>
    <row r="5197" spans="10:11">
      <c r="J5197" s="75"/>
      <c r="K5197" s="75"/>
    </row>
    <row r="5198" spans="10:11">
      <c r="J5198" s="75"/>
      <c r="K5198" s="75"/>
    </row>
    <row r="5199" spans="10:11">
      <c r="J5199" s="75"/>
      <c r="K5199" s="75"/>
    </row>
    <row r="5200" spans="10:11">
      <c r="J5200" s="75"/>
      <c r="K5200" s="75"/>
    </row>
    <row r="5201" spans="10:11">
      <c r="J5201" s="75"/>
      <c r="K5201" s="75"/>
    </row>
    <row r="5202" spans="10:11">
      <c r="J5202" s="75"/>
      <c r="K5202" s="75"/>
    </row>
    <row r="5203" spans="10:11">
      <c r="J5203" s="75"/>
      <c r="K5203" s="75"/>
    </row>
    <row r="5204" spans="10:11">
      <c r="J5204" s="75"/>
      <c r="K5204" s="75"/>
    </row>
    <row r="5205" spans="10:11">
      <c r="J5205" s="75"/>
      <c r="K5205" s="75"/>
    </row>
    <row r="5206" spans="10:11">
      <c r="J5206" s="75"/>
      <c r="K5206" s="75"/>
    </row>
    <row r="5207" spans="10:11">
      <c r="J5207" s="75"/>
      <c r="K5207" s="75"/>
    </row>
    <row r="5208" spans="10:11">
      <c r="J5208" s="75"/>
      <c r="K5208" s="75"/>
    </row>
    <row r="5209" spans="10:11">
      <c r="J5209" s="75"/>
      <c r="K5209" s="75"/>
    </row>
    <row r="5210" spans="10:11">
      <c r="J5210" s="75"/>
      <c r="K5210" s="75"/>
    </row>
    <row r="5211" spans="10:11">
      <c r="J5211" s="75"/>
      <c r="K5211" s="75"/>
    </row>
    <row r="5212" spans="10:11">
      <c r="J5212" s="75"/>
      <c r="K5212" s="75"/>
    </row>
    <row r="5213" spans="10:11">
      <c r="J5213" s="75"/>
      <c r="K5213" s="75"/>
    </row>
    <row r="5214" spans="10:11">
      <c r="J5214" s="75"/>
      <c r="K5214" s="75"/>
    </row>
    <row r="5215" spans="10:11">
      <c r="J5215" s="75"/>
      <c r="K5215" s="75"/>
    </row>
    <row r="5216" spans="10:11">
      <c r="J5216" s="75"/>
      <c r="K5216" s="75"/>
    </row>
    <row r="5217" spans="10:11">
      <c r="J5217" s="75"/>
      <c r="K5217" s="75"/>
    </row>
    <row r="5218" spans="10:11">
      <c r="J5218" s="75"/>
      <c r="K5218" s="75"/>
    </row>
    <row r="5219" spans="10:11">
      <c r="J5219" s="75"/>
      <c r="K5219" s="75"/>
    </row>
    <row r="5220" spans="10:11">
      <c r="J5220" s="75"/>
      <c r="K5220" s="75"/>
    </row>
    <row r="5221" spans="10:11">
      <c r="J5221" s="75"/>
      <c r="K5221" s="75"/>
    </row>
    <row r="5222" spans="10:11">
      <c r="J5222" s="75"/>
      <c r="K5222" s="75"/>
    </row>
    <row r="5223" spans="10:11">
      <c r="J5223" s="75"/>
      <c r="K5223" s="75"/>
    </row>
    <row r="5224" spans="10:11">
      <c r="J5224" s="75"/>
      <c r="K5224" s="75"/>
    </row>
    <row r="5225" spans="10:11">
      <c r="J5225" s="75"/>
      <c r="K5225" s="75"/>
    </row>
    <row r="5226" spans="10:11">
      <c r="J5226" s="75"/>
      <c r="K5226" s="75"/>
    </row>
    <row r="5227" spans="10:11">
      <c r="J5227" s="75"/>
      <c r="K5227" s="75"/>
    </row>
    <row r="5228" spans="10:11">
      <c r="J5228" s="75"/>
      <c r="K5228" s="75"/>
    </row>
    <row r="5229" spans="10:11">
      <c r="J5229" s="75"/>
      <c r="K5229" s="75"/>
    </row>
    <row r="5230" spans="10:11">
      <c r="J5230" s="75"/>
      <c r="K5230" s="75"/>
    </row>
    <row r="5231" spans="10:11">
      <c r="J5231" s="75"/>
      <c r="K5231" s="75"/>
    </row>
    <row r="5232" spans="10:11">
      <c r="J5232" s="75"/>
      <c r="K5232" s="75"/>
    </row>
    <row r="5233" spans="10:11">
      <c r="J5233" s="75"/>
      <c r="K5233" s="75"/>
    </row>
    <row r="5234" spans="10:11">
      <c r="J5234" s="75"/>
      <c r="K5234" s="75"/>
    </row>
    <row r="5235" spans="10:11">
      <c r="J5235" s="75"/>
      <c r="K5235" s="75"/>
    </row>
    <row r="5236" spans="10:11">
      <c r="J5236" s="75"/>
      <c r="K5236" s="75"/>
    </row>
    <row r="5237" spans="10:11">
      <c r="J5237" s="75"/>
      <c r="K5237" s="75"/>
    </row>
    <row r="5238" spans="10:11">
      <c r="J5238" s="75"/>
      <c r="K5238" s="75"/>
    </row>
    <row r="5239" spans="10:11">
      <c r="J5239" s="75"/>
      <c r="K5239" s="75"/>
    </row>
    <row r="5240" spans="10:11">
      <c r="J5240" s="75"/>
      <c r="K5240" s="75"/>
    </row>
    <row r="5241" spans="10:11">
      <c r="J5241" s="75"/>
      <c r="K5241" s="75"/>
    </row>
    <row r="5242" spans="10:11">
      <c r="J5242" s="75"/>
      <c r="K5242" s="75"/>
    </row>
    <row r="5243" spans="10:11">
      <c r="J5243" s="75"/>
      <c r="K5243" s="75"/>
    </row>
    <row r="5244" spans="10:11">
      <c r="J5244" s="75"/>
      <c r="K5244" s="75"/>
    </row>
    <row r="5245" spans="10:11">
      <c r="J5245" s="75"/>
      <c r="K5245" s="75"/>
    </row>
    <row r="5246" spans="10:11">
      <c r="J5246" s="75"/>
      <c r="K5246" s="75"/>
    </row>
    <row r="5247" spans="10:11">
      <c r="J5247" s="75"/>
      <c r="K5247" s="75"/>
    </row>
    <row r="5248" spans="10:11">
      <c r="J5248" s="75"/>
      <c r="K5248" s="75"/>
    </row>
    <row r="5249" spans="10:11">
      <c r="J5249" s="75"/>
      <c r="K5249" s="75"/>
    </row>
    <row r="5250" spans="10:11">
      <c r="J5250" s="75"/>
      <c r="K5250" s="75"/>
    </row>
    <row r="5251" spans="10:11">
      <c r="J5251" s="75"/>
      <c r="K5251" s="75"/>
    </row>
    <row r="5252" spans="10:11">
      <c r="J5252" s="75"/>
      <c r="K5252" s="75"/>
    </row>
    <row r="5253" spans="10:11">
      <c r="J5253" s="75"/>
      <c r="K5253" s="75"/>
    </row>
    <row r="5254" spans="10:11">
      <c r="J5254" s="75"/>
      <c r="K5254" s="75"/>
    </row>
    <row r="5255" spans="10:11">
      <c r="J5255" s="75"/>
      <c r="K5255" s="75"/>
    </row>
    <row r="5256" spans="10:11">
      <c r="J5256" s="75"/>
      <c r="K5256" s="75"/>
    </row>
    <row r="5257" spans="10:11">
      <c r="J5257" s="75"/>
      <c r="K5257" s="75"/>
    </row>
    <row r="5258" spans="10:11">
      <c r="J5258" s="75"/>
      <c r="K5258" s="75"/>
    </row>
    <row r="5259" spans="10:11">
      <c r="J5259" s="75"/>
      <c r="K5259" s="75"/>
    </row>
    <row r="5260" spans="10:11">
      <c r="J5260" s="75"/>
      <c r="K5260" s="75"/>
    </row>
    <row r="5261" spans="10:11">
      <c r="J5261" s="75"/>
      <c r="K5261" s="75"/>
    </row>
    <row r="5262" spans="10:11">
      <c r="J5262" s="75"/>
      <c r="K5262" s="75"/>
    </row>
    <row r="5263" spans="10:11">
      <c r="J5263" s="75"/>
      <c r="K5263" s="75"/>
    </row>
    <row r="5264" spans="10:11">
      <c r="J5264" s="75"/>
      <c r="K5264" s="75"/>
    </row>
    <row r="5265" spans="10:11">
      <c r="J5265" s="75"/>
      <c r="K5265" s="75"/>
    </row>
    <row r="5266" spans="10:11">
      <c r="J5266" s="75"/>
      <c r="K5266" s="75"/>
    </row>
    <row r="5267" spans="10:11">
      <c r="J5267" s="75"/>
      <c r="K5267" s="75"/>
    </row>
    <row r="5268" spans="10:11">
      <c r="J5268" s="75"/>
      <c r="K5268" s="75"/>
    </row>
    <row r="5269" spans="10:11">
      <c r="J5269" s="75"/>
      <c r="K5269" s="75"/>
    </row>
    <row r="5270" spans="10:11">
      <c r="J5270" s="75"/>
      <c r="K5270" s="75"/>
    </row>
    <row r="5271" spans="10:11">
      <c r="J5271" s="75"/>
      <c r="K5271" s="75"/>
    </row>
    <row r="5272" spans="10:11">
      <c r="J5272" s="75"/>
      <c r="K5272" s="75"/>
    </row>
    <row r="5273" spans="10:11">
      <c r="J5273" s="75"/>
      <c r="K5273" s="75"/>
    </row>
    <row r="5274" spans="10:11">
      <c r="J5274" s="75"/>
      <c r="K5274" s="75"/>
    </row>
    <row r="5275" spans="10:11">
      <c r="J5275" s="75"/>
      <c r="K5275" s="75"/>
    </row>
    <row r="5276" spans="10:11">
      <c r="J5276" s="75"/>
      <c r="K5276" s="75"/>
    </row>
    <row r="5277" spans="10:11">
      <c r="J5277" s="75"/>
      <c r="K5277" s="75"/>
    </row>
    <row r="5278" spans="10:11">
      <c r="J5278" s="75"/>
      <c r="K5278" s="75"/>
    </row>
    <row r="5279" spans="10:11">
      <c r="J5279" s="75"/>
      <c r="K5279" s="75"/>
    </row>
  </sheetData>
  <sheetProtection selectLockedCells="1" selectUnlockedCells="1"/>
  <mergeCells count="8">
    <mergeCell ref="J18:M18"/>
    <mergeCell ref="B18:B19"/>
    <mergeCell ref="C18:C19"/>
    <mergeCell ref="D18:D19"/>
    <mergeCell ref="E18:E19"/>
    <mergeCell ref="F18:F19"/>
    <mergeCell ref="G18:G19"/>
    <mergeCell ref="H18:I18"/>
  </mergeCells>
  <pageMargins left="0.70866141732283472" right="0.70866141732283472" top="0.74803149606299213" bottom="0.74803149606299213" header="0.31496062992125984" footer="0.31496062992125984"/>
  <pageSetup scale="3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6">
    <pageSetUpPr fitToPage="1"/>
  </sheetPr>
  <dimension ref="A1:HI37"/>
  <sheetViews>
    <sheetView showGridLines="0" zoomScale="70" zoomScaleNormal="70" zoomScaleSheetLayoutView="100" workbookViewId="0">
      <selection activeCell="K6" sqref="K6"/>
    </sheetView>
  </sheetViews>
  <sheetFormatPr baseColWidth="10" defaultColWidth="11.42578125" defaultRowHeight="15"/>
  <cols>
    <col min="1" max="1" width="4.7109375" style="73" customWidth="1"/>
    <col min="2" max="2" width="12.28515625" style="75" customWidth="1"/>
    <col min="3" max="3" width="30.5703125" style="75" customWidth="1"/>
    <col min="4" max="4" width="25.5703125" style="132" customWidth="1"/>
    <col min="5" max="5" width="19.28515625" style="75" customWidth="1"/>
    <col min="6" max="6" width="17.5703125" style="75" customWidth="1"/>
    <col min="7" max="7" width="29.140625" style="75" customWidth="1"/>
    <col min="8" max="8" width="16" style="75" customWidth="1"/>
    <col min="9" max="9" width="25.7109375" style="75" customWidth="1"/>
    <col min="10" max="10" width="49.7109375" style="73" customWidth="1"/>
    <col min="11" max="13" width="38.140625" style="73" customWidth="1"/>
    <col min="14" max="217" width="11.42578125" style="73"/>
    <col min="218" max="16384" width="11.42578125" style="75"/>
  </cols>
  <sheetData>
    <row r="1" spans="2:13" s="73" customFormat="1" ht="98.25" customHeight="1">
      <c r="D1" s="126"/>
    </row>
    <row r="2" spans="2:13" ht="15.75">
      <c r="B2" s="302" t="s">
        <v>383</v>
      </c>
      <c r="C2" s="293"/>
      <c r="D2" s="296"/>
      <c r="E2" s="293"/>
      <c r="F2" s="293"/>
      <c r="G2" s="293"/>
      <c r="H2" s="293"/>
      <c r="I2" s="293"/>
      <c r="J2" s="294"/>
    </row>
    <row r="3" spans="2:13" s="73" customFormat="1">
      <c r="D3" s="126"/>
    </row>
    <row r="4" spans="2:13" ht="29.45" customHeight="1">
      <c r="B4" s="106" t="s">
        <v>271</v>
      </c>
      <c r="C4" s="302" t="s">
        <v>384</v>
      </c>
      <c r="D4" s="296"/>
      <c r="E4" s="285"/>
      <c r="F4" s="285"/>
      <c r="G4" s="285"/>
      <c r="H4" s="285"/>
      <c r="I4" s="286"/>
      <c r="J4" s="294"/>
    </row>
    <row r="5" spans="2:13" s="73" customFormat="1">
      <c r="D5" s="126"/>
    </row>
    <row r="6" spans="2:13" s="73" customFormat="1">
      <c r="D6" s="126"/>
    </row>
    <row r="7" spans="2:13" ht="15.75">
      <c r="B7" s="302" t="s">
        <v>363</v>
      </c>
      <c r="C7" s="293"/>
      <c r="D7" s="296"/>
      <c r="E7" s="293"/>
      <c r="F7" s="293"/>
      <c r="G7" s="293"/>
      <c r="H7" s="293"/>
      <c r="I7" s="293"/>
      <c r="J7" s="294"/>
    </row>
    <row r="8" spans="2:13" s="73" customFormat="1">
      <c r="D8" s="126"/>
    </row>
    <row r="9" spans="2:13" ht="15.75">
      <c r="B9" s="374" t="s">
        <v>125</v>
      </c>
      <c r="C9" s="385" t="s">
        <v>112</v>
      </c>
      <c r="D9" s="385" t="s">
        <v>126</v>
      </c>
      <c r="E9" s="385" t="s">
        <v>127</v>
      </c>
      <c r="F9" s="374" t="s">
        <v>128</v>
      </c>
      <c r="G9" s="374" t="s">
        <v>129</v>
      </c>
      <c r="H9" s="368" t="s">
        <v>130</v>
      </c>
      <c r="I9" s="368"/>
      <c r="J9" s="368" t="s">
        <v>413</v>
      </c>
      <c r="K9" s="368"/>
      <c r="L9" s="368"/>
      <c r="M9" s="368"/>
    </row>
    <row r="10" spans="2:13" ht="15.75">
      <c r="B10" s="374"/>
      <c r="C10" s="386"/>
      <c r="D10" s="386"/>
      <c r="E10" s="386"/>
      <c r="F10" s="374"/>
      <c r="G10" s="374"/>
      <c r="H10" s="108" t="s">
        <v>131</v>
      </c>
      <c r="I10" s="108" t="s">
        <v>132</v>
      </c>
      <c r="J10" s="108" t="s">
        <v>409</v>
      </c>
      <c r="K10" s="108" t="s">
        <v>410</v>
      </c>
      <c r="L10" s="108" t="s">
        <v>411</v>
      </c>
      <c r="M10" s="108" t="s">
        <v>412</v>
      </c>
    </row>
    <row r="11" spans="2:13" ht="15.75">
      <c r="B11" s="107" t="s">
        <v>385</v>
      </c>
      <c r="C11" s="156" t="s">
        <v>418</v>
      </c>
      <c r="D11" s="281"/>
      <c r="E11" s="153"/>
      <c r="F11" s="153"/>
      <c r="G11" s="153"/>
      <c r="H11" s="153"/>
      <c r="I11" s="154"/>
      <c r="J11" s="153"/>
      <c r="K11" s="153"/>
      <c r="L11" s="153"/>
      <c r="M11" s="154"/>
    </row>
    <row r="12" spans="2:13" ht="214.5" customHeight="1">
      <c r="B12" s="300">
        <v>1</v>
      </c>
      <c r="C12" s="102" t="s">
        <v>448</v>
      </c>
      <c r="D12" s="120" t="s">
        <v>386</v>
      </c>
      <c r="E12" s="115">
        <v>45658</v>
      </c>
      <c r="F12" s="115">
        <v>45747</v>
      </c>
      <c r="G12" s="92" t="s">
        <v>387</v>
      </c>
      <c r="H12" s="120" t="s">
        <v>138</v>
      </c>
      <c r="I12" s="120" t="s">
        <v>388</v>
      </c>
      <c r="J12" s="110" t="s">
        <v>439</v>
      </c>
      <c r="K12" s="110" t="s">
        <v>449</v>
      </c>
      <c r="L12" s="110" t="s">
        <v>449</v>
      </c>
      <c r="M12" s="110"/>
    </row>
    <row r="13" spans="2:13" ht="312.75" customHeight="1">
      <c r="B13" s="300">
        <v>2</v>
      </c>
      <c r="C13" s="102" t="s">
        <v>389</v>
      </c>
      <c r="D13" s="120" t="s">
        <v>242</v>
      </c>
      <c r="E13" s="115">
        <v>45748</v>
      </c>
      <c r="F13" s="115">
        <v>47118</v>
      </c>
      <c r="G13" s="92" t="s">
        <v>390</v>
      </c>
      <c r="H13" s="120" t="s">
        <v>138</v>
      </c>
      <c r="I13" s="120" t="s">
        <v>391</v>
      </c>
      <c r="J13" s="110" t="s">
        <v>419</v>
      </c>
      <c r="K13" s="110" t="s">
        <v>491</v>
      </c>
      <c r="L13" s="110" t="s">
        <v>532</v>
      </c>
      <c r="M13" s="110"/>
    </row>
    <row r="14" spans="2:13" ht="15.75">
      <c r="B14" s="107" t="s">
        <v>392</v>
      </c>
      <c r="C14" s="156" t="s">
        <v>393</v>
      </c>
      <c r="D14" s="281"/>
      <c r="E14" s="153"/>
      <c r="F14" s="153"/>
      <c r="G14" s="153"/>
      <c r="H14" s="153"/>
      <c r="I14" s="154"/>
      <c r="J14" s="153"/>
      <c r="K14" s="153"/>
      <c r="L14" s="153"/>
      <c r="M14" s="154"/>
    </row>
    <row r="15" spans="2:13" ht="105">
      <c r="B15" s="300">
        <v>1</v>
      </c>
      <c r="C15" s="102" t="s">
        <v>417</v>
      </c>
      <c r="D15" s="120" t="s">
        <v>184</v>
      </c>
      <c r="E15" s="115">
        <v>45658</v>
      </c>
      <c r="F15" s="115">
        <v>45747</v>
      </c>
      <c r="G15" s="92" t="s">
        <v>394</v>
      </c>
      <c r="H15" s="120" t="s">
        <v>138</v>
      </c>
      <c r="I15" s="120" t="s">
        <v>395</v>
      </c>
      <c r="J15" s="110" t="s">
        <v>438</v>
      </c>
      <c r="K15" s="110" t="s">
        <v>449</v>
      </c>
      <c r="L15" s="110" t="s">
        <v>449</v>
      </c>
      <c r="M15" s="110"/>
    </row>
    <row r="16" spans="2:13" ht="300">
      <c r="B16" s="300">
        <v>2</v>
      </c>
      <c r="C16" s="102" t="s">
        <v>536</v>
      </c>
      <c r="D16" s="62" t="s">
        <v>190</v>
      </c>
      <c r="E16" s="145">
        <v>45748</v>
      </c>
      <c r="F16" s="115">
        <v>47118</v>
      </c>
      <c r="G16" s="92" t="s">
        <v>396</v>
      </c>
      <c r="H16" s="120" t="s">
        <v>138</v>
      </c>
      <c r="I16" s="120" t="s">
        <v>395</v>
      </c>
      <c r="J16" s="110" t="s">
        <v>419</v>
      </c>
      <c r="K16" s="110" t="s">
        <v>490</v>
      </c>
      <c r="L16" s="110" t="s">
        <v>537</v>
      </c>
      <c r="M16" s="110"/>
    </row>
    <row r="17" spans="3:10" s="73" customFormat="1" ht="24" customHeight="1">
      <c r="D17" s="126"/>
    </row>
    <row r="18" spans="3:10" ht="24" customHeight="1">
      <c r="J18" s="75"/>
    </row>
    <row r="19" spans="3:10" ht="24.75" customHeight="1">
      <c r="C19" s="369" t="s">
        <v>170</v>
      </c>
      <c r="D19" s="370"/>
      <c r="E19" s="371"/>
      <c r="J19" s="75"/>
    </row>
    <row r="20" spans="3:10" ht="20.25" customHeight="1">
      <c r="C20" s="108" t="s">
        <v>171</v>
      </c>
      <c r="D20" s="107" t="s">
        <v>172</v>
      </c>
      <c r="E20" s="108" t="s">
        <v>173</v>
      </c>
      <c r="J20" s="75"/>
    </row>
    <row r="21" spans="3:10" ht="60">
      <c r="C21" s="146" t="s">
        <v>397</v>
      </c>
      <c r="D21" s="120" t="s">
        <v>398</v>
      </c>
      <c r="E21" s="118">
        <v>1</v>
      </c>
      <c r="J21" s="75"/>
    </row>
    <row r="22" spans="3:10">
      <c r="J22" s="75"/>
    </row>
    <row r="23" spans="3:10" ht="21" customHeight="1">
      <c r="J23" s="75"/>
    </row>
    <row r="24" spans="3:10">
      <c r="J24" s="75"/>
    </row>
    <row r="25" spans="3:10">
      <c r="J25" s="75"/>
    </row>
    <row r="26" spans="3:10" s="73" customFormat="1">
      <c r="D26" s="126"/>
    </row>
    <row r="27" spans="3:10">
      <c r="J27" s="75"/>
    </row>
    <row r="28" spans="3:10">
      <c r="J28" s="75"/>
    </row>
    <row r="29" spans="3:10">
      <c r="C29" s="96"/>
      <c r="D29" s="122" t="s">
        <v>232</v>
      </c>
      <c r="E29" s="96"/>
      <c r="J29" s="75"/>
    </row>
    <row r="30" spans="3:10">
      <c r="C30" s="96"/>
      <c r="D30" s="122" t="s">
        <v>233</v>
      </c>
      <c r="E30" s="96" t="s">
        <v>234</v>
      </c>
      <c r="J30" s="75"/>
    </row>
    <row r="31" spans="3:10">
      <c r="C31" s="96"/>
      <c r="D31" s="122"/>
      <c r="E31" s="96" t="s">
        <v>235</v>
      </c>
      <c r="J31" s="75"/>
    </row>
    <row r="32" spans="3:10">
      <c r="C32" s="123"/>
      <c r="D32" s="122"/>
      <c r="E32" s="124"/>
      <c r="J32" s="75"/>
    </row>
    <row r="33" spans="3:10">
      <c r="C33" s="96"/>
      <c r="D33" s="122"/>
      <c r="E33" s="124"/>
      <c r="J33" s="75"/>
    </row>
    <row r="34" spans="3:10">
      <c r="C34" s="96"/>
      <c r="D34" s="122"/>
      <c r="E34" s="124"/>
      <c r="J34" s="75"/>
    </row>
    <row r="35" spans="3:10">
      <c r="J35" s="75"/>
    </row>
    <row r="36" spans="3:10" s="73" customFormat="1">
      <c r="D36" s="126"/>
    </row>
    <row r="37" spans="3:10" s="73" customFormat="1">
      <c r="D37" s="126"/>
    </row>
  </sheetData>
  <sheetProtection selectLockedCells="1" selectUnlockedCells="1"/>
  <mergeCells count="9">
    <mergeCell ref="J9:M9"/>
    <mergeCell ref="H9:I9"/>
    <mergeCell ref="C19:E19"/>
    <mergeCell ref="B9:B10"/>
    <mergeCell ref="C9:C10"/>
    <mergeCell ref="D9:D10"/>
    <mergeCell ref="E9:E10"/>
    <mergeCell ref="F9:F10"/>
    <mergeCell ref="G9:G10"/>
  </mergeCells>
  <printOptions horizontalCentered="1" verticalCentered="1"/>
  <pageMargins left="0.70866141732283472" right="0.70866141732283472" top="0.74803149606299213" bottom="0.74803149606299213" header="0.31496062992125984" footer="0.31496062992125984"/>
  <pageSetup scale="32"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
  <dimension ref="A1:GQ57"/>
  <sheetViews>
    <sheetView showGridLines="0" zoomScale="57" zoomScaleNormal="57" zoomScaleSheetLayoutView="70" workbookViewId="0">
      <pane ySplit="7" topLeftCell="A25" activePane="bottomLeft" state="frozen"/>
      <selection pane="bottomLeft" activeCell="E28" sqref="E28"/>
    </sheetView>
  </sheetViews>
  <sheetFormatPr baseColWidth="10" defaultColWidth="11.42578125" defaultRowHeight="15"/>
  <cols>
    <col min="1" max="1" width="11.140625" style="4" customWidth="1"/>
    <col min="2" max="2" width="26" style="1" customWidth="1"/>
    <col min="3" max="3" width="26.42578125" style="1" customWidth="1"/>
    <col min="4" max="4" width="16" style="1" customWidth="1"/>
    <col min="5" max="5" width="28.28515625" style="1" customWidth="1"/>
    <col min="6" max="6" width="15.7109375" style="1" customWidth="1"/>
    <col min="7" max="7" width="15" style="1" customWidth="1"/>
    <col min="8" max="8" width="17" style="1" customWidth="1"/>
    <col min="9" max="9" width="13.42578125" style="1" customWidth="1"/>
    <col min="10" max="10" width="70.7109375" style="1" customWidth="1"/>
    <col min="11" max="11" width="48.5703125" style="1" customWidth="1"/>
    <col min="12" max="12" width="47.5703125" style="1" customWidth="1"/>
    <col min="13" max="13" width="46.28515625" style="1" customWidth="1"/>
    <col min="14" max="14" width="63.85546875" style="1" customWidth="1"/>
    <col min="15" max="15" width="18" style="5" customWidth="1"/>
    <col min="16" max="21" width="11.5703125" style="5" customWidth="1"/>
    <col min="22" max="22" width="19.140625" style="4" bestFit="1" customWidth="1"/>
    <col min="23" max="23" width="18.5703125" style="4" bestFit="1" customWidth="1"/>
    <col min="24" max="24" width="16.28515625" style="4" bestFit="1" customWidth="1"/>
    <col min="25" max="199" width="11.42578125" style="4"/>
  </cols>
  <sheetData>
    <row r="1" spans="2:25" s="4" customFormat="1" ht="149.25" customHeight="1" thickBot="1">
      <c r="B1" s="5"/>
      <c r="C1" s="5"/>
      <c r="D1" s="5"/>
      <c r="E1" s="5"/>
      <c r="F1" s="5"/>
      <c r="G1" s="5"/>
      <c r="H1" s="5"/>
      <c r="I1" s="5"/>
      <c r="J1" s="5"/>
      <c r="K1" s="5"/>
      <c r="L1" s="5"/>
      <c r="M1" s="5"/>
      <c r="N1" s="5"/>
      <c r="O1" s="5"/>
      <c r="P1" s="5"/>
      <c r="Q1" s="5"/>
      <c r="R1" s="5"/>
      <c r="S1" s="5"/>
      <c r="T1" s="5"/>
      <c r="U1" s="5"/>
    </row>
    <row r="2" spans="2:25" ht="16.5" thickTop="1">
      <c r="B2" s="140"/>
      <c r="C2" s="387" t="s">
        <v>399</v>
      </c>
      <c r="D2" s="387"/>
      <c r="E2" s="387"/>
      <c r="F2" s="387"/>
      <c r="G2" s="387"/>
      <c r="H2" s="387"/>
      <c r="I2" s="387"/>
      <c r="J2" s="387"/>
      <c r="K2" s="387"/>
      <c r="L2" s="387"/>
      <c r="M2" s="387"/>
      <c r="N2" s="387"/>
    </row>
    <row r="3" spans="2:25" ht="16.5" thickBot="1">
      <c r="B3" s="141"/>
      <c r="C3" s="388"/>
      <c r="D3" s="388"/>
      <c r="E3" s="388"/>
      <c r="F3" s="388"/>
      <c r="G3" s="388"/>
      <c r="H3" s="388"/>
      <c r="I3" s="388"/>
      <c r="J3" s="388"/>
      <c r="K3" s="388"/>
      <c r="L3" s="388"/>
      <c r="M3" s="388"/>
      <c r="N3" s="388"/>
    </row>
    <row r="4" spans="2:25" s="4" customFormat="1" ht="15.75" thickTop="1">
      <c r="B4" s="5"/>
      <c r="C4" s="5"/>
      <c r="D4" s="5"/>
      <c r="E4" s="5"/>
      <c r="F4" s="5"/>
      <c r="G4" s="5"/>
      <c r="H4" s="5"/>
      <c r="I4" s="5"/>
      <c r="J4" s="5"/>
      <c r="K4" s="5"/>
      <c r="L4" s="5"/>
      <c r="M4" s="5"/>
      <c r="N4" s="5"/>
      <c r="O4" s="5"/>
      <c r="P4" s="5"/>
      <c r="Q4" s="5"/>
      <c r="R4" s="5"/>
      <c r="S4" s="5"/>
      <c r="T4" s="5"/>
      <c r="U4" s="5"/>
    </row>
    <row r="5" spans="2:25" s="4" customFormat="1" ht="15.75" thickBot="1">
      <c r="B5" s="5"/>
      <c r="C5" s="5"/>
      <c r="D5" s="5"/>
      <c r="E5" s="6"/>
      <c r="F5" s="6"/>
      <c r="G5" s="5"/>
      <c r="H5" s="5"/>
      <c r="I5" s="5"/>
      <c r="J5" s="5"/>
      <c r="K5" s="5"/>
      <c r="L5" s="5"/>
      <c r="M5" s="5"/>
      <c r="N5" s="5"/>
      <c r="O5" s="5"/>
      <c r="P5" s="5"/>
      <c r="Q5" s="5"/>
      <c r="R5" s="5"/>
      <c r="S5" s="5"/>
      <c r="T5" s="5"/>
      <c r="U5" s="5"/>
    </row>
    <row r="6" spans="2:25" ht="20.25" thickTop="1" thickBot="1">
      <c r="B6" s="390" t="s">
        <v>400</v>
      </c>
      <c r="C6" s="390" t="s">
        <v>170</v>
      </c>
      <c r="D6" s="390" t="s">
        <v>173</v>
      </c>
      <c r="E6" s="389" t="s">
        <v>401</v>
      </c>
      <c r="F6" s="390" t="s">
        <v>402</v>
      </c>
      <c r="G6" s="390"/>
      <c r="H6" s="390"/>
      <c r="I6" s="390"/>
      <c r="J6" s="306" t="s">
        <v>440</v>
      </c>
      <c r="K6" s="306" t="s">
        <v>440</v>
      </c>
      <c r="L6" s="306" t="s">
        <v>440</v>
      </c>
      <c r="M6" s="306" t="s">
        <v>440</v>
      </c>
      <c r="N6" s="306"/>
    </row>
    <row r="7" spans="2:25" ht="49.5" customHeight="1" thickTop="1" thickBot="1">
      <c r="B7" s="390"/>
      <c r="C7" s="390"/>
      <c r="D7" s="390"/>
      <c r="E7" s="389"/>
      <c r="F7" s="25" t="s">
        <v>404</v>
      </c>
      <c r="G7" s="25" t="s">
        <v>405</v>
      </c>
      <c r="H7" s="25" t="s">
        <v>406</v>
      </c>
      <c r="I7" s="25" t="s">
        <v>407</v>
      </c>
      <c r="J7" s="305" t="s">
        <v>441</v>
      </c>
      <c r="K7" s="305" t="s">
        <v>442</v>
      </c>
      <c r="L7" s="305" t="s">
        <v>443</v>
      </c>
      <c r="M7" s="305" t="s">
        <v>444</v>
      </c>
      <c r="N7" s="305" t="s">
        <v>403</v>
      </c>
    </row>
    <row r="8" spans="2:25" ht="223.5" customHeight="1" thickTop="1" thickBot="1">
      <c r="B8" s="270" t="str">
        <f>OBJETIVOS!D$3</f>
        <v>PO-01 Planeación Gestión Documental</v>
      </c>
      <c r="C8" s="26" t="str">
        <f>'PO-01'!C28</f>
        <v>Actualización de documentos del SGC -  CPR-120</v>
      </c>
      <c r="D8" s="27">
        <f>'PO-01'!E28</f>
        <v>1</v>
      </c>
      <c r="E8" s="32">
        <f>SUM(F8:I8)</f>
        <v>1</v>
      </c>
      <c r="F8" s="29">
        <f>(74/74)*100%</f>
        <v>1</v>
      </c>
      <c r="G8" s="29"/>
      <c r="H8" s="29"/>
      <c r="I8" s="29"/>
      <c r="J8" s="28"/>
      <c r="K8" s="30"/>
      <c r="L8" s="30"/>
      <c r="M8" s="30"/>
      <c r="N8" s="33" t="s">
        <v>489</v>
      </c>
      <c r="Q8" s="5">
        <v>1</v>
      </c>
      <c r="R8" s="13">
        <v>3</v>
      </c>
      <c r="S8" s="14">
        <f>+$Q$8/R8</f>
        <v>0.33333333333333331</v>
      </c>
    </row>
    <row r="9" spans="2:25" ht="223.5" customHeight="1" thickTop="1" thickBot="1">
      <c r="B9" s="270" t="str">
        <f>OBJETIVOS!D$3</f>
        <v>PO-01 Planeación Gestión Documental</v>
      </c>
      <c r="C9" s="19" t="str">
        <f>'PO-01'!C29</f>
        <v>Actualización del PGD</v>
      </c>
      <c r="D9" s="21">
        <f>'PO-01'!E29</f>
        <v>1</v>
      </c>
      <c r="E9" s="32">
        <f>SUM(F9:I9)</f>
        <v>1</v>
      </c>
      <c r="F9" s="29">
        <f>(1/1)*100%</f>
        <v>1</v>
      </c>
      <c r="G9" s="22"/>
      <c r="H9" s="22"/>
      <c r="I9" s="22"/>
      <c r="J9" s="24"/>
      <c r="K9" s="18"/>
      <c r="L9" s="18"/>
      <c r="M9" s="18"/>
      <c r="N9" s="33" t="s">
        <v>489</v>
      </c>
      <c r="R9" s="13"/>
      <c r="S9" s="14"/>
    </row>
    <row r="10" spans="2:25" ht="210.75" customHeight="1" thickTop="1" thickBot="1">
      <c r="B10" s="271" t="str">
        <f>OBJETIVOS!D$10</f>
        <v>PO-02 Producción documental</v>
      </c>
      <c r="C10" s="19" t="str">
        <f>'PO-02'!C37</f>
        <v>Normalización de formatos</v>
      </c>
      <c r="D10" s="21">
        <v>1</v>
      </c>
      <c r="E10" s="12">
        <f>AVERAGE(F10:G10)</f>
        <v>0.75</v>
      </c>
      <c r="F10" s="29">
        <f>(1/2)*100%</f>
        <v>0.5</v>
      </c>
      <c r="G10" s="29">
        <f>(2/2)*100%</f>
        <v>1</v>
      </c>
      <c r="H10" s="29">
        <f>(7/48)*100%</f>
        <v>0.14583333333333334</v>
      </c>
      <c r="I10" s="29">
        <f>(0/1)*100</f>
        <v>0</v>
      </c>
      <c r="J10" s="24"/>
      <c r="K10" s="24"/>
      <c r="L10" s="24"/>
      <c r="M10" s="24"/>
      <c r="N10" s="31"/>
      <c r="R10" s="5">
        <v>6</v>
      </c>
      <c r="S10" s="14">
        <f>+$Q$8/R10</f>
        <v>0.16666666666666666</v>
      </c>
    </row>
    <row r="11" spans="2:25" ht="207" customHeight="1" thickTop="1" thickBot="1">
      <c r="B11" s="271" t="str">
        <f>OBJETIVOS!D$10</f>
        <v>PO-02 Producción documental</v>
      </c>
      <c r="C11" s="35" t="str">
        <f>'PO-02'!C38</f>
        <v>Digitalización de expedientes</v>
      </c>
      <c r="D11" s="21">
        <v>1</v>
      </c>
      <c r="E11" s="12">
        <f>AVERAGE(F11:G11)</f>
        <v>1</v>
      </c>
      <c r="F11" s="29">
        <f>(78396/78396)*100%</f>
        <v>1</v>
      </c>
      <c r="G11" s="29">
        <f>(107710/107710)*100%</f>
        <v>1</v>
      </c>
      <c r="H11" s="29">
        <f>(171741/171741)*100%</f>
        <v>1</v>
      </c>
      <c r="I11" s="29">
        <f t="shared" ref="I11:I14" si="0">(0/1)*100</f>
        <v>0</v>
      </c>
      <c r="J11" s="24"/>
      <c r="K11" s="24"/>
      <c r="L11" s="24"/>
      <c r="M11" s="24"/>
      <c r="N11" s="33"/>
      <c r="R11" s="5">
        <v>7</v>
      </c>
      <c r="S11" s="14">
        <f>+$Q$8/R11</f>
        <v>0.14285714285714285</v>
      </c>
      <c r="U11" s="5">
        <v>100</v>
      </c>
      <c r="V11" s="15" t="e">
        <f>+U11*#REF!</f>
        <v>#REF!</v>
      </c>
      <c r="W11" s="15">
        <v>15399000</v>
      </c>
      <c r="X11" s="16" t="e">
        <f>+V11-W11</f>
        <v>#REF!</v>
      </c>
      <c r="Y11" s="17" t="e">
        <f>+W11/V11</f>
        <v>#REF!</v>
      </c>
    </row>
    <row r="12" spans="2:25" ht="202.5" customHeight="1" thickTop="1" thickBot="1">
      <c r="B12" s="271" t="str">
        <f>OBJETIVOS!D$10</f>
        <v>PO-02 Producción documental</v>
      </c>
      <c r="C12" s="19" t="str">
        <f>'PO-02'!C39</f>
        <v>Indexación de documentos</v>
      </c>
      <c r="D12" s="21">
        <v>1</v>
      </c>
      <c r="E12" s="12">
        <f>AVERAGE(F12:G12)</f>
        <v>1</v>
      </c>
      <c r="F12" s="29">
        <f>(50655/50655)*100%</f>
        <v>1</v>
      </c>
      <c r="G12" s="29">
        <f>(48685/48685)*100%</f>
        <v>1</v>
      </c>
      <c r="H12" s="29">
        <f>(149628/149628)*100%</f>
        <v>1</v>
      </c>
      <c r="I12" s="29">
        <f t="shared" si="0"/>
        <v>0</v>
      </c>
      <c r="J12" s="24"/>
      <c r="L12" s="24"/>
      <c r="M12" s="18"/>
      <c r="N12" s="33"/>
    </row>
    <row r="13" spans="2:25" ht="221.25" customHeight="1" thickTop="1" thickBot="1">
      <c r="B13" s="271" t="str">
        <f>OBJETIVOS!D$10</f>
        <v>PO-02 Producción documental</v>
      </c>
      <c r="C13" s="19" t="str">
        <f>'PO-02'!C40</f>
        <v>Migración de registros</v>
      </c>
      <c r="D13" s="21">
        <v>1</v>
      </c>
      <c r="E13" s="12">
        <f>AVERAGE(F13:G13)</f>
        <v>0.26691729323308272</v>
      </c>
      <c r="F13" s="29">
        <v>0</v>
      </c>
      <c r="G13" s="29">
        <f>(781/1463)*100%</f>
        <v>0.53383458646616544</v>
      </c>
      <c r="H13" s="29">
        <f>(1017/1534)*100%</f>
        <v>0.66297262059973927</v>
      </c>
      <c r="I13" s="29">
        <f t="shared" si="0"/>
        <v>0</v>
      </c>
      <c r="J13" s="24"/>
      <c r="K13" s="24"/>
      <c r="L13" s="24"/>
      <c r="M13" s="18"/>
      <c r="N13" s="31"/>
    </row>
    <row r="14" spans="2:25" ht="217.5" customHeight="1" thickTop="1" thickBot="1">
      <c r="B14" s="271" t="str">
        <f>OBJETIVOS!D$10</f>
        <v>PO-02 Producción documental</v>
      </c>
      <c r="C14" s="19" t="str">
        <f>'PO-02'!C41</f>
        <v>Actualización de TRD</v>
      </c>
      <c r="D14" s="12">
        <v>1</v>
      </c>
      <c r="E14" s="12">
        <f>AVERAGE(F14:G14)</f>
        <v>6.1224489795918366E-2</v>
      </c>
      <c r="F14" s="29">
        <f>(2/49)*100%</f>
        <v>4.0816326530612242E-2</v>
      </c>
      <c r="G14" s="29">
        <f>(4/49)*100%</f>
        <v>8.1632653061224483E-2</v>
      </c>
      <c r="H14" s="29">
        <f>(16/49)*100%</f>
        <v>0.32653061224489793</v>
      </c>
      <c r="I14" s="29">
        <f t="shared" si="0"/>
        <v>0</v>
      </c>
      <c r="J14" s="24"/>
      <c r="K14" s="24"/>
      <c r="L14" s="23"/>
      <c r="M14" s="23"/>
      <c r="N14" s="33"/>
    </row>
    <row r="15" spans="2:25" ht="210.75" customHeight="1" thickTop="1" thickBot="1">
      <c r="B15" s="271" t="str">
        <f>OBJETIVOS!D$9</f>
        <v>PO-03 Gestión y trámite documental</v>
      </c>
      <c r="C15" s="19" t="str">
        <f>'PO-03'!C34</f>
        <v>Programa de gestión de documentos electrónicos</v>
      </c>
      <c r="D15" s="12">
        <v>1</v>
      </c>
      <c r="E15" s="32">
        <f>SUM(H15:I15)</f>
        <v>0</v>
      </c>
      <c r="F15" s="29">
        <f t="shared" ref="F15:G17" si="1">(0/1)*100%</f>
        <v>0</v>
      </c>
      <c r="G15" s="29">
        <f t="shared" si="1"/>
        <v>0</v>
      </c>
      <c r="H15" s="29">
        <f>(0/1)*100%</f>
        <v>0</v>
      </c>
      <c r="I15" s="29">
        <f t="shared" ref="I15:I17" si="2">(0/1)*100%</f>
        <v>0</v>
      </c>
      <c r="J15" s="24"/>
      <c r="K15" s="24"/>
      <c r="L15" s="23"/>
      <c r="M15" s="23"/>
      <c r="N15" s="31" t="s">
        <v>486</v>
      </c>
    </row>
    <row r="16" spans="2:25" ht="192" customHeight="1" thickTop="1" thickBot="1">
      <c r="B16" s="271" t="str">
        <f>OBJETIVOS!D$9</f>
        <v>PO-03 Gestión y trámite documental</v>
      </c>
      <c r="C16" s="19" t="str">
        <f>'PO-03'!C35</f>
        <v>Centralización espacios físicos de archivo.</v>
      </c>
      <c r="D16" s="12">
        <v>1</v>
      </c>
      <c r="E16" s="12">
        <f t="shared" ref="E16" si="3">AVERAGE(F16:I16)</f>
        <v>0.25</v>
      </c>
      <c r="F16" s="29">
        <f t="shared" si="1"/>
        <v>0</v>
      </c>
      <c r="G16" s="29">
        <f t="shared" si="1"/>
        <v>0</v>
      </c>
      <c r="H16" s="29">
        <f>(2/2)*100%</f>
        <v>1</v>
      </c>
      <c r="I16" s="29">
        <f t="shared" si="2"/>
        <v>0</v>
      </c>
      <c r="J16" s="24"/>
      <c r="K16" s="24"/>
      <c r="L16" s="24"/>
      <c r="M16" s="18"/>
      <c r="N16" s="33"/>
    </row>
    <row r="17" spans="2:21" ht="208.5" customHeight="1" thickTop="1" thickBot="1">
      <c r="B17" s="271" t="str">
        <f>OBJETIVOS!D$5</f>
        <v>PO-04 Organización documental</v>
      </c>
      <c r="C17" s="36" t="str">
        <f>'PO-04'!C36</f>
        <v>Normalización de inventarios.</v>
      </c>
      <c r="D17" s="37">
        <v>1</v>
      </c>
      <c r="E17" s="12">
        <f t="shared" ref="E17:E24" si="4">AVERAGE(H17:I17)</f>
        <v>0.5</v>
      </c>
      <c r="F17" s="29">
        <f t="shared" si="1"/>
        <v>0</v>
      </c>
      <c r="G17" s="29">
        <f t="shared" si="1"/>
        <v>0</v>
      </c>
      <c r="H17" s="29">
        <f>(1/1)*100%</f>
        <v>1</v>
      </c>
      <c r="I17" s="29">
        <f t="shared" si="2"/>
        <v>0</v>
      </c>
      <c r="J17" s="24"/>
      <c r="K17" s="24"/>
      <c r="L17" s="24"/>
      <c r="M17" s="18"/>
      <c r="N17" s="31" t="s">
        <v>486</v>
      </c>
    </row>
    <row r="18" spans="2:21" ht="215.25" customHeight="1" thickTop="1" thickBot="1">
      <c r="B18" s="271" t="str">
        <f>OBJETIVOS!D$5</f>
        <v>PO-04 Organización documental</v>
      </c>
      <c r="C18" s="19" t="str">
        <f>'PO-04'!C37</f>
        <v>Recepción archivos centralizados</v>
      </c>
      <c r="D18" s="37">
        <v>1</v>
      </c>
      <c r="E18" s="12">
        <f t="shared" si="4"/>
        <v>0.5</v>
      </c>
      <c r="F18" s="29">
        <f t="shared" ref="F18:G20" si="5">(0/1)*100</f>
        <v>0</v>
      </c>
      <c r="G18" s="29">
        <f t="shared" si="5"/>
        <v>0</v>
      </c>
      <c r="H18" s="29">
        <f>(1/1)*100%</f>
        <v>1</v>
      </c>
      <c r="I18" s="29">
        <f t="shared" ref="H18:I25" si="6">(0/1)*100</f>
        <v>0</v>
      </c>
      <c r="J18" s="24"/>
      <c r="K18" s="18"/>
      <c r="L18" s="18"/>
      <c r="M18" s="18"/>
      <c r="N18" s="31" t="s">
        <v>486</v>
      </c>
    </row>
    <row r="19" spans="2:21" ht="207" customHeight="1" thickTop="1" thickBot="1">
      <c r="B19" s="271" t="str">
        <f>OBJETIVOS!D$5</f>
        <v>PO-04 Organización documental</v>
      </c>
      <c r="C19" s="36" t="str">
        <f>'PO-04'!C38</f>
        <v>Actualización de inventario.</v>
      </c>
      <c r="D19" s="274" t="s">
        <v>307</v>
      </c>
      <c r="E19" s="12">
        <f t="shared" si="4"/>
        <v>0.5</v>
      </c>
      <c r="F19" s="29">
        <f t="shared" si="5"/>
        <v>0</v>
      </c>
      <c r="G19" s="29">
        <f t="shared" si="5"/>
        <v>0</v>
      </c>
      <c r="H19" s="29">
        <f>(1/1)*100%</f>
        <v>1</v>
      </c>
      <c r="I19" s="29">
        <f t="shared" si="6"/>
        <v>0</v>
      </c>
      <c r="J19" s="20"/>
      <c r="K19" s="20"/>
      <c r="L19" s="20"/>
      <c r="M19" s="20"/>
      <c r="N19" s="31" t="s">
        <v>486</v>
      </c>
    </row>
    <row r="20" spans="2:21" ht="219.75" customHeight="1" thickTop="1" thickBot="1">
      <c r="B20" s="271" t="str">
        <f>OBJETIVOS!D$5</f>
        <v>PO-04 Organización documental</v>
      </c>
      <c r="C20" s="19" t="str">
        <f>'PO-04'!C39</f>
        <v>Programa de documentos vitales y esenciales.</v>
      </c>
      <c r="D20" s="12">
        <v>1</v>
      </c>
      <c r="E20" s="12">
        <f t="shared" si="4"/>
        <v>0.5</v>
      </c>
      <c r="F20" s="29">
        <f t="shared" si="5"/>
        <v>0</v>
      </c>
      <c r="G20" s="29">
        <f t="shared" si="5"/>
        <v>0</v>
      </c>
      <c r="H20" s="29">
        <f>(1/1)*100%</f>
        <v>1</v>
      </c>
      <c r="I20" s="29">
        <f t="shared" si="6"/>
        <v>0</v>
      </c>
      <c r="J20" s="20"/>
      <c r="K20" s="20"/>
      <c r="L20" s="20"/>
      <c r="M20" s="20"/>
      <c r="N20" s="31" t="s">
        <v>487</v>
      </c>
    </row>
    <row r="21" spans="2:21" ht="204" customHeight="1" thickTop="1" thickBot="1">
      <c r="B21" s="273" t="str">
        <f>OBJETIVOS!D$12</f>
        <v>PO-05 Transferencias documentales</v>
      </c>
      <c r="C21" s="38" t="str">
        <f>'PO-05'!C31</f>
        <v>Transferencias primarias</v>
      </c>
      <c r="D21" s="37">
        <v>1</v>
      </c>
      <c r="E21" s="12">
        <f t="shared" si="4"/>
        <v>0.5</v>
      </c>
      <c r="F21" s="29">
        <v>0</v>
      </c>
      <c r="G21" s="29">
        <v>0</v>
      </c>
      <c r="H21" s="29">
        <f>(13/13)*100%</f>
        <v>1</v>
      </c>
      <c r="I21" s="29">
        <f t="shared" si="6"/>
        <v>0</v>
      </c>
      <c r="J21" s="20"/>
      <c r="K21" s="20"/>
      <c r="L21" s="20"/>
      <c r="M21" s="20"/>
      <c r="N21" s="31" t="s">
        <v>487</v>
      </c>
    </row>
    <row r="22" spans="2:21" ht="207" customHeight="1" thickTop="1" thickBot="1">
      <c r="B22" s="273" t="str">
        <f>OBJETIVOS!D$12</f>
        <v>PO-05 Transferencias documentales</v>
      </c>
      <c r="C22" s="36" t="str">
        <f>'PO-05'!C32</f>
        <v xml:space="preserve">Actualización del FUID del Archivo Central. </v>
      </c>
      <c r="D22" s="21">
        <v>1</v>
      </c>
      <c r="E22" s="12">
        <f t="shared" si="4"/>
        <v>0.5</v>
      </c>
      <c r="F22" s="29">
        <v>0</v>
      </c>
      <c r="G22" s="29">
        <v>0</v>
      </c>
      <c r="H22" s="29">
        <f>(13/13)*100%</f>
        <v>1</v>
      </c>
      <c r="I22" s="29">
        <f t="shared" si="6"/>
        <v>0</v>
      </c>
      <c r="J22" s="20"/>
      <c r="K22" s="20"/>
      <c r="L22" s="20"/>
      <c r="M22" s="20"/>
      <c r="N22" s="31" t="s">
        <v>487</v>
      </c>
    </row>
    <row r="23" spans="2:21" ht="200.25" customHeight="1" thickTop="1" thickBot="1">
      <c r="B23" s="273" t="str">
        <f>OBJETIVOS!D$12</f>
        <v>PO-05 Transferencias documentales</v>
      </c>
      <c r="C23" s="19" t="str">
        <f>'PO-05'!C33</f>
        <v>Expedientes descritos en el SGDEA.</v>
      </c>
      <c r="D23" s="11">
        <v>1</v>
      </c>
      <c r="E23" s="12">
        <f t="shared" si="4"/>
        <v>0</v>
      </c>
      <c r="F23" s="29">
        <f t="shared" ref="F23:G25" si="7">(0/1)*100</f>
        <v>0</v>
      </c>
      <c r="G23" s="29">
        <f t="shared" si="7"/>
        <v>0</v>
      </c>
      <c r="H23" s="29">
        <f t="shared" si="6"/>
        <v>0</v>
      </c>
      <c r="I23" s="29">
        <f t="shared" si="6"/>
        <v>0</v>
      </c>
      <c r="J23" s="24"/>
      <c r="K23" s="24"/>
      <c r="L23" s="24"/>
      <c r="M23" s="18"/>
      <c r="N23" s="31" t="s">
        <v>533</v>
      </c>
    </row>
    <row r="24" spans="2:21" ht="196.5" customHeight="1" thickTop="1" thickBot="1">
      <c r="B24" s="273" t="str">
        <f>OBJETIVOS!D$12</f>
        <v>PO-05 Transferencias documentales</v>
      </c>
      <c r="C24" s="19" t="str">
        <f>'PO-05'!C34</f>
        <v xml:space="preserve">Transferencias secundarias </v>
      </c>
      <c r="D24" s="11">
        <v>1</v>
      </c>
      <c r="E24" s="12">
        <f t="shared" si="4"/>
        <v>0</v>
      </c>
      <c r="F24" s="29">
        <f t="shared" si="7"/>
        <v>0</v>
      </c>
      <c r="G24" s="29">
        <f t="shared" si="7"/>
        <v>0</v>
      </c>
      <c r="H24" s="29">
        <f t="shared" si="6"/>
        <v>0</v>
      </c>
      <c r="I24" s="29">
        <f t="shared" si="6"/>
        <v>0</v>
      </c>
      <c r="J24" s="24"/>
      <c r="K24" s="24"/>
      <c r="L24" s="24"/>
      <c r="M24" s="18"/>
      <c r="N24" s="31" t="s">
        <v>533</v>
      </c>
    </row>
    <row r="25" spans="2:21" ht="195.75" customHeight="1" thickTop="1" thickBot="1">
      <c r="B25" s="271" t="str">
        <f>OBJETIVOS!D11</f>
        <v xml:space="preserve"> PO-06 Disposición documental</v>
      </c>
      <c r="C25" s="19" t="str">
        <f>'PO-06'!C30</f>
        <v>Eliminación documental.</v>
      </c>
      <c r="D25" s="12">
        <v>1</v>
      </c>
      <c r="E25" s="12">
        <f t="shared" ref="E25:E26" si="8">AVERAGE(F25:I25)</f>
        <v>0</v>
      </c>
      <c r="F25" s="29">
        <f t="shared" si="7"/>
        <v>0</v>
      </c>
      <c r="G25" s="29">
        <f t="shared" si="7"/>
        <v>0</v>
      </c>
      <c r="H25" s="29">
        <f>(0/1)*100%</f>
        <v>0</v>
      </c>
      <c r="I25" s="29">
        <f t="shared" si="6"/>
        <v>0</v>
      </c>
      <c r="J25" s="24"/>
      <c r="K25" s="24"/>
      <c r="L25" s="24"/>
      <c r="M25" s="24"/>
      <c r="N25" s="31" t="s">
        <v>487</v>
      </c>
    </row>
    <row r="26" spans="2:21" ht="196.5" customHeight="1" thickTop="1" thickBot="1">
      <c r="B26" s="271" t="str">
        <f>OBJETIVOS!D12</f>
        <v>PO-05 Transferencias documentales</v>
      </c>
      <c r="C26" s="19" t="str">
        <f>'PO-06'!C31</f>
        <v xml:space="preserve">*Plan de aplicación de TVD.
*Plan de aplicación de TRD.
</v>
      </c>
      <c r="D26" s="12">
        <v>1</v>
      </c>
      <c r="E26" s="12">
        <f t="shared" si="8"/>
        <v>1</v>
      </c>
      <c r="F26" s="34"/>
      <c r="G26" s="29">
        <f>(2/2)*100%</f>
        <v>1</v>
      </c>
      <c r="H26" s="22"/>
      <c r="I26" s="22"/>
      <c r="J26" s="24"/>
      <c r="K26" s="24"/>
      <c r="L26" s="24"/>
      <c r="M26" s="24"/>
      <c r="N26" s="33" t="s">
        <v>488</v>
      </c>
    </row>
    <row r="27" spans="2:21" ht="192.75" customHeight="1" thickTop="1">
      <c r="B27" s="272" t="str">
        <f>OBJETIVOS!D13</f>
        <v>PO-08 Potenciación de capacidades en gestión documental</v>
      </c>
      <c r="C27" s="36" t="str">
        <f>'PO-08'!C21</f>
        <v>Funcionarios capacitados</v>
      </c>
      <c r="D27" s="12">
        <v>1</v>
      </c>
      <c r="E27" s="12">
        <f>AVERAGE(G27)</f>
        <v>1</v>
      </c>
      <c r="F27" s="29">
        <f>(6/6)*100%</f>
        <v>1</v>
      </c>
      <c r="G27" s="29">
        <f>(27/27)*100%</f>
        <v>1</v>
      </c>
      <c r="H27" s="29">
        <f>(3/3)*100%</f>
        <v>1</v>
      </c>
      <c r="I27" s="29">
        <v>0</v>
      </c>
      <c r="J27" s="20"/>
      <c r="K27" s="20"/>
      <c r="L27" s="20"/>
      <c r="M27" s="20"/>
      <c r="N27" s="31"/>
      <c r="U27" s="7" t="str">
        <f>IFERROR((#REF!/#REF!)*100%,"")</f>
        <v/>
      </c>
    </row>
    <row r="28" spans="2:21" s="4" customFormat="1" ht="37.5" customHeight="1">
      <c r="B28" s="5"/>
      <c r="C28" s="5"/>
      <c r="D28" s="5"/>
      <c r="E28" s="5"/>
      <c r="F28" s="5"/>
      <c r="G28" s="5"/>
      <c r="H28" s="5"/>
      <c r="I28" s="5"/>
      <c r="J28" s="5"/>
      <c r="K28" s="5"/>
      <c r="L28" s="5"/>
      <c r="M28" s="5"/>
      <c r="N28" s="5"/>
      <c r="O28" s="5"/>
      <c r="P28" s="5"/>
      <c r="Q28" s="5"/>
      <c r="R28" s="5"/>
      <c r="S28" s="5"/>
      <c r="T28" s="5"/>
      <c r="U28" s="5"/>
    </row>
    <row r="29" spans="2:21" ht="37.5" customHeight="1"/>
    <row r="31" spans="2:21" ht="13.5" customHeight="1"/>
    <row r="35" spans="2:15" s="4" customFormat="1">
      <c r="B35" s="5"/>
      <c r="C35" s="5"/>
      <c r="D35" s="5"/>
      <c r="E35" s="5"/>
      <c r="F35" s="5"/>
      <c r="G35" s="5"/>
      <c r="H35" s="5"/>
      <c r="I35" s="5"/>
      <c r="J35" s="5"/>
      <c r="K35" s="5"/>
      <c r="L35" s="5"/>
      <c r="M35" s="5"/>
      <c r="N35" s="5"/>
      <c r="O35" s="5"/>
    </row>
    <row r="38" spans="2:15">
      <c r="C38" s="2"/>
      <c r="D38" s="3" t="s">
        <v>232</v>
      </c>
      <c r="E38" s="2"/>
      <c r="F38" s="2"/>
    </row>
    <row r="39" spans="2:15">
      <c r="C39" s="2"/>
      <c r="D39" s="3" t="s">
        <v>233</v>
      </c>
      <c r="E39" s="2" t="s">
        <v>234</v>
      </c>
      <c r="F39" s="2"/>
    </row>
    <row r="40" spans="2:15">
      <c r="C40" s="2"/>
      <c r="D40" s="8"/>
      <c r="E40" s="2" t="s">
        <v>235</v>
      </c>
      <c r="F40" s="2"/>
    </row>
    <row r="41" spans="2:15">
      <c r="C41" s="10"/>
      <c r="D41" s="8"/>
      <c r="E41" s="9"/>
      <c r="F41" s="9"/>
    </row>
    <row r="42" spans="2:15">
      <c r="C42" s="2"/>
      <c r="D42" s="8"/>
      <c r="E42" s="9"/>
      <c r="F42" s="9"/>
    </row>
    <row r="43" spans="2:15">
      <c r="C43" s="2"/>
      <c r="D43" s="8"/>
      <c r="E43" s="9"/>
      <c r="F43" s="9"/>
    </row>
    <row r="45" spans="2:15" s="4" customFormat="1">
      <c r="B45" s="5"/>
      <c r="C45" s="5"/>
      <c r="D45" s="5"/>
      <c r="E45" s="5"/>
      <c r="F45" s="5"/>
      <c r="G45" s="5"/>
      <c r="H45" s="5"/>
      <c r="I45" s="5"/>
      <c r="J45" s="5"/>
      <c r="K45" s="5"/>
      <c r="L45" s="5"/>
      <c r="M45" s="5"/>
      <c r="N45" s="5"/>
      <c r="O45" s="5"/>
    </row>
    <row r="46" spans="2:15" s="4" customFormat="1">
      <c r="B46" s="5"/>
      <c r="C46" s="5"/>
      <c r="D46" s="5"/>
      <c r="E46" s="5"/>
      <c r="F46" s="5"/>
      <c r="G46" s="5"/>
      <c r="H46" s="5"/>
      <c r="I46" s="5"/>
      <c r="J46" s="5"/>
      <c r="K46" s="5"/>
      <c r="L46" s="5"/>
      <c r="M46" s="5"/>
      <c r="N46" s="5"/>
      <c r="O46" s="5"/>
    </row>
    <row r="47" spans="2:15" s="4" customFormat="1">
      <c r="B47" s="5"/>
      <c r="C47" s="5"/>
      <c r="D47" s="5"/>
      <c r="E47" s="5"/>
      <c r="F47" s="5"/>
      <c r="G47" s="5"/>
      <c r="H47" s="5"/>
      <c r="I47" s="5"/>
      <c r="J47" s="5"/>
      <c r="K47" s="5"/>
      <c r="L47" s="5"/>
      <c r="M47" s="5"/>
      <c r="N47" s="5"/>
      <c r="O47" s="5"/>
    </row>
    <row r="48" spans="2:15" s="4" customFormat="1">
      <c r="B48" s="5"/>
      <c r="C48" s="5"/>
      <c r="D48" s="5"/>
      <c r="E48" s="5"/>
      <c r="F48" s="5"/>
      <c r="G48" s="5"/>
      <c r="H48" s="5"/>
      <c r="I48" s="5"/>
      <c r="J48" s="5"/>
      <c r="K48" s="5"/>
      <c r="L48" s="5"/>
      <c r="M48" s="5"/>
      <c r="N48" s="5"/>
      <c r="O48" s="5"/>
    </row>
    <row r="49" spans="2:15" s="4" customFormat="1">
      <c r="B49" s="5"/>
      <c r="C49" s="5"/>
      <c r="D49" s="5"/>
      <c r="E49" s="5"/>
      <c r="F49" s="5"/>
      <c r="G49" s="5"/>
      <c r="H49" s="5"/>
      <c r="I49" s="5"/>
      <c r="J49" s="5"/>
      <c r="K49" s="5"/>
      <c r="L49" s="5"/>
      <c r="M49" s="5"/>
      <c r="N49" s="5"/>
      <c r="O49" s="5"/>
    </row>
    <row r="50" spans="2:15" s="4" customFormat="1">
      <c r="B50" s="5"/>
      <c r="C50" s="5"/>
      <c r="D50" s="5"/>
      <c r="E50" s="5"/>
      <c r="F50" s="5"/>
      <c r="G50" s="5"/>
      <c r="H50" s="5"/>
      <c r="I50" s="5"/>
      <c r="J50" s="5"/>
      <c r="K50" s="5"/>
      <c r="L50" s="5"/>
      <c r="M50" s="5"/>
      <c r="N50" s="5"/>
      <c r="O50" s="5"/>
    </row>
    <row r="51" spans="2:15" s="4" customFormat="1">
      <c r="B51" s="5"/>
      <c r="C51" s="5"/>
      <c r="D51" s="5"/>
      <c r="E51" s="5"/>
      <c r="F51" s="5"/>
      <c r="G51" s="5"/>
      <c r="H51" s="5"/>
      <c r="I51" s="5"/>
      <c r="J51" s="5"/>
      <c r="K51" s="5"/>
      <c r="L51" s="5"/>
      <c r="M51" s="5"/>
      <c r="N51" s="5"/>
      <c r="O51" s="5"/>
    </row>
    <row r="52" spans="2:15" s="4" customFormat="1">
      <c r="B52" s="5"/>
      <c r="C52" s="5"/>
      <c r="D52" s="5"/>
      <c r="E52" s="5"/>
      <c r="F52" s="5"/>
      <c r="G52" s="5"/>
      <c r="H52" s="5"/>
      <c r="I52" s="5"/>
      <c r="J52" s="5"/>
      <c r="K52" s="5"/>
      <c r="L52" s="5"/>
      <c r="M52" s="5"/>
      <c r="N52" s="5"/>
      <c r="O52" s="5"/>
    </row>
    <row r="53" spans="2:15" s="4" customFormat="1">
      <c r="B53" s="5"/>
      <c r="C53" s="5"/>
      <c r="D53" s="5"/>
      <c r="E53" s="5"/>
      <c r="F53" s="5"/>
      <c r="G53" s="5"/>
      <c r="H53" s="5"/>
      <c r="I53" s="5"/>
      <c r="J53" s="5"/>
      <c r="K53" s="5"/>
      <c r="L53" s="5"/>
      <c r="M53" s="5"/>
      <c r="N53" s="5"/>
      <c r="O53" s="5"/>
    </row>
    <row r="54" spans="2:15" s="4" customFormat="1">
      <c r="B54" s="5"/>
      <c r="C54" s="5"/>
      <c r="D54" s="5"/>
      <c r="E54" s="5"/>
      <c r="F54" s="5"/>
      <c r="G54" s="5"/>
      <c r="H54" s="5"/>
      <c r="I54" s="5"/>
      <c r="J54" s="5"/>
      <c r="K54" s="5"/>
      <c r="L54" s="5"/>
      <c r="M54" s="5"/>
      <c r="N54" s="5"/>
      <c r="O54" s="5"/>
    </row>
    <row r="55" spans="2:15" s="4" customFormat="1">
      <c r="B55" s="5"/>
      <c r="C55" s="5"/>
      <c r="D55" s="5"/>
      <c r="E55" s="5"/>
      <c r="F55" s="5"/>
      <c r="G55" s="5"/>
      <c r="H55" s="5"/>
      <c r="I55" s="5"/>
      <c r="J55" s="5"/>
      <c r="K55" s="5"/>
      <c r="L55" s="5"/>
      <c r="M55" s="5"/>
      <c r="N55" s="5"/>
      <c r="O55" s="5"/>
    </row>
    <row r="56" spans="2:15" s="4" customFormat="1">
      <c r="B56" s="5"/>
      <c r="C56" s="5"/>
      <c r="D56" s="5"/>
      <c r="E56" s="5"/>
      <c r="F56" s="5"/>
      <c r="G56" s="5"/>
      <c r="H56" s="5"/>
      <c r="I56" s="5"/>
      <c r="J56" s="5"/>
      <c r="K56" s="5"/>
      <c r="L56" s="5"/>
      <c r="M56" s="5"/>
      <c r="N56" s="5"/>
      <c r="O56" s="5"/>
    </row>
    <row r="57" spans="2:15" s="4" customFormat="1">
      <c r="B57" s="5"/>
      <c r="C57" s="5"/>
      <c r="D57" s="5"/>
      <c r="E57" s="5"/>
      <c r="F57" s="5"/>
      <c r="G57" s="5"/>
      <c r="H57" s="5"/>
      <c r="I57" s="5"/>
      <c r="J57" s="5"/>
      <c r="K57" s="5"/>
      <c r="L57" s="5"/>
      <c r="M57" s="5"/>
      <c r="N57" s="5"/>
      <c r="O57" s="5"/>
    </row>
  </sheetData>
  <sheetProtection selectLockedCells="1" selectUnlockedCells="1"/>
  <mergeCells count="6">
    <mergeCell ref="C2:N3"/>
    <mergeCell ref="E6:E7"/>
    <mergeCell ref="C6:C7"/>
    <mergeCell ref="B6:B7"/>
    <mergeCell ref="D6:D7"/>
    <mergeCell ref="F6:I6"/>
  </mergeCells>
  <printOptions horizontalCentered="1" verticalCentered="1"/>
  <pageMargins left="0.70866141732283472" right="0.70866141732283472" top="0.74803149606299213" bottom="0.74803149606299213" header="0.31496062992125984" footer="0.31496062992125984"/>
  <pageSetup scale="13" fitToHeight="2" orientation="portrait" r:id="rId1"/>
  <rowBreaks count="1" manualBreakCount="1">
    <brk id="28" max="2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pageSetUpPr fitToPage="1"/>
  </sheetPr>
  <dimension ref="A1:AT35"/>
  <sheetViews>
    <sheetView showGridLines="0" view="pageBreakPreview" zoomScale="90" zoomScaleNormal="100" zoomScaleSheetLayoutView="90" workbookViewId="0">
      <pane ySplit="3" topLeftCell="A4" activePane="bottomLeft" state="frozen"/>
      <selection activeCell="A3" sqref="A3"/>
      <selection pane="bottomLeft" activeCell="H32" sqref="H32"/>
    </sheetView>
  </sheetViews>
  <sheetFormatPr baseColWidth="10" defaultColWidth="11.42578125" defaultRowHeight="15"/>
  <cols>
    <col min="1" max="1" width="18.28515625" style="73" customWidth="1"/>
    <col min="2" max="2" width="3.85546875" style="75" customWidth="1"/>
    <col min="3" max="3" width="43.7109375" style="75" customWidth="1"/>
    <col min="4" max="4" width="84.7109375" style="75" customWidth="1"/>
    <col min="5" max="5" width="42" style="73" customWidth="1"/>
    <col min="6" max="46" width="11.42578125" style="73"/>
    <col min="47" max="16384" width="11.42578125" style="75"/>
  </cols>
  <sheetData>
    <row r="1" spans="2:4" s="73" customFormat="1" ht="95.25" customHeight="1" thickBot="1"/>
    <row r="2" spans="2:4" ht="31.5" customHeight="1" thickTop="1" thickBot="1">
      <c r="B2" s="309" t="s">
        <v>2</v>
      </c>
      <c r="C2" s="310"/>
      <c r="D2" s="311"/>
    </row>
    <row r="3" spans="2:4" ht="17.25" thickTop="1" thickBot="1">
      <c r="B3" s="77" t="s">
        <v>3</v>
      </c>
      <c r="C3" s="77" t="s">
        <v>4</v>
      </c>
      <c r="D3" s="77" t="s">
        <v>5</v>
      </c>
    </row>
    <row r="4" spans="2:4" ht="53.25" customHeight="1">
      <c r="B4" s="321">
        <v>1</v>
      </c>
      <c r="C4" s="314" t="s">
        <v>6</v>
      </c>
      <c r="D4" s="78" t="s">
        <v>7</v>
      </c>
    </row>
    <row r="5" spans="2:4" ht="62.25" customHeight="1" thickBot="1">
      <c r="B5" s="322"/>
      <c r="C5" s="313"/>
      <c r="D5" s="78" t="s">
        <v>8</v>
      </c>
    </row>
    <row r="6" spans="2:4" ht="37.5" customHeight="1" thickTop="1">
      <c r="B6" s="321">
        <v>2</v>
      </c>
      <c r="C6" s="312" t="s">
        <v>9</v>
      </c>
      <c r="D6" s="80" t="s">
        <v>7</v>
      </c>
    </row>
    <row r="7" spans="2:4" ht="53.25" customHeight="1">
      <c r="B7" s="320"/>
      <c r="C7" s="313"/>
      <c r="D7" s="80" t="s">
        <v>8</v>
      </c>
    </row>
    <row r="8" spans="2:4" ht="30">
      <c r="B8" s="318">
        <v>3</v>
      </c>
      <c r="C8" s="314" t="s">
        <v>10</v>
      </c>
      <c r="D8" s="78" t="s">
        <v>7</v>
      </c>
    </row>
    <row r="9" spans="2:4">
      <c r="B9" s="319"/>
      <c r="C9" s="315"/>
      <c r="D9" s="78" t="s">
        <v>11</v>
      </c>
    </row>
    <row r="10" spans="2:4" ht="61.5" customHeight="1">
      <c r="B10" s="319"/>
      <c r="C10" s="315"/>
      <c r="D10" s="78" t="s">
        <v>12</v>
      </c>
    </row>
    <row r="11" spans="2:4" ht="30">
      <c r="B11" s="319"/>
      <c r="C11" s="315"/>
      <c r="D11" s="78" t="s">
        <v>13</v>
      </c>
    </row>
    <row r="12" spans="2:4" ht="30">
      <c r="B12" s="319"/>
      <c r="C12" s="315"/>
      <c r="D12" s="78" t="s">
        <v>14</v>
      </c>
    </row>
    <row r="13" spans="2:4" ht="30">
      <c r="B13" s="320"/>
      <c r="C13" s="313"/>
      <c r="D13" s="78" t="s">
        <v>15</v>
      </c>
    </row>
    <row r="14" spans="2:4" ht="63" customHeight="1">
      <c r="B14" s="318">
        <v>4</v>
      </c>
      <c r="C14" s="316" t="s">
        <v>16</v>
      </c>
      <c r="D14" s="78" t="s">
        <v>7</v>
      </c>
    </row>
    <row r="15" spans="2:4" ht="64.5" customHeight="1">
      <c r="B15" s="320"/>
      <c r="C15" s="317"/>
      <c r="D15" s="78" t="s">
        <v>17</v>
      </c>
    </row>
    <row r="16" spans="2:4" ht="120">
      <c r="B16" s="81">
        <v>5</v>
      </c>
      <c r="C16" s="82" t="s">
        <v>18</v>
      </c>
      <c r="D16" s="78" t="s">
        <v>7</v>
      </c>
    </row>
    <row r="17" spans="2:4" ht="52.5" customHeight="1">
      <c r="B17" s="318">
        <v>6</v>
      </c>
      <c r="C17" s="314" t="s">
        <v>19</v>
      </c>
      <c r="D17" s="78" t="s">
        <v>13</v>
      </c>
    </row>
    <row r="18" spans="2:4" ht="47.25" customHeight="1">
      <c r="B18" s="320"/>
      <c r="C18" s="313"/>
      <c r="D18" s="78" t="s">
        <v>15</v>
      </c>
    </row>
    <row r="19" spans="2:4" ht="141" customHeight="1">
      <c r="B19" s="81">
        <v>7</v>
      </c>
      <c r="C19" s="82" t="s">
        <v>20</v>
      </c>
      <c r="D19" s="80" t="s">
        <v>8</v>
      </c>
    </row>
    <row r="20" spans="2:4" ht="42" customHeight="1">
      <c r="B20" s="323">
        <v>8</v>
      </c>
      <c r="C20" s="324" t="s">
        <v>21</v>
      </c>
      <c r="D20" s="82" t="s">
        <v>11</v>
      </c>
    </row>
    <row r="21" spans="2:4" ht="46.5" customHeight="1">
      <c r="B21" s="323"/>
      <c r="C21" s="324"/>
      <c r="D21" s="82" t="s">
        <v>22</v>
      </c>
    </row>
    <row r="22" spans="2:4" ht="40.5" customHeight="1">
      <c r="B22" s="323"/>
      <c r="C22" s="324"/>
      <c r="D22" s="82" t="s">
        <v>15</v>
      </c>
    </row>
    <row r="23" spans="2:4" ht="30">
      <c r="B23" s="323">
        <v>9</v>
      </c>
      <c r="C23" s="324" t="s">
        <v>23</v>
      </c>
      <c r="D23" s="82" t="s">
        <v>7</v>
      </c>
    </row>
    <row r="24" spans="2:4" ht="30">
      <c r="B24" s="323"/>
      <c r="C24" s="324"/>
      <c r="D24" s="82" t="s">
        <v>8</v>
      </c>
    </row>
    <row r="25" spans="2:4" ht="30">
      <c r="B25" s="323"/>
      <c r="C25" s="324"/>
      <c r="D25" s="82" t="s">
        <v>13</v>
      </c>
    </row>
    <row r="26" spans="2:4" ht="30">
      <c r="B26" s="323"/>
      <c r="C26" s="324"/>
      <c r="D26" s="82" t="s">
        <v>14</v>
      </c>
    </row>
    <row r="27" spans="2:4" ht="30">
      <c r="B27" s="323"/>
      <c r="C27" s="324"/>
      <c r="D27" s="82" t="s">
        <v>24</v>
      </c>
    </row>
    <row r="28" spans="2:4" ht="51" customHeight="1">
      <c r="B28" s="323">
        <v>10</v>
      </c>
      <c r="C28" s="324" t="s">
        <v>25</v>
      </c>
      <c r="D28" s="82" t="s">
        <v>7</v>
      </c>
    </row>
    <row r="29" spans="2:4" ht="69" customHeight="1">
      <c r="B29" s="323"/>
      <c r="C29" s="324"/>
      <c r="D29" s="82" t="s">
        <v>8</v>
      </c>
    </row>
    <row r="30" spans="2:4" ht="105">
      <c r="B30" s="83">
        <v>11</v>
      </c>
      <c r="C30" s="82" t="s">
        <v>26</v>
      </c>
      <c r="D30" s="82" t="s">
        <v>7</v>
      </c>
    </row>
    <row r="31" spans="2:4" s="73" customFormat="1"/>
    <row r="32" spans="2:4" ht="74.25" customHeight="1"/>
    <row r="33" spans="5:5" s="73" customFormat="1">
      <c r="E33" s="84"/>
    </row>
    <row r="34" spans="5:5" ht="88.5" customHeight="1">
      <c r="E34" s="84"/>
    </row>
    <row r="35" spans="5:5" s="73" customFormat="1"/>
  </sheetData>
  <sheetProtection selectLockedCells="1" selectUnlockedCells="1"/>
  <mergeCells count="17">
    <mergeCell ref="B28:B29"/>
    <mergeCell ref="B17:B18"/>
    <mergeCell ref="B20:B22"/>
    <mergeCell ref="B23:B27"/>
    <mergeCell ref="C17:C18"/>
    <mergeCell ref="C20:C22"/>
    <mergeCell ref="C23:C27"/>
    <mergeCell ref="C28:C29"/>
    <mergeCell ref="B2:D2"/>
    <mergeCell ref="C6:C7"/>
    <mergeCell ref="C4:C5"/>
    <mergeCell ref="C8:C13"/>
    <mergeCell ref="C14:C15"/>
    <mergeCell ref="B8:B13"/>
    <mergeCell ref="B6:B7"/>
    <mergeCell ref="B14:B15"/>
    <mergeCell ref="B4:B5"/>
  </mergeCells>
  <printOptions horizontalCentered="1" verticalCentered="1"/>
  <pageMargins left="0.70866141732283472" right="0.70866141732283472" top="0.74803149606299213" bottom="0.74803149606299213" header="0.31496062992125984" footer="0.31496062992125984"/>
  <pageSetup scale="4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EC66"/>
  <sheetViews>
    <sheetView showGridLines="0" view="pageBreakPreview" topLeftCell="D1" zoomScale="70" zoomScaleNormal="70" zoomScaleSheetLayoutView="70" workbookViewId="0">
      <pane xSplit="2" ySplit="3" topLeftCell="N13" activePane="bottomRight" state="frozen"/>
      <selection pane="topRight" activeCell="F3" sqref="F3"/>
      <selection pane="bottomLeft" activeCell="E5" sqref="E5"/>
      <selection pane="bottomRight" activeCell="F63" sqref="F63:P63"/>
    </sheetView>
  </sheetViews>
  <sheetFormatPr baseColWidth="10" defaultColWidth="11.42578125" defaultRowHeight="15"/>
  <cols>
    <col min="1" max="1" width="11.28515625" style="73" hidden="1" customWidth="1"/>
    <col min="2" max="2" width="10.42578125" style="73" hidden="1" customWidth="1"/>
    <col min="3" max="3" width="3.5703125" style="73" hidden="1" customWidth="1"/>
    <col min="4" max="4" width="27.85546875" style="73" customWidth="1"/>
    <col min="5" max="5" width="51.85546875" style="75" customWidth="1"/>
    <col min="6" max="6" width="32.5703125" style="75" bestFit="1" customWidth="1"/>
    <col min="7" max="14" width="32.5703125" style="75" customWidth="1"/>
    <col min="15" max="15" width="53.85546875" style="75" customWidth="1"/>
    <col min="16" max="16" width="32.5703125" style="75" customWidth="1"/>
    <col min="17" max="133" width="11.42578125" style="73"/>
    <col min="134" max="16384" width="11.42578125" style="75"/>
  </cols>
  <sheetData>
    <row r="1" spans="5:16" s="73" customFormat="1" ht="132.75" customHeight="1" thickBot="1"/>
    <row r="2" spans="5:16" ht="211.5" thickTop="1" thickBot="1">
      <c r="E2" s="45"/>
      <c r="F2" s="59" t="s">
        <v>27</v>
      </c>
      <c r="G2" s="59" t="s">
        <v>9</v>
      </c>
      <c r="H2" s="59" t="s">
        <v>28</v>
      </c>
      <c r="I2" s="59" t="s">
        <v>16</v>
      </c>
      <c r="J2" s="59" t="s">
        <v>18</v>
      </c>
      <c r="K2" s="59" t="s">
        <v>29</v>
      </c>
      <c r="L2" s="59" t="s">
        <v>30</v>
      </c>
      <c r="M2" s="59" t="s">
        <v>21</v>
      </c>
      <c r="N2" s="59" t="s">
        <v>31</v>
      </c>
      <c r="O2" s="59" t="s">
        <v>25</v>
      </c>
      <c r="P2" s="59" t="s">
        <v>32</v>
      </c>
    </row>
    <row r="3" spans="5:16" ht="33.6" customHeight="1" thickTop="1" thickBot="1">
      <c r="E3" s="42" t="s">
        <v>33</v>
      </c>
      <c r="F3" s="42"/>
      <c r="G3" s="42"/>
      <c r="H3" s="42"/>
      <c r="I3" s="42"/>
      <c r="J3" s="42"/>
      <c r="K3" s="42"/>
      <c r="L3" s="42"/>
      <c r="M3" s="42"/>
      <c r="N3" s="42"/>
      <c r="O3" s="42"/>
      <c r="P3" s="42"/>
    </row>
    <row r="4" spans="5:16" ht="63.6" customHeight="1" thickTop="1" thickBot="1">
      <c r="E4" s="43" t="s">
        <v>34</v>
      </c>
      <c r="F4" s="46" t="s">
        <v>35</v>
      </c>
      <c r="G4" s="46" t="s">
        <v>35</v>
      </c>
      <c r="H4" s="47" t="s">
        <v>35</v>
      </c>
      <c r="I4" s="48" t="s">
        <v>35</v>
      </c>
      <c r="J4" s="47" t="s">
        <v>35</v>
      </c>
      <c r="K4" s="47" t="s">
        <v>35</v>
      </c>
      <c r="L4" s="47" t="s">
        <v>35</v>
      </c>
      <c r="M4" s="47"/>
      <c r="N4" s="47" t="s">
        <v>35</v>
      </c>
      <c r="O4" s="47" t="s">
        <v>35</v>
      </c>
      <c r="P4" s="47" t="s">
        <v>35</v>
      </c>
    </row>
    <row r="5" spans="5:16" ht="63.6" customHeight="1" thickTop="1" thickBot="1">
      <c r="E5" s="43" t="s">
        <v>36</v>
      </c>
      <c r="F5" s="40" t="s">
        <v>35</v>
      </c>
      <c r="G5" s="40" t="s">
        <v>35</v>
      </c>
      <c r="H5" s="49" t="s">
        <v>35</v>
      </c>
      <c r="I5" s="49"/>
      <c r="J5" s="49"/>
      <c r="K5" s="49"/>
      <c r="L5" s="49"/>
      <c r="M5" s="49" t="s">
        <v>35</v>
      </c>
      <c r="N5" s="49" t="s">
        <v>35</v>
      </c>
      <c r="O5" s="49" t="s">
        <v>35</v>
      </c>
      <c r="P5" s="49"/>
    </row>
    <row r="6" spans="5:16" ht="63.6" customHeight="1" thickTop="1" thickBot="1">
      <c r="E6" s="43" t="s">
        <v>37</v>
      </c>
      <c r="F6" s="40" t="s">
        <v>35</v>
      </c>
      <c r="G6" s="40" t="s">
        <v>35</v>
      </c>
      <c r="H6" s="49" t="s">
        <v>35</v>
      </c>
      <c r="I6" s="49"/>
      <c r="J6" s="49" t="s">
        <v>35</v>
      </c>
      <c r="K6" s="49" t="s">
        <v>35</v>
      </c>
      <c r="L6" s="49" t="s">
        <v>35</v>
      </c>
      <c r="M6" s="49" t="s">
        <v>35</v>
      </c>
      <c r="N6" s="49" t="s">
        <v>35</v>
      </c>
      <c r="O6" s="49" t="s">
        <v>35</v>
      </c>
      <c r="P6" s="49" t="s">
        <v>35</v>
      </c>
    </row>
    <row r="7" spans="5:16" ht="63.6" customHeight="1" thickTop="1" thickBot="1">
      <c r="E7" s="43" t="s">
        <v>38</v>
      </c>
      <c r="F7" s="40" t="s">
        <v>35</v>
      </c>
      <c r="G7" s="40" t="s">
        <v>35</v>
      </c>
      <c r="H7" s="49" t="s">
        <v>35</v>
      </c>
      <c r="I7" s="49" t="s">
        <v>35</v>
      </c>
      <c r="J7" s="49" t="s">
        <v>35</v>
      </c>
      <c r="K7" s="49" t="s">
        <v>35</v>
      </c>
      <c r="L7" s="49" t="s">
        <v>35</v>
      </c>
      <c r="M7" s="49" t="s">
        <v>35</v>
      </c>
      <c r="N7" s="49" t="s">
        <v>35</v>
      </c>
      <c r="O7" s="49" t="s">
        <v>35</v>
      </c>
      <c r="P7" s="49" t="s">
        <v>35</v>
      </c>
    </row>
    <row r="8" spans="5:16" ht="63.6" customHeight="1" thickTop="1" thickBot="1">
      <c r="E8" s="43" t="s">
        <v>39</v>
      </c>
      <c r="F8" s="40" t="s">
        <v>35</v>
      </c>
      <c r="G8" s="40" t="s">
        <v>35</v>
      </c>
      <c r="H8" s="49" t="s">
        <v>35</v>
      </c>
      <c r="I8" s="49"/>
      <c r="J8" s="49" t="s">
        <v>35</v>
      </c>
      <c r="K8" s="49"/>
      <c r="L8" s="49" t="s">
        <v>35</v>
      </c>
      <c r="M8" s="49"/>
      <c r="N8" s="49" t="s">
        <v>35</v>
      </c>
      <c r="O8" s="49"/>
      <c r="P8" s="49" t="s">
        <v>35</v>
      </c>
    </row>
    <row r="9" spans="5:16" ht="63.6" customHeight="1" thickTop="1" thickBot="1">
      <c r="E9" s="43" t="s">
        <v>40</v>
      </c>
      <c r="F9" s="40" t="s">
        <v>35</v>
      </c>
      <c r="G9" s="49" t="s">
        <v>35</v>
      </c>
      <c r="H9" s="49" t="s">
        <v>35</v>
      </c>
      <c r="I9" s="49"/>
      <c r="J9" s="49" t="s">
        <v>35</v>
      </c>
      <c r="K9" s="49" t="s">
        <v>35</v>
      </c>
      <c r="L9" s="49" t="s">
        <v>35</v>
      </c>
      <c r="M9" s="49"/>
      <c r="N9" s="49" t="s">
        <v>35</v>
      </c>
      <c r="O9" s="49"/>
      <c r="P9" s="49" t="s">
        <v>35</v>
      </c>
    </row>
    <row r="10" spans="5:16" ht="63.6" customHeight="1" thickTop="1" thickBot="1">
      <c r="E10" s="43" t="s">
        <v>41</v>
      </c>
      <c r="F10" s="40" t="s">
        <v>35</v>
      </c>
      <c r="G10" s="40" t="s">
        <v>35</v>
      </c>
      <c r="H10" s="49" t="s">
        <v>35</v>
      </c>
      <c r="I10" s="49" t="s">
        <v>35</v>
      </c>
      <c r="J10" s="49" t="s">
        <v>35</v>
      </c>
      <c r="K10" s="49" t="s">
        <v>35</v>
      </c>
      <c r="L10" s="49" t="s">
        <v>35</v>
      </c>
      <c r="M10" s="49"/>
      <c r="N10" s="49" t="s">
        <v>35</v>
      </c>
      <c r="O10" s="49" t="s">
        <v>35</v>
      </c>
      <c r="P10" s="49" t="s">
        <v>35</v>
      </c>
    </row>
    <row r="11" spans="5:16" ht="63.6" customHeight="1" thickTop="1" thickBot="1">
      <c r="E11" s="43" t="s">
        <v>42</v>
      </c>
      <c r="F11" s="40" t="s">
        <v>35</v>
      </c>
      <c r="G11" s="40" t="s">
        <v>35</v>
      </c>
      <c r="H11" s="49" t="s">
        <v>35</v>
      </c>
      <c r="I11" s="49"/>
      <c r="J11" s="49"/>
      <c r="K11" s="49" t="s">
        <v>35</v>
      </c>
      <c r="L11" s="49" t="s">
        <v>35</v>
      </c>
      <c r="M11" s="49"/>
      <c r="N11" s="49" t="s">
        <v>35</v>
      </c>
      <c r="O11" s="49" t="s">
        <v>35</v>
      </c>
      <c r="P11" s="49"/>
    </row>
    <row r="12" spans="5:16" ht="78" customHeight="1" thickTop="1" thickBot="1">
      <c r="E12" s="43" t="s">
        <v>43</v>
      </c>
      <c r="F12" s="40" t="s">
        <v>35</v>
      </c>
      <c r="G12" s="40" t="s">
        <v>35</v>
      </c>
      <c r="H12" s="49"/>
      <c r="I12" s="49"/>
      <c r="J12" s="49" t="s">
        <v>35</v>
      </c>
      <c r="K12" s="49" t="s">
        <v>35</v>
      </c>
      <c r="L12" s="49" t="s">
        <v>35</v>
      </c>
      <c r="M12" s="49"/>
      <c r="N12" s="49"/>
      <c r="O12" s="49" t="s">
        <v>35</v>
      </c>
      <c r="P12" s="49" t="s">
        <v>35</v>
      </c>
    </row>
    <row r="13" spans="5:16" ht="63.6" customHeight="1" thickTop="1" thickBot="1">
      <c r="E13" s="43" t="s">
        <v>44</v>
      </c>
      <c r="F13" s="40" t="s">
        <v>35</v>
      </c>
      <c r="G13" s="40" t="s">
        <v>35</v>
      </c>
      <c r="H13" s="49" t="s">
        <v>35</v>
      </c>
      <c r="I13" s="49"/>
      <c r="J13" s="49" t="s">
        <v>35</v>
      </c>
      <c r="K13" s="49" t="s">
        <v>35</v>
      </c>
      <c r="L13" s="49" t="s">
        <v>35</v>
      </c>
      <c r="M13" s="49" t="s">
        <v>35</v>
      </c>
      <c r="N13" s="49" t="s">
        <v>35</v>
      </c>
      <c r="O13" s="49" t="s">
        <v>35</v>
      </c>
      <c r="P13" s="49" t="s">
        <v>35</v>
      </c>
    </row>
    <row r="14" spans="5:16" ht="39.6" customHeight="1" thickTop="1" thickBot="1">
      <c r="E14" s="44" t="s">
        <v>45</v>
      </c>
      <c r="F14" s="40">
        <f>COUNTIF(F4:F13,"X")</f>
        <v>10</v>
      </c>
      <c r="G14" s="40">
        <f t="shared" ref="G14:P14" si="0">COUNTIF(G4:G13,"X")</f>
        <v>10</v>
      </c>
      <c r="H14" s="40">
        <f t="shared" si="0"/>
        <v>9</v>
      </c>
      <c r="I14" s="40">
        <f t="shared" si="0"/>
        <v>3</v>
      </c>
      <c r="J14" s="40">
        <f t="shared" si="0"/>
        <v>8</v>
      </c>
      <c r="K14" s="40">
        <f t="shared" si="0"/>
        <v>8</v>
      </c>
      <c r="L14" s="40">
        <f t="shared" si="0"/>
        <v>9</v>
      </c>
      <c r="M14" s="40">
        <f t="shared" si="0"/>
        <v>4</v>
      </c>
      <c r="N14" s="40">
        <f t="shared" si="0"/>
        <v>9</v>
      </c>
      <c r="O14" s="40">
        <f t="shared" si="0"/>
        <v>8</v>
      </c>
      <c r="P14" s="40">
        <f t="shared" si="0"/>
        <v>8</v>
      </c>
    </row>
    <row r="15" spans="5:16" ht="39.6" customHeight="1" thickTop="1" thickBot="1">
      <c r="E15" s="42" t="s">
        <v>46</v>
      </c>
      <c r="F15" s="50"/>
      <c r="G15" s="51"/>
      <c r="H15" s="51"/>
      <c r="I15" s="51"/>
      <c r="J15" s="51"/>
      <c r="K15" s="51"/>
      <c r="L15" s="51"/>
      <c r="M15" s="51"/>
      <c r="N15" s="51"/>
      <c r="O15" s="51"/>
      <c r="P15" s="51"/>
    </row>
    <row r="16" spans="5:16" ht="54.6" customHeight="1" thickTop="1" thickBot="1">
      <c r="E16" s="43" t="s">
        <v>47</v>
      </c>
      <c r="F16" s="40" t="s">
        <v>35</v>
      </c>
      <c r="G16" s="40" t="s">
        <v>35</v>
      </c>
      <c r="H16" s="49" t="s">
        <v>35</v>
      </c>
      <c r="I16" s="49" t="s">
        <v>35</v>
      </c>
      <c r="J16" s="49"/>
      <c r="K16" s="49" t="s">
        <v>35</v>
      </c>
      <c r="L16" s="49"/>
      <c r="M16" s="49" t="s">
        <v>35</v>
      </c>
      <c r="N16" s="49" t="s">
        <v>35</v>
      </c>
      <c r="O16" s="49" t="s">
        <v>35</v>
      </c>
      <c r="P16" s="49" t="s">
        <v>35</v>
      </c>
    </row>
    <row r="17" spans="5:16" ht="54.6" customHeight="1" thickTop="1" thickBot="1">
      <c r="E17" s="43" t="s">
        <v>48</v>
      </c>
      <c r="F17" s="40" t="s">
        <v>35</v>
      </c>
      <c r="G17" s="40"/>
      <c r="H17" s="49" t="s">
        <v>35</v>
      </c>
      <c r="I17" s="49"/>
      <c r="J17" s="49" t="s">
        <v>35</v>
      </c>
      <c r="K17" s="49" t="s">
        <v>35</v>
      </c>
      <c r="L17" s="49" t="s">
        <v>35</v>
      </c>
      <c r="M17" s="49" t="s">
        <v>35</v>
      </c>
      <c r="N17" s="49"/>
      <c r="O17" s="49"/>
      <c r="P17" s="49"/>
    </row>
    <row r="18" spans="5:16" ht="54.6" customHeight="1" thickTop="1" thickBot="1">
      <c r="E18" s="43" t="s">
        <v>49</v>
      </c>
      <c r="F18" s="40" t="s">
        <v>35</v>
      </c>
      <c r="G18" s="40" t="s">
        <v>35</v>
      </c>
      <c r="H18" s="49"/>
      <c r="I18" s="49" t="s">
        <v>35</v>
      </c>
      <c r="J18" s="49" t="s">
        <v>35</v>
      </c>
      <c r="K18" s="49" t="s">
        <v>35</v>
      </c>
      <c r="L18" s="49" t="s">
        <v>35</v>
      </c>
      <c r="M18" s="49" t="s">
        <v>35</v>
      </c>
      <c r="N18" s="49"/>
      <c r="O18" s="49"/>
      <c r="P18" s="49" t="s">
        <v>35</v>
      </c>
    </row>
    <row r="19" spans="5:16" ht="74.45" customHeight="1" thickTop="1" thickBot="1">
      <c r="E19" s="43" t="s">
        <v>50</v>
      </c>
      <c r="F19" s="40" t="s">
        <v>35</v>
      </c>
      <c r="G19" s="40" t="s">
        <v>35</v>
      </c>
      <c r="H19" s="49"/>
      <c r="I19" s="49"/>
      <c r="J19" s="49" t="s">
        <v>35</v>
      </c>
      <c r="K19" s="49"/>
      <c r="L19" s="49" t="s">
        <v>35</v>
      </c>
      <c r="M19" s="49" t="s">
        <v>35</v>
      </c>
      <c r="N19" s="49"/>
      <c r="O19" s="49" t="s">
        <v>35</v>
      </c>
      <c r="P19" s="49" t="s">
        <v>35</v>
      </c>
    </row>
    <row r="20" spans="5:16" ht="54.6" customHeight="1" thickTop="1" thickBot="1">
      <c r="E20" s="43" t="s">
        <v>51</v>
      </c>
      <c r="F20" s="40" t="s">
        <v>35</v>
      </c>
      <c r="G20" s="40" t="s">
        <v>35</v>
      </c>
      <c r="H20" s="49"/>
      <c r="I20" s="49" t="s">
        <v>35</v>
      </c>
      <c r="J20" s="49" t="s">
        <v>35</v>
      </c>
      <c r="K20" s="49" t="s">
        <v>35</v>
      </c>
      <c r="L20" s="49" t="s">
        <v>35</v>
      </c>
      <c r="M20" s="49" t="s">
        <v>35</v>
      </c>
      <c r="N20" s="49" t="s">
        <v>35</v>
      </c>
      <c r="O20" s="49"/>
      <c r="P20" s="49" t="s">
        <v>35</v>
      </c>
    </row>
    <row r="21" spans="5:16" ht="54.6" customHeight="1" thickTop="1" thickBot="1">
      <c r="E21" s="43" t="s">
        <v>52</v>
      </c>
      <c r="F21" s="40" t="s">
        <v>35</v>
      </c>
      <c r="G21" s="40" t="s">
        <v>35</v>
      </c>
      <c r="H21" s="49" t="s">
        <v>35</v>
      </c>
      <c r="I21" s="49" t="s">
        <v>35</v>
      </c>
      <c r="J21" s="49"/>
      <c r="K21" s="49" t="s">
        <v>35</v>
      </c>
      <c r="L21" s="49" t="s">
        <v>35</v>
      </c>
      <c r="M21" s="49" t="s">
        <v>35</v>
      </c>
      <c r="N21" s="49" t="s">
        <v>35</v>
      </c>
      <c r="O21" s="49"/>
      <c r="P21" s="49" t="s">
        <v>35</v>
      </c>
    </row>
    <row r="22" spans="5:16" ht="54.6" customHeight="1" thickTop="1" thickBot="1">
      <c r="E22" s="43" t="s">
        <v>53</v>
      </c>
      <c r="F22" s="40" t="s">
        <v>35</v>
      </c>
      <c r="G22" s="40" t="s">
        <v>35</v>
      </c>
      <c r="H22" s="49" t="s">
        <v>35</v>
      </c>
      <c r="I22" s="49"/>
      <c r="J22" s="49"/>
      <c r="K22" s="49" t="s">
        <v>35</v>
      </c>
      <c r="L22" s="49"/>
      <c r="M22" s="49"/>
      <c r="N22" s="49" t="s">
        <v>35</v>
      </c>
      <c r="O22" s="49" t="s">
        <v>35</v>
      </c>
      <c r="P22" s="49"/>
    </row>
    <row r="23" spans="5:16" ht="54.6" customHeight="1" thickTop="1" thickBot="1">
      <c r="E23" s="43" t="s">
        <v>54</v>
      </c>
      <c r="F23" s="40" t="s">
        <v>35</v>
      </c>
      <c r="G23" s="40" t="s">
        <v>35</v>
      </c>
      <c r="H23" s="49" t="s">
        <v>35</v>
      </c>
      <c r="I23" s="49" t="s">
        <v>35</v>
      </c>
      <c r="J23" s="49" t="s">
        <v>35</v>
      </c>
      <c r="K23" s="49" t="s">
        <v>35</v>
      </c>
      <c r="L23" s="49"/>
      <c r="M23" s="49" t="s">
        <v>35</v>
      </c>
      <c r="N23" s="49" t="s">
        <v>35</v>
      </c>
      <c r="O23" s="49"/>
      <c r="P23" s="49" t="s">
        <v>35</v>
      </c>
    </row>
    <row r="24" spans="5:16" ht="54.6" customHeight="1" thickTop="1" thickBot="1">
      <c r="E24" s="43" t="s">
        <v>55</v>
      </c>
      <c r="F24" s="40" t="s">
        <v>35</v>
      </c>
      <c r="G24" s="40" t="s">
        <v>35</v>
      </c>
      <c r="H24" s="49"/>
      <c r="I24" s="49"/>
      <c r="J24" s="49"/>
      <c r="K24" s="49" t="s">
        <v>35</v>
      </c>
      <c r="L24" s="49"/>
      <c r="M24" s="49" t="s">
        <v>35</v>
      </c>
      <c r="N24" s="49" t="s">
        <v>35</v>
      </c>
      <c r="O24" s="49"/>
      <c r="P24" s="49" t="s">
        <v>35</v>
      </c>
    </row>
    <row r="25" spans="5:16" ht="54.6" customHeight="1" thickTop="1" thickBot="1">
      <c r="E25" s="43" t="s">
        <v>56</v>
      </c>
      <c r="F25" s="40" t="s">
        <v>35</v>
      </c>
      <c r="G25" s="40" t="s">
        <v>35</v>
      </c>
      <c r="H25" s="49"/>
      <c r="I25" s="49"/>
      <c r="J25" s="49"/>
      <c r="K25" s="49"/>
      <c r="L25" s="49"/>
      <c r="M25" s="49"/>
      <c r="N25" s="49" t="s">
        <v>35</v>
      </c>
      <c r="O25" s="49"/>
      <c r="P25" s="49"/>
    </row>
    <row r="26" spans="5:16" ht="39.6" customHeight="1" thickTop="1" thickBot="1">
      <c r="E26" s="44" t="s">
        <v>45</v>
      </c>
      <c r="F26" s="40">
        <f>COUNTIF(F16:F25,"X")</f>
        <v>10</v>
      </c>
      <c r="G26" s="40">
        <f t="shared" ref="G26:P26" si="1">COUNTIF(G16:G25,"X")</f>
        <v>9</v>
      </c>
      <c r="H26" s="40">
        <f t="shared" si="1"/>
        <v>5</v>
      </c>
      <c r="I26" s="40">
        <f t="shared" si="1"/>
        <v>5</v>
      </c>
      <c r="J26" s="40">
        <f t="shared" si="1"/>
        <v>5</v>
      </c>
      <c r="K26" s="40">
        <f t="shared" si="1"/>
        <v>8</v>
      </c>
      <c r="L26" s="40">
        <f t="shared" si="1"/>
        <v>5</v>
      </c>
      <c r="M26" s="40">
        <f t="shared" si="1"/>
        <v>8</v>
      </c>
      <c r="N26" s="40">
        <f t="shared" si="1"/>
        <v>7</v>
      </c>
      <c r="O26" s="40">
        <f t="shared" si="1"/>
        <v>3</v>
      </c>
      <c r="P26" s="40">
        <f t="shared" si="1"/>
        <v>7</v>
      </c>
    </row>
    <row r="27" spans="5:16" ht="39.6" customHeight="1" thickTop="1" thickBot="1">
      <c r="E27" s="42" t="s">
        <v>57</v>
      </c>
      <c r="F27" s="52"/>
      <c r="G27" s="53"/>
      <c r="H27" s="53"/>
      <c r="I27" s="53"/>
      <c r="J27" s="53"/>
      <c r="K27" s="53"/>
      <c r="L27" s="53"/>
      <c r="M27" s="53"/>
      <c r="N27" s="53"/>
      <c r="O27" s="53"/>
      <c r="P27" s="53"/>
    </row>
    <row r="28" spans="5:16" ht="74.25" customHeight="1" thickTop="1" thickBot="1">
      <c r="E28" s="43" t="s">
        <v>58</v>
      </c>
      <c r="F28" s="40" t="s">
        <v>35</v>
      </c>
      <c r="G28" s="40" t="s">
        <v>35</v>
      </c>
      <c r="H28" s="49" t="s">
        <v>35</v>
      </c>
      <c r="I28" s="49" t="s">
        <v>35</v>
      </c>
      <c r="J28" s="49" t="s">
        <v>35</v>
      </c>
      <c r="K28" s="49"/>
      <c r="L28" s="49" t="s">
        <v>35</v>
      </c>
      <c r="M28" s="49" t="s">
        <v>35</v>
      </c>
      <c r="N28" s="49" t="s">
        <v>35</v>
      </c>
      <c r="O28" s="49" t="s">
        <v>35</v>
      </c>
      <c r="P28" s="49" t="s">
        <v>35</v>
      </c>
    </row>
    <row r="29" spans="5:16" ht="63.6" customHeight="1" thickTop="1" thickBot="1">
      <c r="E29" s="43" t="s">
        <v>59</v>
      </c>
      <c r="F29" s="40"/>
      <c r="G29" s="40"/>
      <c r="H29" s="49" t="s">
        <v>35</v>
      </c>
      <c r="I29" s="49" t="s">
        <v>35</v>
      </c>
      <c r="J29" s="49" t="s">
        <v>35</v>
      </c>
      <c r="K29" s="49"/>
      <c r="L29" s="49" t="s">
        <v>35</v>
      </c>
      <c r="M29" s="49" t="s">
        <v>35</v>
      </c>
      <c r="N29" s="49" t="s">
        <v>35</v>
      </c>
      <c r="O29" s="49"/>
      <c r="P29" s="49" t="s">
        <v>35</v>
      </c>
    </row>
    <row r="30" spans="5:16" ht="63.6" customHeight="1" thickTop="1" thickBot="1">
      <c r="E30" s="43" t="s">
        <v>60</v>
      </c>
      <c r="F30" s="40" t="s">
        <v>35</v>
      </c>
      <c r="G30" s="40" t="s">
        <v>35</v>
      </c>
      <c r="H30" s="49" t="s">
        <v>35</v>
      </c>
      <c r="I30" s="49"/>
      <c r="J30" s="49" t="s">
        <v>35</v>
      </c>
      <c r="K30" s="49" t="s">
        <v>35</v>
      </c>
      <c r="L30" s="49"/>
      <c r="M30" s="49" t="s">
        <v>35</v>
      </c>
      <c r="N30" s="49" t="s">
        <v>35</v>
      </c>
      <c r="O30" s="49"/>
      <c r="P30" s="49"/>
    </row>
    <row r="31" spans="5:16" ht="79.5" customHeight="1" thickTop="1" thickBot="1">
      <c r="E31" s="43" t="s">
        <v>61</v>
      </c>
      <c r="F31" s="40" t="s">
        <v>35</v>
      </c>
      <c r="G31" s="40" t="s">
        <v>35</v>
      </c>
      <c r="H31" s="49" t="s">
        <v>35</v>
      </c>
      <c r="I31" s="49" t="s">
        <v>35</v>
      </c>
      <c r="J31" s="49" t="s">
        <v>35</v>
      </c>
      <c r="K31" s="49" t="s">
        <v>35</v>
      </c>
      <c r="L31" s="49" t="s">
        <v>35</v>
      </c>
      <c r="M31" s="49" t="s">
        <v>35</v>
      </c>
      <c r="N31" s="49"/>
      <c r="O31" s="49" t="s">
        <v>35</v>
      </c>
      <c r="P31" s="49" t="s">
        <v>35</v>
      </c>
    </row>
    <row r="32" spans="5:16" ht="63.6" customHeight="1" thickTop="1" thickBot="1">
      <c r="E32" s="43" t="s">
        <v>62</v>
      </c>
      <c r="F32" s="40" t="s">
        <v>35</v>
      </c>
      <c r="G32" s="40" t="s">
        <v>35</v>
      </c>
      <c r="H32" s="49" t="s">
        <v>35</v>
      </c>
      <c r="I32" s="49"/>
      <c r="J32" s="49"/>
      <c r="K32" s="49" t="s">
        <v>35</v>
      </c>
      <c r="L32" s="49" t="s">
        <v>35</v>
      </c>
      <c r="M32" s="49" t="s">
        <v>35</v>
      </c>
      <c r="N32" s="49"/>
      <c r="O32" s="49" t="s">
        <v>35</v>
      </c>
      <c r="P32" s="49" t="s">
        <v>35</v>
      </c>
    </row>
    <row r="33" spans="5:16" ht="81.75" customHeight="1" thickTop="1" thickBot="1">
      <c r="E33" s="43" t="s">
        <v>63</v>
      </c>
      <c r="F33" s="40" t="s">
        <v>35</v>
      </c>
      <c r="G33" s="40"/>
      <c r="H33" s="49"/>
      <c r="I33" s="49" t="s">
        <v>35</v>
      </c>
      <c r="J33" s="49" t="s">
        <v>35</v>
      </c>
      <c r="K33" s="49" t="s">
        <v>35</v>
      </c>
      <c r="L33" s="49" t="s">
        <v>35</v>
      </c>
      <c r="M33" s="49" t="s">
        <v>35</v>
      </c>
      <c r="N33" s="49" t="s">
        <v>35</v>
      </c>
      <c r="O33" s="49" t="s">
        <v>35</v>
      </c>
      <c r="P33" s="49" t="s">
        <v>35</v>
      </c>
    </row>
    <row r="34" spans="5:16" ht="63.6" customHeight="1" thickTop="1" thickBot="1">
      <c r="E34" s="43" t="s">
        <v>64</v>
      </c>
      <c r="F34" s="40" t="s">
        <v>35</v>
      </c>
      <c r="G34" s="40" t="s">
        <v>35</v>
      </c>
      <c r="H34" s="49"/>
      <c r="I34" s="49"/>
      <c r="J34" s="49" t="s">
        <v>35</v>
      </c>
      <c r="K34" s="49"/>
      <c r="L34" s="49"/>
      <c r="M34" s="49" t="s">
        <v>35</v>
      </c>
      <c r="N34" s="49"/>
      <c r="O34" s="49" t="s">
        <v>35</v>
      </c>
      <c r="P34" s="49" t="s">
        <v>35</v>
      </c>
    </row>
    <row r="35" spans="5:16" ht="63.6" customHeight="1" thickTop="1" thickBot="1">
      <c r="E35" s="43" t="s">
        <v>65</v>
      </c>
      <c r="F35" s="40" t="s">
        <v>35</v>
      </c>
      <c r="G35" s="40" t="s">
        <v>35</v>
      </c>
      <c r="H35" s="49" t="s">
        <v>35</v>
      </c>
      <c r="I35" s="49" t="s">
        <v>35</v>
      </c>
      <c r="J35" s="49"/>
      <c r="K35" s="49" t="s">
        <v>35</v>
      </c>
      <c r="L35" s="49" t="s">
        <v>35</v>
      </c>
      <c r="M35" s="49" t="s">
        <v>35</v>
      </c>
      <c r="N35" s="49" t="s">
        <v>35</v>
      </c>
      <c r="O35" s="49" t="s">
        <v>35</v>
      </c>
      <c r="P35" s="49" t="s">
        <v>35</v>
      </c>
    </row>
    <row r="36" spans="5:16" ht="63.6" customHeight="1" thickTop="1" thickBot="1">
      <c r="E36" s="43" t="s">
        <v>66</v>
      </c>
      <c r="F36" s="40"/>
      <c r="G36" s="40" t="s">
        <v>35</v>
      </c>
      <c r="H36" s="49"/>
      <c r="I36" s="49" t="s">
        <v>35</v>
      </c>
      <c r="J36" s="49" t="s">
        <v>35</v>
      </c>
      <c r="K36" s="49"/>
      <c r="L36" s="49" t="s">
        <v>35</v>
      </c>
      <c r="M36" s="49" t="s">
        <v>35</v>
      </c>
      <c r="N36" s="49" t="s">
        <v>35</v>
      </c>
      <c r="O36" s="49"/>
      <c r="P36" s="49" t="s">
        <v>35</v>
      </c>
    </row>
    <row r="37" spans="5:16" ht="63.6" customHeight="1" thickTop="1" thickBot="1">
      <c r="E37" s="43" t="s">
        <v>67</v>
      </c>
      <c r="F37" s="40"/>
      <c r="G37" s="40" t="s">
        <v>35</v>
      </c>
      <c r="H37" s="49" t="s">
        <v>35</v>
      </c>
      <c r="I37" s="49"/>
      <c r="J37" s="49" t="s">
        <v>35</v>
      </c>
      <c r="K37" s="49" t="s">
        <v>35</v>
      </c>
      <c r="L37" s="49" t="s">
        <v>35</v>
      </c>
      <c r="M37" s="49"/>
      <c r="N37" s="49" t="s">
        <v>35</v>
      </c>
      <c r="O37" s="49"/>
      <c r="P37" s="49" t="s">
        <v>35</v>
      </c>
    </row>
    <row r="38" spans="5:16" ht="39.6" customHeight="1" thickTop="1" thickBot="1">
      <c r="E38" s="44" t="s">
        <v>45</v>
      </c>
      <c r="F38" s="40">
        <f>COUNTIF(F28:F37,"X")</f>
        <v>7</v>
      </c>
      <c r="G38" s="40">
        <f t="shared" ref="G38:P38" si="2">COUNTIF(G28:G37,"X")</f>
        <v>8</v>
      </c>
      <c r="H38" s="40">
        <f t="shared" si="2"/>
        <v>7</v>
      </c>
      <c r="I38" s="40">
        <f t="shared" si="2"/>
        <v>6</v>
      </c>
      <c r="J38" s="40">
        <f t="shared" si="2"/>
        <v>8</v>
      </c>
      <c r="K38" s="40">
        <f t="shared" si="2"/>
        <v>6</v>
      </c>
      <c r="L38" s="40">
        <f t="shared" si="2"/>
        <v>8</v>
      </c>
      <c r="M38" s="40">
        <f t="shared" si="2"/>
        <v>9</v>
      </c>
      <c r="N38" s="40">
        <f t="shared" si="2"/>
        <v>7</v>
      </c>
      <c r="O38" s="40">
        <f t="shared" si="2"/>
        <v>6</v>
      </c>
      <c r="P38" s="40">
        <f t="shared" si="2"/>
        <v>9</v>
      </c>
    </row>
    <row r="39" spans="5:16" ht="39.6" customHeight="1" thickTop="1" thickBot="1">
      <c r="E39" s="42" t="s">
        <v>68</v>
      </c>
      <c r="F39" s="54"/>
      <c r="G39" s="55"/>
      <c r="H39" s="55"/>
      <c r="I39" s="55"/>
      <c r="J39" s="55"/>
      <c r="K39" s="55"/>
      <c r="L39" s="55"/>
      <c r="M39" s="55"/>
      <c r="N39" s="55"/>
      <c r="O39" s="55"/>
      <c r="P39" s="55"/>
    </row>
    <row r="40" spans="5:16" ht="71.45" customHeight="1" thickTop="1" thickBot="1">
      <c r="E40" s="43" t="s">
        <v>69</v>
      </c>
      <c r="F40" s="40" t="s">
        <v>35</v>
      </c>
      <c r="G40" s="40" t="s">
        <v>35</v>
      </c>
      <c r="H40" s="49" t="s">
        <v>35</v>
      </c>
      <c r="I40" s="49" t="s">
        <v>35</v>
      </c>
      <c r="J40" s="49" t="s">
        <v>35</v>
      </c>
      <c r="K40" s="49"/>
      <c r="L40" s="49" t="s">
        <v>35</v>
      </c>
      <c r="M40" s="49" t="s">
        <v>35</v>
      </c>
      <c r="N40" s="49" t="s">
        <v>35</v>
      </c>
      <c r="O40" s="49" t="s">
        <v>35</v>
      </c>
      <c r="P40" s="49" t="s">
        <v>35</v>
      </c>
    </row>
    <row r="41" spans="5:16" ht="71.45" customHeight="1" thickTop="1" thickBot="1">
      <c r="E41" s="43" t="s">
        <v>70</v>
      </c>
      <c r="F41" s="40" t="s">
        <v>35</v>
      </c>
      <c r="G41" s="40" t="s">
        <v>35</v>
      </c>
      <c r="H41" s="49" t="s">
        <v>35</v>
      </c>
      <c r="I41" s="49" t="s">
        <v>35</v>
      </c>
      <c r="J41" s="49" t="s">
        <v>35</v>
      </c>
      <c r="K41" s="49" t="s">
        <v>35</v>
      </c>
      <c r="L41" s="49" t="s">
        <v>35</v>
      </c>
      <c r="M41" s="49"/>
      <c r="N41" s="49" t="s">
        <v>35</v>
      </c>
      <c r="O41" s="49" t="s">
        <v>35</v>
      </c>
      <c r="P41" s="49" t="s">
        <v>35</v>
      </c>
    </row>
    <row r="42" spans="5:16" ht="71.45" customHeight="1" thickTop="1" thickBot="1">
      <c r="E42" s="43" t="s">
        <v>71</v>
      </c>
      <c r="F42" s="40" t="s">
        <v>35</v>
      </c>
      <c r="G42" s="40"/>
      <c r="H42" s="49" t="s">
        <v>35</v>
      </c>
      <c r="I42" s="49"/>
      <c r="J42" s="49"/>
      <c r="K42" s="49" t="s">
        <v>35</v>
      </c>
      <c r="L42" s="49" t="s">
        <v>35</v>
      </c>
      <c r="M42" s="49"/>
      <c r="N42" s="49" t="s">
        <v>35</v>
      </c>
      <c r="O42" s="49"/>
      <c r="P42" s="49" t="s">
        <v>35</v>
      </c>
    </row>
    <row r="43" spans="5:16" ht="71.45" customHeight="1" thickTop="1" thickBot="1">
      <c r="E43" s="43" t="s">
        <v>72</v>
      </c>
      <c r="F43" s="40" t="s">
        <v>35</v>
      </c>
      <c r="G43" s="40" t="s">
        <v>35</v>
      </c>
      <c r="H43" s="49" t="s">
        <v>35</v>
      </c>
      <c r="I43" s="49" t="s">
        <v>35</v>
      </c>
      <c r="J43" s="49" t="s">
        <v>35</v>
      </c>
      <c r="K43" s="49"/>
      <c r="L43" s="49"/>
      <c r="M43" s="49" t="s">
        <v>35</v>
      </c>
      <c r="N43" s="49" t="s">
        <v>35</v>
      </c>
      <c r="O43" s="49" t="s">
        <v>35</v>
      </c>
      <c r="P43" s="49" t="s">
        <v>35</v>
      </c>
    </row>
    <row r="44" spans="5:16" ht="71.45" customHeight="1" thickTop="1" thickBot="1">
      <c r="E44" s="43" t="s">
        <v>73</v>
      </c>
      <c r="F44" s="40" t="s">
        <v>35</v>
      </c>
      <c r="G44" s="40" t="s">
        <v>35</v>
      </c>
      <c r="H44" s="49" t="s">
        <v>35</v>
      </c>
      <c r="I44" s="49" t="s">
        <v>35</v>
      </c>
      <c r="J44" s="49" t="s">
        <v>35</v>
      </c>
      <c r="K44" s="49"/>
      <c r="L44" s="49" t="s">
        <v>35</v>
      </c>
      <c r="M44" s="49" t="s">
        <v>35</v>
      </c>
      <c r="N44" s="49" t="s">
        <v>35</v>
      </c>
      <c r="O44" s="49" t="s">
        <v>35</v>
      </c>
      <c r="P44" s="49" t="s">
        <v>35</v>
      </c>
    </row>
    <row r="45" spans="5:16" ht="103.5" customHeight="1" thickTop="1" thickBot="1">
      <c r="E45" s="43" t="s">
        <v>74</v>
      </c>
      <c r="F45" s="40" t="s">
        <v>35</v>
      </c>
      <c r="G45" s="40" t="s">
        <v>35</v>
      </c>
      <c r="H45" s="49" t="s">
        <v>35</v>
      </c>
      <c r="I45" s="49" t="s">
        <v>35</v>
      </c>
      <c r="J45" s="49" t="s">
        <v>35</v>
      </c>
      <c r="K45" s="49"/>
      <c r="L45" s="49" t="s">
        <v>35</v>
      </c>
      <c r="M45" s="49"/>
      <c r="N45" s="49" t="s">
        <v>35</v>
      </c>
      <c r="O45" s="49" t="s">
        <v>35</v>
      </c>
      <c r="P45" s="49" t="s">
        <v>35</v>
      </c>
    </row>
    <row r="46" spans="5:16" ht="82.5" customHeight="1" thickTop="1" thickBot="1">
      <c r="E46" s="43" t="s">
        <v>75</v>
      </c>
      <c r="F46" s="40"/>
      <c r="G46" s="40"/>
      <c r="H46" s="49" t="s">
        <v>35</v>
      </c>
      <c r="I46" s="49" t="s">
        <v>35</v>
      </c>
      <c r="J46" s="49" t="s">
        <v>35</v>
      </c>
      <c r="K46" s="49"/>
      <c r="L46" s="49" t="s">
        <v>35</v>
      </c>
      <c r="M46" s="49"/>
      <c r="N46" s="49" t="s">
        <v>35</v>
      </c>
      <c r="O46" s="49" t="s">
        <v>35</v>
      </c>
      <c r="P46" s="49" t="s">
        <v>35</v>
      </c>
    </row>
    <row r="47" spans="5:16" ht="71.45" customHeight="1" thickTop="1" thickBot="1">
      <c r="E47" s="43" t="s">
        <v>76</v>
      </c>
      <c r="F47" s="40" t="s">
        <v>35</v>
      </c>
      <c r="G47" s="40" t="s">
        <v>35</v>
      </c>
      <c r="H47" s="49" t="s">
        <v>35</v>
      </c>
      <c r="I47" s="49" t="s">
        <v>35</v>
      </c>
      <c r="J47" s="49"/>
      <c r="K47" s="49"/>
      <c r="L47" s="49"/>
      <c r="M47" s="49"/>
      <c r="N47" s="49" t="s">
        <v>35</v>
      </c>
      <c r="O47" s="49"/>
      <c r="P47" s="49"/>
    </row>
    <row r="48" spans="5:16" ht="71.45" customHeight="1" thickTop="1" thickBot="1">
      <c r="E48" s="43" t="s">
        <v>77</v>
      </c>
      <c r="F48" s="40" t="s">
        <v>35</v>
      </c>
      <c r="G48" s="40" t="s">
        <v>35</v>
      </c>
      <c r="H48" s="49" t="s">
        <v>35</v>
      </c>
      <c r="I48" s="49"/>
      <c r="J48" s="49" t="s">
        <v>35</v>
      </c>
      <c r="K48" s="49" t="s">
        <v>35</v>
      </c>
      <c r="L48" s="49" t="s">
        <v>35</v>
      </c>
      <c r="M48" s="49"/>
      <c r="N48" s="49" t="s">
        <v>35</v>
      </c>
      <c r="O48" s="49" t="s">
        <v>35</v>
      </c>
      <c r="P48" s="49" t="s">
        <v>35</v>
      </c>
    </row>
    <row r="49" spans="5:16" ht="71.45" customHeight="1" thickTop="1" thickBot="1">
      <c r="E49" s="43" t="s">
        <v>78</v>
      </c>
      <c r="F49" s="40" t="s">
        <v>35</v>
      </c>
      <c r="G49" s="40" t="s">
        <v>35</v>
      </c>
      <c r="H49" s="49" t="s">
        <v>35</v>
      </c>
      <c r="I49" s="49"/>
      <c r="J49" s="49"/>
      <c r="K49" s="49" t="s">
        <v>35</v>
      </c>
      <c r="L49" s="49" t="s">
        <v>35</v>
      </c>
      <c r="M49" s="49" t="s">
        <v>35</v>
      </c>
      <c r="N49" s="49" t="s">
        <v>35</v>
      </c>
      <c r="O49" s="49" t="s">
        <v>35</v>
      </c>
      <c r="P49" s="49" t="s">
        <v>35</v>
      </c>
    </row>
    <row r="50" spans="5:16" ht="39.6" customHeight="1" thickTop="1" thickBot="1">
      <c r="E50" s="44" t="s">
        <v>45</v>
      </c>
      <c r="F50" s="40">
        <f>COUNTIF(F40:F49,"X")</f>
        <v>9</v>
      </c>
      <c r="G50" s="40">
        <f t="shared" ref="G50:P50" si="3">COUNTIF(G40:G49,"X")</f>
        <v>8</v>
      </c>
      <c r="H50" s="40">
        <f t="shared" si="3"/>
        <v>10</v>
      </c>
      <c r="I50" s="40">
        <f t="shared" si="3"/>
        <v>7</v>
      </c>
      <c r="J50" s="40">
        <f t="shared" si="3"/>
        <v>7</v>
      </c>
      <c r="K50" s="40">
        <f t="shared" si="3"/>
        <v>4</v>
      </c>
      <c r="L50" s="40">
        <f t="shared" si="3"/>
        <v>8</v>
      </c>
      <c r="M50" s="40">
        <f t="shared" si="3"/>
        <v>4</v>
      </c>
      <c r="N50" s="40">
        <f t="shared" si="3"/>
        <v>10</v>
      </c>
      <c r="O50" s="40">
        <f t="shared" si="3"/>
        <v>8</v>
      </c>
      <c r="P50" s="40">
        <f t="shared" si="3"/>
        <v>9</v>
      </c>
    </row>
    <row r="51" spans="5:16" ht="39.6" customHeight="1" thickTop="1" thickBot="1">
      <c r="E51" s="42" t="s">
        <v>79</v>
      </c>
      <c r="F51" s="54"/>
      <c r="G51" s="55"/>
      <c r="H51" s="55"/>
      <c r="I51" s="55"/>
      <c r="J51" s="55"/>
      <c r="K51" s="55"/>
      <c r="L51" s="55"/>
      <c r="M51" s="55"/>
      <c r="N51" s="55"/>
      <c r="O51" s="55"/>
      <c r="P51" s="55"/>
    </row>
    <row r="52" spans="5:16" ht="69.599999999999994" customHeight="1" thickTop="1" thickBot="1">
      <c r="E52" s="43" t="s">
        <v>80</v>
      </c>
      <c r="F52" s="40" t="s">
        <v>35</v>
      </c>
      <c r="G52" s="40" t="s">
        <v>35</v>
      </c>
      <c r="H52" s="49" t="s">
        <v>35</v>
      </c>
      <c r="I52" s="49" t="s">
        <v>35</v>
      </c>
      <c r="J52" s="49"/>
      <c r="K52" s="49" t="s">
        <v>35</v>
      </c>
      <c r="L52" s="49" t="s">
        <v>35</v>
      </c>
      <c r="M52" s="49" t="s">
        <v>35</v>
      </c>
      <c r="N52" s="49" t="s">
        <v>35</v>
      </c>
      <c r="O52" s="49" t="s">
        <v>35</v>
      </c>
      <c r="P52" s="49" t="s">
        <v>35</v>
      </c>
    </row>
    <row r="53" spans="5:16" ht="69.599999999999994" customHeight="1" thickTop="1" thickBot="1">
      <c r="E53" s="43" t="s">
        <v>81</v>
      </c>
      <c r="F53" s="40" t="s">
        <v>35</v>
      </c>
      <c r="G53" s="40" t="s">
        <v>35</v>
      </c>
      <c r="H53" s="49" t="s">
        <v>35</v>
      </c>
      <c r="I53" s="49" t="s">
        <v>35</v>
      </c>
      <c r="J53" s="49" t="s">
        <v>35</v>
      </c>
      <c r="K53" s="49" t="s">
        <v>35</v>
      </c>
      <c r="L53" s="49" t="s">
        <v>35</v>
      </c>
      <c r="M53" s="49" t="s">
        <v>35</v>
      </c>
      <c r="N53" s="49" t="s">
        <v>35</v>
      </c>
      <c r="O53" s="49" t="s">
        <v>35</v>
      </c>
      <c r="P53" s="49" t="s">
        <v>35</v>
      </c>
    </row>
    <row r="54" spans="5:16" ht="69.599999999999994" customHeight="1" thickTop="1" thickBot="1">
      <c r="E54" s="43" t="s">
        <v>82</v>
      </c>
      <c r="F54" s="40"/>
      <c r="G54" s="40"/>
      <c r="H54" s="49" t="s">
        <v>35</v>
      </c>
      <c r="I54" s="49" t="s">
        <v>35</v>
      </c>
      <c r="J54" s="49"/>
      <c r="K54" s="49" t="s">
        <v>35</v>
      </c>
      <c r="L54" s="49"/>
      <c r="M54" s="49" t="s">
        <v>35</v>
      </c>
      <c r="N54" s="49"/>
      <c r="O54" s="49" t="s">
        <v>35</v>
      </c>
      <c r="P54" s="49"/>
    </row>
    <row r="55" spans="5:16" ht="69.599999999999994" customHeight="1" thickTop="1" thickBot="1">
      <c r="E55" s="43" t="s">
        <v>83</v>
      </c>
      <c r="F55" s="40" t="s">
        <v>35</v>
      </c>
      <c r="G55" s="40" t="s">
        <v>35</v>
      </c>
      <c r="H55" s="49" t="s">
        <v>35</v>
      </c>
      <c r="I55" s="49" t="s">
        <v>35</v>
      </c>
      <c r="J55" s="49" t="s">
        <v>35</v>
      </c>
      <c r="K55" s="49" t="s">
        <v>35</v>
      </c>
      <c r="L55" s="49" t="s">
        <v>35</v>
      </c>
      <c r="M55" s="49"/>
      <c r="N55" s="49" t="s">
        <v>35</v>
      </c>
      <c r="O55" s="49" t="s">
        <v>35</v>
      </c>
      <c r="P55" s="49" t="s">
        <v>35</v>
      </c>
    </row>
    <row r="56" spans="5:16" ht="69.599999999999994" customHeight="1" thickTop="1" thickBot="1">
      <c r="E56" s="43" t="s">
        <v>84</v>
      </c>
      <c r="F56" s="40" t="s">
        <v>35</v>
      </c>
      <c r="G56" s="40" t="s">
        <v>35</v>
      </c>
      <c r="H56" s="49" t="s">
        <v>35</v>
      </c>
      <c r="I56" s="49" t="s">
        <v>35</v>
      </c>
      <c r="J56" s="49" t="s">
        <v>35</v>
      </c>
      <c r="K56" s="49" t="s">
        <v>35</v>
      </c>
      <c r="L56" s="49" t="s">
        <v>35</v>
      </c>
      <c r="M56" s="49" t="s">
        <v>35</v>
      </c>
      <c r="N56" s="49" t="s">
        <v>35</v>
      </c>
      <c r="O56" s="49" t="s">
        <v>35</v>
      </c>
      <c r="P56" s="49" t="s">
        <v>35</v>
      </c>
    </row>
    <row r="57" spans="5:16" ht="69.599999999999994" customHeight="1" thickTop="1" thickBot="1">
      <c r="E57" s="43" t="s">
        <v>85</v>
      </c>
      <c r="F57" s="40" t="s">
        <v>35</v>
      </c>
      <c r="G57" s="40" t="s">
        <v>35</v>
      </c>
      <c r="H57" s="49" t="s">
        <v>35</v>
      </c>
      <c r="I57" s="49" t="s">
        <v>35</v>
      </c>
      <c r="J57" s="49"/>
      <c r="K57" s="49" t="s">
        <v>35</v>
      </c>
      <c r="L57" s="49"/>
      <c r="M57" s="49"/>
      <c r="N57" s="49"/>
      <c r="O57" s="49" t="s">
        <v>35</v>
      </c>
      <c r="P57" s="49" t="s">
        <v>35</v>
      </c>
    </row>
    <row r="58" spans="5:16" ht="69.599999999999994" customHeight="1" thickTop="1" thickBot="1">
      <c r="E58" s="43" t="s">
        <v>86</v>
      </c>
      <c r="F58" s="40" t="s">
        <v>35</v>
      </c>
      <c r="G58" s="40" t="s">
        <v>35</v>
      </c>
      <c r="H58" s="49" t="s">
        <v>35</v>
      </c>
      <c r="I58" s="49" t="s">
        <v>35</v>
      </c>
      <c r="J58" s="49" t="s">
        <v>35</v>
      </c>
      <c r="K58" s="49" t="s">
        <v>35</v>
      </c>
      <c r="L58" s="49" t="s">
        <v>35</v>
      </c>
      <c r="M58" s="49"/>
      <c r="N58" s="49"/>
      <c r="O58" s="49" t="s">
        <v>35</v>
      </c>
      <c r="P58" s="49"/>
    </row>
    <row r="59" spans="5:16" ht="69.599999999999994" customHeight="1" thickTop="1" thickBot="1">
      <c r="E59" s="43" t="s">
        <v>87</v>
      </c>
      <c r="F59" s="40" t="s">
        <v>35</v>
      </c>
      <c r="G59" s="40" t="s">
        <v>35</v>
      </c>
      <c r="H59" s="49" t="s">
        <v>35</v>
      </c>
      <c r="I59" s="49" t="s">
        <v>35</v>
      </c>
      <c r="J59" s="49" t="s">
        <v>35</v>
      </c>
      <c r="K59" s="49" t="s">
        <v>35</v>
      </c>
      <c r="L59" s="49" t="s">
        <v>35</v>
      </c>
      <c r="M59" s="49" t="s">
        <v>35</v>
      </c>
      <c r="N59" s="49" t="s">
        <v>35</v>
      </c>
      <c r="O59" s="49" t="s">
        <v>35</v>
      </c>
      <c r="P59" s="49" t="s">
        <v>35</v>
      </c>
    </row>
    <row r="60" spans="5:16" ht="69.599999999999994" customHeight="1" thickTop="1" thickBot="1">
      <c r="E60" s="43" t="s">
        <v>88</v>
      </c>
      <c r="F60" s="40" t="s">
        <v>35</v>
      </c>
      <c r="G60" s="40" t="s">
        <v>35</v>
      </c>
      <c r="H60" s="49" t="s">
        <v>35</v>
      </c>
      <c r="I60" s="49" t="s">
        <v>35</v>
      </c>
      <c r="J60" s="49" t="s">
        <v>35</v>
      </c>
      <c r="K60" s="49" t="s">
        <v>35</v>
      </c>
      <c r="L60" s="49" t="s">
        <v>35</v>
      </c>
      <c r="M60" s="49" t="s">
        <v>35</v>
      </c>
      <c r="N60" s="49"/>
      <c r="O60" s="49" t="s">
        <v>35</v>
      </c>
      <c r="P60" s="49"/>
    </row>
    <row r="61" spans="5:16" ht="69.599999999999994" customHeight="1" thickTop="1" thickBot="1">
      <c r="E61" s="43" t="s">
        <v>89</v>
      </c>
      <c r="F61" s="40" t="s">
        <v>35</v>
      </c>
      <c r="G61" s="40" t="s">
        <v>35</v>
      </c>
      <c r="H61" s="49" t="s">
        <v>35</v>
      </c>
      <c r="I61" s="49"/>
      <c r="J61" s="49" t="s">
        <v>35</v>
      </c>
      <c r="K61" s="49" t="s">
        <v>35</v>
      </c>
      <c r="L61" s="49"/>
      <c r="M61" s="49"/>
      <c r="N61" s="49" t="s">
        <v>35</v>
      </c>
      <c r="O61" s="49" t="s">
        <v>35</v>
      </c>
      <c r="P61" s="49" t="s">
        <v>35</v>
      </c>
    </row>
    <row r="62" spans="5:16" ht="22.15" customHeight="1" thickTop="1" thickBot="1">
      <c r="E62" s="42" t="s">
        <v>45</v>
      </c>
      <c r="F62" s="56">
        <f>COUNTIF(F52:F61,"X")</f>
        <v>9</v>
      </c>
      <c r="G62" s="56">
        <f t="shared" ref="G62:P62" si="4">COUNTIF(G52:G61,"X")</f>
        <v>9</v>
      </c>
      <c r="H62" s="56">
        <f t="shared" si="4"/>
        <v>10</v>
      </c>
      <c r="I62" s="56">
        <f t="shared" si="4"/>
        <v>9</v>
      </c>
      <c r="J62" s="56">
        <f t="shared" si="4"/>
        <v>7</v>
      </c>
      <c r="K62" s="56">
        <f t="shared" si="4"/>
        <v>10</v>
      </c>
      <c r="L62" s="56">
        <f t="shared" si="4"/>
        <v>7</v>
      </c>
      <c r="M62" s="56">
        <f t="shared" si="4"/>
        <v>6</v>
      </c>
      <c r="N62" s="56">
        <f t="shared" si="4"/>
        <v>6</v>
      </c>
      <c r="O62" s="56">
        <f>COUNTIF(O52:O61,"X")</f>
        <v>10</v>
      </c>
      <c r="P62" s="56">
        <f t="shared" si="4"/>
        <v>7</v>
      </c>
    </row>
    <row r="63" spans="5:16" s="73" customFormat="1" ht="43.5" customHeight="1" thickTop="1">
      <c r="F63" s="304">
        <f>SUM(F62,F50,F38,F26,F14)</f>
        <v>45</v>
      </c>
      <c r="G63" s="304">
        <f>SUM(G62,G50,G38,G26,G14)</f>
        <v>44</v>
      </c>
      <c r="H63" s="304">
        <f>SUM(H62,H50,H38,H26,H14)</f>
        <v>41</v>
      </c>
      <c r="I63" s="304">
        <f t="shared" ref="I63:P63" si="5">SUM(I62,I50,I38,I26,I14)</f>
        <v>30</v>
      </c>
      <c r="J63" s="304">
        <f t="shared" si="5"/>
        <v>35</v>
      </c>
      <c r="K63" s="304">
        <f t="shared" si="5"/>
        <v>36</v>
      </c>
      <c r="L63" s="304">
        <f t="shared" si="5"/>
        <v>37</v>
      </c>
      <c r="M63" s="304">
        <f t="shared" si="5"/>
        <v>31</v>
      </c>
      <c r="N63" s="304">
        <f t="shared" si="5"/>
        <v>39</v>
      </c>
      <c r="O63" s="304">
        <f t="shared" si="5"/>
        <v>35</v>
      </c>
      <c r="P63" s="304">
        <f t="shared" si="5"/>
        <v>40</v>
      </c>
    </row>
    <row r="64" spans="5:16" s="73" customFormat="1" ht="132" customHeight="1">
      <c r="E64" s="76"/>
      <c r="F64" s="76"/>
      <c r="G64" s="76"/>
      <c r="H64" s="76"/>
      <c r="I64" s="76"/>
      <c r="J64" s="76"/>
      <c r="K64" s="76"/>
      <c r="L64" s="76"/>
      <c r="M64" s="76"/>
      <c r="N64" s="76"/>
      <c r="O64" s="76"/>
      <c r="P64" s="76"/>
    </row>
    <row r="65" s="73" customFormat="1"/>
    <row r="66" s="73" customFormat="1"/>
  </sheetData>
  <sheetProtection selectLockedCells="1" selectUnlockedCells="1"/>
  <printOptions horizontalCentered="1" verticalCentered="1"/>
  <pageMargins left="0.70866141732283461" right="0.70866141732283461" top="0.74803149606299213" bottom="0.74803149606299213" header="0.31496062992125984" footer="0.31496062992125984"/>
  <pageSetup scale="16" fitToHeight="10" orientation="landscape" r:id="rId1"/>
  <rowBreaks count="4" manualBreakCount="4">
    <brk id="15" max="15" man="1"/>
    <brk id="27" max="15" man="1"/>
    <brk id="39" max="15" man="1"/>
    <brk id="51"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pageSetUpPr fitToPage="1"/>
  </sheetPr>
  <dimension ref="A1:AQ27"/>
  <sheetViews>
    <sheetView showGridLines="0" view="pageBreakPreview" topLeftCell="C1" zoomScale="115" zoomScaleNormal="55" zoomScaleSheetLayoutView="115" workbookViewId="0">
      <pane ySplit="3" topLeftCell="A25" activePane="bottomLeft" state="frozen"/>
      <selection activeCell="A3" sqref="A3"/>
      <selection pane="bottomLeft" activeCell="I2" sqref="I2:I3"/>
    </sheetView>
  </sheetViews>
  <sheetFormatPr baseColWidth="10" defaultColWidth="11.42578125" defaultRowHeight="15"/>
  <cols>
    <col min="1" max="1" width="8.28515625" style="89" customWidth="1"/>
    <col min="2" max="2" width="9" style="89" customWidth="1"/>
    <col min="3" max="3" width="72.5703125" style="91" customWidth="1"/>
    <col min="4" max="4" width="27.28515625" style="91" customWidth="1"/>
    <col min="5" max="5" width="22.28515625" style="91" customWidth="1"/>
    <col min="6" max="6" width="23.140625" style="91" customWidth="1"/>
    <col min="7" max="7" width="25.7109375" style="91" customWidth="1"/>
    <col min="8" max="8" width="30.42578125" style="91" customWidth="1"/>
    <col min="9" max="9" width="18.140625" style="96" customWidth="1"/>
    <col min="10" max="10" width="13.140625" style="89" customWidth="1"/>
    <col min="11" max="43" width="11.42578125" style="89"/>
    <col min="44" max="16384" width="11.42578125" style="91"/>
  </cols>
  <sheetData>
    <row r="1" spans="3:9" s="89" customFormat="1" ht="156.75" customHeight="1" thickBot="1">
      <c r="I1" s="90"/>
    </row>
    <row r="2" spans="3:9" ht="17.25" customHeight="1" thickTop="1" thickBot="1">
      <c r="C2" s="325" t="s">
        <v>90</v>
      </c>
      <c r="D2" s="325" t="s">
        <v>91</v>
      </c>
      <c r="E2" s="325"/>
      <c r="F2" s="325"/>
      <c r="G2" s="325"/>
      <c r="H2" s="325"/>
      <c r="I2" s="39" t="s">
        <v>92</v>
      </c>
    </row>
    <row r="3" spans="3:9" ht="65.45" customHeight="1" thickTop="1" thickBot="1">
      <c r="C3" s="326"/>
      <c r="D3" s="39" t="s">
        <v>33</v>
      </c>
      <c r="E3" s="39" t="s">
        <v>46</v>
      </c>
      <c r="F3" s="39" t="s">
        <v>57</v>
      </c>
      <c r="G3" s="39" t="s">
        <v>68</v>
      </c>
      <c r="H3" s="39" t="s">
        <v>79</v>
      </c>
      <c r="I3" s="39"/>
    </row>
    <row r="4" spans="3:9" ht="68.25" customHeight="1" thickTop="1" thickBot="1">
      <c r="C4" s="59" t="s">
        <v>27</v>
      </c>
      <c r="D4" s="85">
        <f>COUNTIF('PRIORI ASPECTOS CRÍTICOS'!F$4:F$13,"X")</f>
        <v>10</v>
      </c>
      <c r="E4" s="85">
        <f>COUNTIF('PRIORI ASPECTOS CRÍTICOS'!F$16:F$25,"X")</f>
        <v>10</v>
      </c>
      <c r="F4" s="85">
        <f>COUNTIF('PRIORI ASPECTOS CRÍTICOS'!F$28:F$37,"X")</f>
        <v>7</v>
      </c>
      <c r="G4" s="85">
        <f>COUNTIF('PRIORI ASPECTOS CRÍTICOS'!F$40:F$49,"X")</f>
        <v>9</v>
      </c>
      <c r="H4" s="85">
        <f>COUNTIF('PRIORI ASPECTOS CRÍTICOS'!F$52:F$61,"X")</f>
        <v>9</v>
      </c>
      <c r="I4" s="86">
        <f t="shared" ref="I4:I14" si="0">SUM(D4:H4)</f>
        <v>45</v>
      </c>
    </row>
    <row r="5" spans="3:9" ht="55.5" customHeight="1">
      <c r="C5" s="59" t="s">
        <v>93</v>
      </c>
      <c r="D5" s="85">
        <f>COUNTIF('PRIORI ASPECTOS CRÍTICOS'!G$4:G$13,"X")</f>
        <v>10</v>
      </c>
      <c r="E5" s="85">
        <f>COUNTIF('PRIORI ASPECTOS CRÍTICOS'!G$16:G$25,"X")</f>
        <v>9</v>
      </c>
      <c r="F5" s="85">
        <f>COUNTIF('PRIORI ASPECTOS CRÍTICOS'!G$28:G$37,"X")</f>
        <v>8</v>
      </c>
      <c r="G5" s="85">
        <f>COUNTIF('PRIORI ASPECTOS CRÍTICOS'!G$40:G$49,"X")</f>
        <v>8</v>
      </c>
      <c r="H5" s="85">
        <f>COUNTIF('PRIORI ASPECTOS CRÍTICOS'!G$52:G$61,"X")</f>
        <v>9</v>
      </c>
      <c r="I5" s="86">
        <f t="shared" si="0"/>
        <v>44</v>
      </c>
    </row>
    <row r="6" spans="3:9" ht="60">
      <c r="C6" s="59" t="s">
        <v>28</v>
      </c>
      <c r="D6" s="85">
        <f>COUNTIF('PRIORI ASPECTOS CRÍTICOS'!H$4:H$13,"X")</f>
        <v>9</v>
      </c>
      <c r="E6" s="85">
        <f>COUNTIF('PRIORI ASPECTOS CRÍTICOS'!H$16:H$25,"X")</f>
        <v>5</v>
      </c>
      <c r="F6" s="85">
        <f>COUNTIF('PRIORI ASPECTOS CRÍTICOS'!H$28:H$37,"X")</f>
        <v>7</v>
      </c>
      <c r="G6" s="85">
        <f>COUNTIF('PRIORI ASPECTOS CRÍTICOS'!H$40:H$49,"X")</f>
        <v>10</v>
      </c>
      <c r="H6" s="85">
        <f>COUNTIF('PRIORI ASPECTOS CRÍTICOS'!H$52:H$61,"X")</f>
        <v>10</v>
      </c>
      <c r="I6" s="86">
        <f t="shared" si="0"/>
        <v>41</v>
      </c>
    </row>
    <row r="7" spans="3:9" ht="61.5" thickTop="1" thickBot="1">
      <c r="C7" s="59" t="s">
        <v>32</v>
      </c>
      <c r="D7" s="85">
        <f>COUNTIF('PRIORI ASPECTOS CRÍTICOS'!P$4:P$13,"X")</f>
        <v>8</v>
      </c>
      <c r="E7" s="85">
        <f>COUNTIF('PRIORI ASPECTOS CRÍTICOS'!P$16:P$25,"X")</f>
        <v>7</v>
      </c>
      <c r="F7" s="85">
        <f>COUNTIF('PRIORI ASPECTOS CRÍTICOS'!P$28:P$37,"X")</f>
        <v>9</v>
      </c>
      <c r="G7" s="85">
        <f>COUNTIF('PRIORI ASPECTOS CRÍTICOS'!P$40:P$49,"X")</f>
        <v>9</v>
      </c>
      <c r="H7" s="85">
        <f>COUNTIF('PRIORI ASPECTOS CRÍTICOS'!P$52:P$61,"X")</f>
        <v>7</v>
      </c>
      <c r="I7" s="86">
        <f t="shared" si="0"/>
        <v>40</v>
      </c>
    </row>
    <row r="8" spans="3:9" ht="96" customHeight="1" thickTop="1" thickBot="1">
      <c r="C8" s="59" t="s">
        <v>31</v>
      </c>
      <c r="D8" s="85">
        <f>COUNTIF('PRIORI ASPECTOS CRÍTICOS'!N$4:N$13,"X")</f>
        <v>9</v>
      </c>
      <c r="E8" s="85">
        <f>COUNTIF('PRIORI ASPECTOS CRÍTICOS'!N$16:N$25,"X")</f>
        <v>7</v>
      </c>
      <c r="F8" s="85">
        <f>COUNTIF('PRIORI ASPECTOS CRÍTICOS'!N$28:N$37,"X")</f>
        <v>7</v>
      </c>
      <c r="G8" s="85">
        <f>COUNTIF('PRIORI ASPECTOS CRÍTICOS'!N$40:N$49,"X")</f>
        <v>10</v>
      </c>
      <c r="H8" s="85">
        <f>COUNTIF('PRIORI ASPECTOS CRÍTICOS'!N$52:N$61,"X")</f>
        <v>6</v>
      </c>
      <c r="I8" s="86">
        <f t="shared" si="0"/>
        <v>39</v>
      </c>
    </row>
    <row r="9" spans="3:9" ht="95.25" customHeight="1" thickTop="1" thickBot="1">
      <c r="C9" s="59" t="s">
        <v>94</v>
      </c>
      <c r="D9" s="85">
        <f>COUNTIF('PRIORI ASPECTOS CRÍTICOS'!L$4:L$13,"X")</f>
        <v>9</v>
      </c>
      <c r="E9" s="85">
        <f>COUNTIF('PRIORI ASPECTOS CRÍTICOS'!L$16:L$25,"X")</f>
        <v>5</v>
      </c>
      <c r="F9" s="85">
        <f>COUNTIF('PRIORI ASPECTOS CRÍTICOS'!L$28:L$37,"X")</f>
        <v>8</v>
      </c>
      <c r="G9" s="85">
        <f>COUNTIF('PRIORI ASPECTOS CRÍTICOS'!L$40:L$49,"X")</f>
        <v>8</v>
      </c>
      <c r="H9" s="85">
        <f>COUNTIF('PRIORI ASPECTOS CRÍTICOS'!L$52:L$61,"X")</f>
        <v>7</v>
      </c>
      <c r="I9" s="86">
        <f t="shared" si="0"/>
        <v>37</v>
      </c>
    </row>
    <row r="10" spans="3:9" ht="61.5" thickTop="1" thickBot="1">
      <c r="C10" s="59" t="s">
        <v>29</v>
      </c>
      <c r="D10" s="85">
        <f>COUNTIF('PRIORI ASPECTOS CRÍTICOS'!K$4:K$13,"X")</f>
        <v>8</v>
      </c>
      <c r="E10" s="85">
        <f>COUNTIF('PRIORI ASPECTOS CRÍTICOS'!K$16:K$25,"X")</f>
        <v>8</v>
      </c>
      <c r="F10" s="85">
        <f>COUNTIF('PRIORI ASPECTOS CRÍTICOS'!K$28:K$37,"X")</f>
        <v>6</v>
      </c>
      <c r="G10" s="85">
        <f>COUNTIF('PRIORI ASPECTOS CRÍTICOS'!K$40:K$49,"X")</f>
        <v>4</v>
      </c>
      <c r="H10" s="85">
        <f>COUNTIF('PRIORI ASPECTOS CRÍTICOS'!K$52:K$61,"X")</f>
        <v>10</v>
      </c>
      <c r="I10" s="86">
        <f t="shared" si="0"/>
        <v>36</v>
      </c>
    </row>
    <row r="11" spans="3:9" ht="76.5" thickTop="1" thickBot="1">
      <c r="C11" s="59" t="s">
        <v>25</v>
      </c>
      <c r="D11" s="85">
        <f>COUNTIF('PRIORI ASPECTOS CRÍTICOS'!O$4:O$13,"X")</f>
        <v>8</v>
      </c>
      <c r="E11" s="85">
        <f>COUNTIF('PRIORI ASPECTOS CRÍTICOS'!O$16:O$25,"X")</f>
        <v>3</v>
      </c>
      <c r="F11" s="85">
        <f>COUNTIF('PRIORI ASPECTOS CRÍTICOS'!O$28:O$37,"X")</f>
        <v>6</v>
      </c>
      <c r="G11" s="85">
        <f>COUNTIF('PRIORI ASPECTOS CRÍTICOS'!O$40:O$49,"X")</f>
        <v>8</v>
      </c>
      <c r="H11" s="85">
        <f>COUNTIF('PRIORI ASPECTOS CRÍTICOS'!O$52:O$61,"X")</f>
        <v>10</v>
      </c>
      <c r="I11" s="86">
        <f t="shared" si="0"/>
        <v>35</v>
      </c>
    </row>
    <row r="12" spans="3:9" ht="76.5" thickTop="1" thickBot="1">
      <c r="C12" s="59" t="s">
        <v>18</v>
      </c>
      <c r="D12" s="85">
        <f>COUNTIF('PRIORI ASPECTOS CRÍTICOS'!J$4:J$13,"X")</f>
        <v>8</v>
      </c>
      <c r="E12" s="85">
        <f>COUNTIF('PRIORI ASPECTOS CRÍTICOS'!J$16:J$25,"X")</f>
        <v>5</v>
      </c>
      <c r="F12" s="85">
        <f>COUNTIF('PRIORI ASPECTOS CRÍTICOS'!J$28:J$37,"X")</f>
        <v>8</v>
      </c>
      <c r="G12" s="85">
        <f>COUNTIF('PRIORI ASPECTOS CRÍTICOS'!J$40:J$49,"X")</f>
        <v>7</v>
      </c>
      <c r="H12" s="85">
        <f>COUNTIF('PRIORI ASPECTOS CRÍTICOS'!J$52:J$61,"X")</f>
        <v>7</v>
      </c>
      <c r="I12" s="86">
        <f t="shared" si="0"/>
        <v>35</v>
      </c>
    </row>
    <row r="13" spans="3:9" ht="76.5" thickTop="1" thickBot="1">
      <c r="C13" s="59" t="s">
        <v>95</v>
      </c>
      <c r="D13" s="85">
        <f>COUNTIF('PRIORI ASPECTOS CRÍTICOS'!I$4:I$13,"X")</f>
        <v>3</v>
      </c>
      <c r="E13" s="85">
        <f>COUNTIF('PRIORI ASPECTOS CRÍTICOS'!I$16:I$25,"X")</f>
        <v>5</v>
      </c>
      <c r="F13" s="85">
        <f>COUNTIF('PRIORI ASPECTOS CRÍTICOS'!I$28:I$37,"X")</f>
        <v>6</v>
      </c>
      <c r="G13" s="85">
        <f>COUNTIF('PRIORI ASPECTOS CRÍTICOS'!I$40:I$49,"X")</f>
        <v>7</v>
      </c>
      <c r="H13" s="85">
        <f>COUNTIF('PRIORI ASPECTOS CRÍTICOS'!I$52:I$61,"X")</f>
        <v>9</v>
      </c>
      <c r="I13" s="86">
        <f t="shared" si="0"/>
        <v>30</v>
      </c>
    </row>
    <row r="14" spans="3:9" ht="61.5" thickTop="1" thickBot="1">
      <c r="C14" s="59" t="s">
        <v>21</v>
      </c>
      <c r="D14" s="85">
        <f>COUNTIF('PRIORI ASPECTOS CRÍTICOS'!M$4:M$13,"X")</f>
        <v>4</v>
      </c>
      <c r="E14" s="85">
        <f>COUNTIF('PRIORI ASPECTOS CRÍTICOS'!M$16:M$25,"X")</f>
        <v>8</v>
      </c>
      <c r="F14" s="85">
        <f>COUNTIF('PRIORI ASPECTOS CRÍTICOS'!M$28:M$37,"X")</f>
        <v>9</v>
      </c>
      <c r="G14" s="85">
        <f>COUNTIF('PRIORI ASPECTOS CRÍTICOS'!M$40:M$49,"X")</f>
        <v>4</v>
      </c>
      <c r="H14" s="85">
        <f>COUNTIF('PRIORI ASPECTOS CRÍTICOS'!M$52:M$61,"X")</f>
        <v>6</v>
      </c>
      <c r="I14" s="86">
        <f t="shared" si="0"/>
        <v>31</v>
      </c>
    </row>
    <row r="15" spans="3:9" ht="45" customHeight="1" thickTop="1" thickBot="1">
      <c r="C15" s="41" t="s">
        <v>96</v>
      </c>
      <c r="D15" s="87">
        <f>SUM(D4:D14)</f>
        <v>86</v>
      </c>
      <c r="E15" s="87">
        <f t="shared" ref="E15:H15" si="1">SUM(E4:E14)</f>
        <v>72</v>
      </c>
      <c r="F15" s="87">
        <f t="shared" si="1"/>
        <v>81</v>
      </c>
      <c r="G15" s="87">
        <f t="shared" si="1"/>
        <v>84</v>
      </c>
      <c r="H15" s="87">
        <f t="shared" si="1"/>
        <v>90</v>
      </c>
      <c r="I15" s="99"/>
    </row>
    <row r="16" spans="3:9" ht="45" customHeight="1" thickTop="1" thickBot="1">
      <c r="C16" s="98"/>
      <c r="D16" s="88"/>
      <c r="E16" s="88"/>
      <c r="F16" s="88"/>
      <c r="G16" s="88"/>
      <c r="H16" s="88"/>
      <c r="I16" s="74"/>
    </row>
    <row r="17" spans="3:9" ht="20.25" customHeight="1" thickTop="1" thickBot="1">
      <c r="C17" s="327" t="s">
        <v>97</v>
      </c>
      <c r="D17" s="328"/>
      <c r="E17" s="88"/>
      <c r="F17" s="88"/>
      <c r="G17" s="88"/>
      <c r="H17" s="88"/>
      <c r="I17" s="74"/>
    </row>
    <row r="18" spans="3:9" ht="16.5" customHeight="1" thickTop="1" thickBot="1">
      <c r="C18" s="97" t="s">
        <v>79</v>
      </c>
      <c r="D18" s="93">
        <v>90</v>
      </c>
      <c r="E18" s="88"/>
      <c r="F18" s="88"/>
      <c r="G18" s="88"/>
      <c r="H18" s="88"/>
      <c r="I18" s="74"/>
    </row>
    <row r="19" spans="3:9" ht="17.25" thickTop="1" thickBot="1">
      <c r="C19" s="97" t="s">
        <v>33</v>
      </c>
      <c r="D19" s="94">
        <v>86</v>
      </c>
      <c r="E19" s="88"/>
      <c r="F19" s="88"/>
      <c r="G19" s="88"/>
      <c r="H19" s="88"/>
      <c r="I19" s="74"/>
    </row>
    <row r="20" spans="3:9" ht="17.25" thickTop="1" thickBot="1">
      <c r="C20" s="97" t="s">
        <v>68</v>
      </c>
      <c r="D20" s="94">
        <v>84</v>
      </c>
      <c r="E20" s="88"/>
      <c r="F20" s="88"/>
      <c r="G20" s="88"/>
      <c r="H20" s="88"/>
      <c r="I20" s="74"/>
    </row>
    <row r="21" spans="3:9" ht="17.25" thickTop="1" thickBot="1">
      <c r="C21" s="97" t="s">
        <v>57</v>
      </c>
      <c r="D21" s="94">
        <v>81</v>
      </c>
      <c r="E21" s="88"/>
      <c r="F21" s="88"/>
      <c r="G21" s="88"/>
      <c r="H21" s="88"/>
      <c r="I21" s="74"/>
    </row>
    <row r="22" spans="3:9" ht="17.25" thickTop="1" thickBot="1">
      <c r="C22" s="97" t="s">
        <v>46</v>
      </c>
      <c r="D22" s="95">
        <v>72</v>
      </c>
      <c r="E22" s="88"/>
      <c r="F22" s="88"/>
      <c r="G22" s="88"/>
      <c r="H22" s="88"/>
      <c r="I22" s="74"/>
    </row>
    <row r="23" spans="3:9" s="89" customFormat="1" ht="17.25" customHeight="1" thickTop="1">
      <c r="I23" s="90"/>
    </row>
    <row r="24" spans="3:9" ht="126.75" customHeight="1"/>
    <row r="25" spans="3:9" s="89" customFormat="1">
      <c r="I25" s="90"/>
    </row>
    <row r="26" spans="3:9" ht="126.75" customHeight="1"/>
    <row r="27" spans="3:9" s="89" customFormat="1">
      <c r="I27" s="90"/>
    </row>
  </sheetData>
  <sheetProtection selectLockedCells="1" selectUnlockedCells="1"/>
  <sortState xmlns:xlrd2="http://schemas.microsoft.com/office/spreadsheetml/2017/richdata2" ref="C18:D22">
    <sortCondition descending="1" ref="D18:D22"/>
  </sortState>
  <mergeCells count="3">
    <mergeCell ref="C2:C3"/>
    <mergeCell ref="D2:H2"/>
    <mergeCell ref="C17:D17"/>
  </mergeCells>
  <printOptions horizontalCentered="1" verticalCentered="1"/>
  <pageMargins left="0.70866141732283472" right="0.70866141732283472" top="0.74803149606299213" bottom="0.74803149606299213" header="0.31496062992125984" footer="0.31496062992125984"/>
  <pageSetup scale="3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16052-D1B6-4AB1-A0BD-8CDF2DEAD136}">
  <dimension ref="B2:F20"/>
  <sheetViews>
    <sheetView zoomScale="55" zoomScaleNormal="55" workbookViewId="0">
      <selection activeCell="E11" sqref="E11"/>
    </sheetView>
  </sheetViews>
  <sheetFormatPr baseColWidth="10" defaultColWidth="11.42578125" defaultRowHeight="15"/>
  <cols>
    <col min="2" max="2" width="77.85546875" customWidth="1"/>
    <col min="3" max="3" width="66.7109375" customWidth="1"/>
    <col min="4" max="4" width="65.7109375" customWidth="1"/>
    <col min="5" max="5" width="79.7109375" customWidth="1"/>
    <col min="6" max="6" width="72.28515625" customWidth="1"/>
  </cols>
  <sheetData>
    <row r="2" spans="2:6" ht="63.75" customHeight="1" thickTop="1" thickBot="1">
      <c r="B2" s="42" t="s">
        <v>33</v>
      </c>
      <c r="C2" s="42" t="s">
        <v>46</v>
      </c>
      <c r="D2" s="42" t="s">
        <v>57</v>
      </c>
      <c r="E2" s="42" t="s">
        <v>68</v>
      </c>
      <c r="F2" s="42" t="s">
        <v>79</v>
      </c>
    </row>
    <row r="3" spans="2:6" ht="46.5" thickTop="1" thickBot="1">
      <c r="B3" s="57" t="s">
        <v>34</v>
      </c>
      <c r="C3" s="57" t="s">
        <v>47</v>
      </c>
      <c r="D3" s="57" t="s">
        <v>58</v>
      </c>
      <c r="E3" s="57" t="s">
        <v>69</v>
      </c>
      <c r="F3" s="57" t="s">
        <v>80</v>
      </c>
    </row>
    <row r="4" spans="2:6" ht="31.5" thickTop="1" thickBot="1">
      <c r="B4" s="57" t="s">
        <v>36</v>
      </c>
      <c r="C4" s="61" t="s">
        <v>48</v>
      </c>
      <c r="D4" s="57" t="s">
        <v>59</v>
      </c>
      <c r="E4" s="61" t="s">
        <v>70</v>
      </c>
      <c r="F4" s="57" t="s">
        <v>81</v>
      </c>
    </row>
    <row r="5" spans="2:6" ht="31.5" thickTop="1" thickBot="1">
      <c r="B5" s="61" t="s">
        <v>37</v>
      </c>
      <c r="C5" s="57" t="s">
        <v>49</v>
      </c>
      <c r="D5" s="57" t="s">
        <v>60</v>
      </c>
      <c r="E5" s="57" t="s">
        <v>71</v>
      </c>
      <c r="F5" s="58" t="s">
        <v>82</v>
      </c>
    </row>
    <row r="6" spans="2:6" ht="46.5" thickTop="1" thickBot="1">
      <c r="B6" s="57" t="s">
        <v>38</v>
      </c>
      <c r="C6" s="57" t="s">
        <v>50</v>
      </c>
      <c r="D6" s="57" t="s">
        <v>61</v>
      </c>
      <c r="E6" s="57" t="s">
        <v>72</v>
      </c>
      <c r="F6" s="57" t="s">
        <v>83</v>
      </c>
    </row>
    <row r="7" spans="2:6" ht="31.5" thickTop="1" thickBot="1">
      <c r="B7" s="57" t="s">
        <v>39</v>
      </c>
      <c r="C7" s="57" t="s">
        <v>51</v>
      </c>
      <c r="D7" s="57" t="s">
        <v>62</v>
      </c>
      <c r="E7" s="61" t="s">
        <v>73</v>
      </c>
      <c r="F7" s="57" t="s">
        <v>84</v>
      </c>
    </row>
    <row r="8" spans="2:6" ht="88.5" customHeight="1" thickTop="1" thickBot="1">
      <c r="B8" s="61" t="s">
        <v>40</v>
      </c>
      <c r="C8" s="61" t="s">
        <v>52</v>
      </c>
      <c r="D8" s="58" t="s">
        <v>63</v>
      </c>
      <c r="E8" s="58" t="s">
        <v>74</v>
      </c>
      <c r="F8" s="61" t="s">
        <v>85</v>
      </c>
    </row>
    <row r="9" spans="2:6" ht="81.75" customHeight="1" thickTop="1" thickBot="1">
      <c r="B9" s="57" t="s">
        <v>41</v>
      </c>
      <c r="C9" s="57" t="s">
        <v>53</v>
      </c>
      <c r="D9" s="57" t="s">
        <v>64</v>
      </c>
      <c r="E9" s="57" t="s">
        <v>75</v>
      </c>
      <c r="F9" s="57" t="s">
        <v>86</v>
      </c>
    </row>
    <row r="10" spans="2:6" ht="75" customHeight="1" thickTop="1" thickBot="1">
      <c r="B10" s="58" t="s">
        <v>42</v>
      </c>
      <c r="C10" s="58" t="s">
        <v>54</v>
      </c>
      <c r="D10" s="61" t="s">
        <v>65</v>
      </c>
      <c r="E10" s="58" t="s">
        <v>76</v>
      </c>
      <c r="F10" s="57" t="s">
        <v>87</v>
      </c>
    </row>
    <row r="11" spans="2:6" ht="85.5" customHeight="1" thickTop="1" thickBot="1">
      <c r="B11" s="61" t="s">
        <v>43</v>
      </c>
      <c r="C11" s="61" t="s">
        <v>55</v>
      </c>
      <c r="D11" s="61" t="s">
        <v>66</v>
      </c>
      <c r="E11" s="57" t="s">
        <v>77</v>
      </c>
      <c r="F11" s="61" t="s">
        <v>88</v>
      </c>
    </row>
    <row r="12" spans="2:6" ht="88.5" customHeight="1" thickTop="1" thickBot="1">
      <c r="B12" s="61" t="s">
        <v>44</v>
      </c>
      <c r="C12" s="57" t="s">
        <v>56</v>
      </c>
      <c r="D12" s="61" t="s">
        <v>67</v>
      </c>
      <c r="E12" s="57" t="s">
        <v>78</v>
      </c>
      <c r="F12" s="61" t="s">
        <v>89</v>
      </c>
    </row>
    <row r="13" spans="2:6" ht="16.5" thickTop="1" thickBot="1">
      <c r="F13" s="276"/>
    </row>
    <row r="14" spans="2:6" ht="15.75">
      <c r="B14" s="63" t="s">
        <v>98</v>
      </c>
      <c r="C14" s="64"/>
      <c r="D14" s="65"/>
      <c r="E14" s="66"/>
      <c r="F14" s="276"/>
    </row>
    <row r="15" spans="2:6" ht="15.75">
      <c r="B15" s="72" t="s">
        <v>33</v>
      </c>
      <c r="C15" s="62">
        <v>1</v>
      </c>
      <c r="D15" s="67">
        <v>4</v>
      </c>
      <c r="E15" s="68">
        <v>5</v>
      </c>
      <c r="F15" s="276"/>
    </row>
    <row r="16" spans="2:6" ht="15.75">
      <c r="B16" s="72" t="s">
        <v>46</v>
      </c>
      <c r="C16" s="62">
        <v>1</v>
      </c>
      <c r="D16" s="67">
        <v>3</v>
      </c>
      <c r="E16" s="68">
        <v>6</v>
      </c>
      <c r="F16" s="276"/>
    </row>
    <row r="17" spans="2:5" ht="15.75">
      <c r="B17" s="72" t="s">
        <v>57</v>
      </c>
      <c r="C17" s="62">
        <v>1</v>
      </c>
      <c r="D17" s="67">
        <v>3</v>
      </c>
      <c r="E17" s="68">
        <v>6</v>
      </c>
    </row>
    <row r="18" spans="2:5" ht="15.75">
      <c r="B18" s="72" t="s">
        <v>68</v>
      </c>
      <c r="C18" s="62">
        <v>2</v>
      </c>
      <c r="D18" s="67">
        <v>2</v>
      </c>
      <c r="E18" s="68">
        <v>6</v>
      </c>
    </row>
    <row r="19" spans="2:5" ht="15.75">
      <c r="B19" s="72" t="s">
        <v>79</v>
      </c>
      <c r="C19" s="62">
        <v>1</v>
      </c>
      <c r="D19" s="67">
        <v>3</v>
      </c>
      <c r="E19" s="68">
        <v>6</v>
      </c>
    </row>
    <row r="20" spans="2:5" ht="16.5" thickBot="1">
      <c r="B20" s="69" t="s">
        <v>96</v>
      </c>
      <c r="C20" s="70">
        <f>SUM(C15:C19)</f>
        <v>6</v>
      </c>
      <c r="D20" s="70">
        <f t="shared" ref="D20:E20" si="0">SUM(D15:D19)</f>
        <v>15</v>
      </c>
      <c r="E20" s="71">
        <f t="shared" si="0"/>
        <v>29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pageSetUpPr fitToPage="1"/>
  </sheetPr>
  <dimension ref="A1:BZ19"/>
  <sheetViews>
    <sheetView showGridLines="0" view="pageBreakPreview" zoomScale="78" zoomScaleNormal="100" zoomScaleSheetLayoutView="78" workbookViewId="0">
      <pane ySplit="2" topLeftCell="A9" activePane="bottomLeft" state="frozen"/>
      <selection activeCell="A2" sqref="A2"/>
      <selection pane="bottomLeft" activeCell="C12" sqref="C12"/>
    </sheetView>
  </sheetViews>
  <sheetFormatPr baseColWidth="10" defaultColWidth="11.42578125" defaultRowHeight="15"/>
  <cols>
    <col min="1" max="1" width="14.85546875" style="73" customWidth="1"/>
    <col min="2" max="2" width="57.28515625" style="75" customWidth="1"/>
    <col min="3" max="3" width="69.7109375" style="75" customWidth="1"/>
    <col min="4" max="4" width="40.5703125" style="75" customWidth="1"/>
    <col min="5" max="5" width="13.28515625" style="73" customWidth="1"/>
    <col min="6" max="78" width="11.42578125" style="73"/>
    <col min="79" max="16384" width="11.42578125" style="75"/>
  </cols>
  <sheetData>
    <row r="1" spans="2:4" s="73" customFormat="1" ht="145.5" customHeight="1" thickBot="1"/>
    <row r="2" spans="2:4" ht="17.25" thickTop="1" thickBot="1">
      <c r="B2" s="60" t="s">
        <v>90</v>
      </c>
      <c r="C2" s="60" t="s">
        <v>99</v>
      </c>
      <c r="D2" s="104" t="s">
        <v>100</v>
      </c>
    </row>
    <row r="3" spans="2:4" ht="126.75" customHeight="1" thickTop="1" thickBot="1">
      <c r="B3" s="92" t="s">
        <v>27</v>
      </c>
      <c r="C3" s="100" t="str">
        <f>'PO-01'!C4</f>
        <v>Articular la planeación definida en el Programa de Gestión Documental, con la dinámica actual de la Entidad en cuanto al manejo de sus procesos, permitiendo realizar el seguimiento y control , en concordancia con el direccionamiento estratégico para el periodo 2024-2027.</v>
      </c>
      <c r="D3" s="101" t="s">
        <v>101</v>
      </c>
    </row>
    <row r="4" spans="2:4" ht="99" customHeight="1" thickTop="1">
      <c r="B4" s="92" t="s">
        <v>93</v>
      </c>
      <c r="C4" s="102" t="str">
        <f>'PO-01'!C4</f>
        <v>Articular la planeación definida en el Programa de Gestión Documental, con la dinámica actual de la Entidad en cuanto al manejo de sus procesos, permitiendo realizar el seguimiento y control , en concordancia con el direccionamiento estratégico para el periodo 2024-2027.</v>
      </c>
      <c r="D4" s="101" t="s">
        <v>101</v>
      </c>
    </row>
    <row r="5" spans="2:4" ht="106.5" customHeight="1">
      <c r="B5" s="92" t="s">
        <v>28</v>
      </c>
      <c r="C5" s="102" t="str">
        <f>'PO-04'!C13</f>
        <v>Apoyar los requerimientos relacionados con la organización de los documentos de archivo en soporte físico y/o electrónico identificados en la Matriz de caracterización de la gestión documental (Plan de mejoramiento, seguimiento y ruta de acción - PMAI)</v>
      </c>
      <c r="D5" s="103" t="s">
        <v>102</v>
      </c>
    </row>
    <row r="6" spans="2:4" ht="144" customHeight="1">
      <c r="B6" s="92" t="s">
        <v>32</v>
      </c>
      <c r="C6" s="102" t="str">
        <f>'PO-03'!C12</f>
        <v>Asegurar las condiciones técnicas requeridas normativamente para gestión de los documentos físico y electrónicos conforme al flujo de información de la SDH, que permita la conformación y actualización de los expedientes físicos - híbridos y electrónicos de archivo en el SGDEA.</v>
      </c>
      <c r="D6" s="103" t="s">
        <v>103</v>
      </c>
    </row>
    <row r="7" spans="2:4" ht="138" customHeight="1">
      <c r="B7" s="92" t="s">
        <v>31</v>
      </c>
      <c r="C7" s="102" t="str">
        <f>'PO-07'!C13</f>
        <v>Modernizar la infraestructura tecnológica de las aplicaciones que impacten  los 8 procesos de gestión documental.</v>
      </c>
      <c r="D7" s="103" t="s">
        <v>104</v>
      </c>
    </row>
    <row r="8" spans="2:4" ht="126" customHeight="1">
      <c r="B8" s="92" t="s">
        <v>94</v>
      </c>
      <c r="C8" s="102" t="str">
        <f>'PO-07'!C13</f>
        <v>Modernizar la infraestructura tecnológica de las aplicaciones que impacten  los 8 procesos de gestión documental.</v>
      </c>
      <c r="D8" s="103" t="s">
        <v>104</v>
      </c>
    </row>
    <row r="9" spans="2:4" ht="148.5" customHeight="1">
      <c r="B9" s="92" t="s">
        <v>29</v>
      </c>
      <c r="C9" s="102" t="str">
        <f>'PO-03'!C12</f>
        <v>Asegurar las condiciones técnicas requeridas normativamente para gestión de los documentos físico y electrónicos conforme al flujo de información de la SDH, que permita la conformación y actualización de los expedientes físicos - híbridos y electrónicos de archivo en el SGDEA.</v>
      </c>
      <c r="D9" s="103" t="s">
        <v>103</v>
      </c>
    </row>
    <row r="10" spans="2:4" ht="105.75" customHeight="1">
      <c r="B10" s="92" t="s">
        <v>25</v>
      </c>
      <c r="C10" s="102" t="str">
        <f>'PO-02'!C12</f>
        <v>Normalizar la producción documental y el manejo de los documentos de archivo físicos y electrónicos que producen las dependencias de la entidad en el marco de sus funciones y procedimientos.</v>
      </c>
      <c r="D10" s="103" t="s">
        <v>105</v>
      </c>
    </row>
    <row r="11" spans="2:4" ht="123.75" customHeight="1">
      <c r="B11" s="92" t="s">
        <v>18</v>
      </c>
      <c r="C11" s="102" t="str">
        <f>'PO-06'!C12</f>
        <v>Aplicar e implementar los instrumentos archivísticos con el fin de garantizar la integridad y la recuperación del patrimonio documental durante todo el ciclo de vida.</v>
      </c>
      <c r="D11" s="103" t="s">
        <v>106</v>
      </c>
    </row>
    <row r="12" spans="2:4" ht="122.25" customHeight="1">
      <c r="B12" s="92" t="s">
        <v>95</v>
      </c>
      <c r="C12" s="102" t="str">
        <f>'PO-05'!C12</f>
        <v>Ejecutar los programas de transferencias primarias y secundarias, aplicando procesos de descripción documental que permitan su futura migración y recuperación de la información.</v>
      </c>
      <c r="D12" s="103" t="s">
        <v>107</v>
      </c>
    </row>
    <row r="13" spans="2:4" ht="124.5" customHeight="1">
      <c r="B13" s="92" t="s">
        <v>21</v>
      </c>
      <c r="C13" s="102" t="str">
        <f>'PO-08'!C4</f>
        <v>Desarrollar estrategias que permitan potencializar el conocimiento técnico y funcional en el proceso de  gestión documental de los funcionarios de la Entidad.</v>
      </c>
      <c r="D13" s="103" t="s">
        <v>108</v>
      </c>
    </row>
    <row r="14" spans="2:4" s="73" customFormat="1"/>
    <row r="15" spans="2:4" ht="84" customHeight="1"/>
    <row r="16" spans="2:4" s="73" customFormat="1"/>
    <row r="17" ht="112.5" customHeight="1"/>
    <row r="18" s="73" customFormat="1"/>
    <row r="19" s="73" customFormat="1"/>
  </sheetData>
  <sheetProtection selectLockedCells="1" selectUnlockedCells="1"/>
  <printOptions horizontalCentered="1" verticalCentered="1"/>
  <pageMargins left="0.70866141732283472" right="0.70866141732283472" top="0.74803149606299213" bottom="0.74803149606299213" header="0.31496062992125984" footer="0.31496062992125984"/>
  <pageSetup scale="3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pageSetUpPr fitToPage="1"/>
  </sheetPr>
  <dimension ref="B1:Z73"/>
  <sheetViews>
    <sheetView showGridLines="0" view="pageBreakPreview" topLeftCell="C1" zoomScale="89" zoomScaleNormal="91" zoomScaleSheetLayoutView="89" workbookViewId="0">
      <pane ySplit="4" topLeftCell="A66" activePane="bottomLeft" state="frozen"/>
      <selection pane="bottomLeft" activeCell="AA70" sqref="AA70"/>
    </sheetView>
  </sheetViews>
  <sheetFormatPr baseColWidth="10" defaultColWidth="11.42578125" defaultRowHeight="15"/>
  <cols>
    <col min="1" max="1" width="19.7109375" style="73" customWidth="1"/>
    <col min="2" max="2" width="42.85546875" style="75" customWidth="1"/>
    <col min="3" max="3" width="31.28515625" style="75" customWidth="1"/>
    <col min="4" max="4" width="19.28515625" style="75" customWidth="1"/>
    <col min="5" max="5" width="41.7109375" style="75" customWidth="1"/>
    <col min="6" max="6" width="57" style="75" customWidth="1"/>
    <col min="7" max="7" width="4.7109375" style="75" customWidth="1"/>
    <col min="8" max="8" width="5.140625" style="75" customWidth="1"/>
    <col min="9" max="10" width="5.42578125" style="75" customWidth="1"/>
    <col min="11" max="11" width="5" style="75" customWidth="1"/>
    <col min="12" max="12" width="4.7109375" style="75" customWidth="1"/>
    <col min="13" max="13" width="5.7109375" style="75" customWidth="1"/>
    <col min="14" max="14" width="6" style="75" customWidth="1"/>
    <col min="15" max="18" width="5.7109375" style="75" customWidth="1"/>
    <col min="19" max="26" width="5" style="75" customWidth="1"/>
    <col min="27" max="27" width="15.140625" style="73" customWidth="1"/>
    <col min="28" max="16384" width="11.42578125" style="73"/>
  </cols>
  <sheetData>
    <row r="1" spans="2:26" ht="121.5" customHeight="1" thickBot="1">
      <c r="B1" s="73"/>
      <c r="C1" s="73"/>
      <c r="D1" s="73"/>
      <c r="E1" s="73"/>
      <c r="F1" s="73"/>
      <c r="G1" s="73"/>
      <c r="H1" s="73"/>
      <c r="I1" s="73"/>
      <c r="J1" s="73"/>
      <c r="K1" s="73"/>
      <c r="L1" s="73"/>
      <c r="M1" s="73"/>
      <c r="N1" s="73"/>
      <c r="O1" s="73"/>
      <c r="P1" s="73"/>
      <c r="Q1" s="73"/>
      <c r="R1" s="73"/>
      <c r="S1" s="73"/>
      <c r="T1" s="73"/>
      <c r="U1" s="73"/>
      <c r="V1" s="73"/>
      <c r="W1" s="73"/>
      <c r="X1" s="73"/>
      <c r="Y1" s="73"/>
      <c r="Z1" s="73"/>
    </row>
    <row r="2" spans="2:26" ht="17.25" hidden="1" thickTop="1" thickBot="1">
      <c r="B2" s="360" t="s">
        <v>109</v>
      </c>
      <c r="C2" s="361"/>
      <c r="D2" s="361"/>
      <c r="E2" s="361"/>
      <c r="F2" s="361"/>
      <c r="G2" s="361"/>
      <c r="H2" s="361"/>
      <c r="I2" s="361"/>
      <c r="J2" s="361"/>
      <c r="K2" s="361"/>
      <c r="L2" s="361"/>
      <c r="M2" s="361"/>
      <c r="N2" s="361"/>
      <c r="O2" s="361"/>
      <c r="P2" s="361"/>
      <c r="Q2" s="361"/>
      <c r="R2" s="361"/>
      <c r="S2" s="361"/>
      <c r="T2" s="361"/>
      <c r="U2" s="361"/>
      <c r="V2" s="361"/>
      <c r="W2" s="361"/>
      <c r="X2" s="361"/>
      <c r="Y2" s="361"/>
      <c r="Z2" s="361"/>
    </row>
    <row r="3" spans="2:26" ht="43.9" customHeight="1" thickTop="1" thickBot="1">
      <c r="B3" s="357" t="s">
        <v>99</v>
      </c>
      <c r="C3" s="357" t="s">
        <v>110</v>
      </c>
      <c r="D3" s="362" t="s">
        <v>111</v>
      </c>
      <c r="E3" s="363"/>
      <c r="F3" s="357" t="s">
        <v>112</v>
      </c>
      <c r="G3" s="354" t="s">
        <v>113</v>
      </c>
      <c r="H3" s="355"/>
      <c r="I3" s="355"/>
      <c r="J3" s="356"/>
      <c r="K3" s="354" t="s">
        <v>114</v>
      </c>
      <c r="L3" s="355"/>
      <c r="M3" s="355"/>
      <c r="N3" s="355"/>
      <c r="O3" s="355"/>
      <c r="P3" s="355"/>
      <c r="Q3" s="355"/>
      <c r="R3" s="355"/>
      <c r="S3" s="355"/>
      <c r="T3" s="355"/>
      <c r="U3" s="355"/>
      <c r="V3" s="356"/>
      <c r="W3" s="354" t="s">
        <v>115</v>
      </c>
      <c r="X3" s="355"/>
      <c r="Y3" s="355"/>
      <c r="Z3" s="356"/>
    </row>
    <row r="4" spans="2:26" ht="15" customHeight="1" thickTop="1" thickBot="1">
      <c r="B4" s="358"/>
      <c r="C4" s="358"/>
      <c r="D4" s="364"/>
      <c r="E4" s="365"/>
      <c r="F4" s="358"/>
      <c r="G4" s="354">
        <v>2025</v>
      </c>
      <c r="H4" s="355"/>
      <c r="I4" s="355"/>
      <c r="J4" s="356"/>
      <c r="K4" s="354">
        <v>2026</v>
      </c>
      <c r="L4" s="355"/>
      <c r="M4" s="355"/>
      <c r="N4" s="356"/>
      <c r="O4" s="354">
        <v>2027</v>
      </c>
      <c r="P4" s="355"/>
      <c r="Q4" s="355"/>
      <c r="R4" s="356"/>
      <c r="S4" s="354">
        <v>2028</v>
      </c>
      <c r="T4" s="355"/>
      <c r="U4" s="355"/>
      <c r="V4" s="356"/>
      <c r="W4" s="354">
        <v>2029</v>
      </c>
      <c r="X4" s="355"/>
      <c r="Y4" s="355"/>
      <c r="Z4" s="356"/>
    </row>
    <row r="5" spans="2:26" ht="17.25" thickTop="1" thickBot="1">
      <c r="B5" s="359"/>
      <c r="C5" s="359"/>
      <c r="D5" s="366"/>
      <c r="E5" s="367"/>
      <c r="F5" s="359"/>
      <c r="G5" s="166" t="s">
        <v>116</v>
      </c>
      <c r="H5" s="166" t="s">
        <v>117</v>
      </c>
      <c r="I5" s="166" t="s">
        <v>118</v>
      </c>
      <c r="J5" s="166" t="s">
        <v>119</v>
      </c>
      <c r="K5" s="166" t="s">
        <v>116</v>
      </c>
      <c r="L5" s="166" t="s">
        <v>117</v>
      </c>
      <c r="M5" s="166" t="s">
        <v>118</v>
      </c>
      <c r="N5" s="166" t="s">
        <v>119</v>
      </c>
      <c r="O5" s="166" t="s">
        <v>116</v>
      </c>
      <c r="P5" s="166" t="s">
        <v>117</v>
      </c>
      <c r="Q5" s="166" t="s">
        <v>118</v>
      </c>
      <c r="R5" s="166" t="s">
        <v>119</v>
      </c>
      <c r="S5" s="166" t="s">
        <v>116</v>
      </c>
      <c r="T5" s="166" t="s">
        <v>117</v>
      </c>
      <c r="U5" s="166" t="s">
        <v>118</v>
      </c>
      <c r="V5" s="166" t="s">
        <v>119</v>
      </c>
      <c r="W5" s="166" t="s">
        <v>116</v>
      </c>
      <c r="X5" s="166" t="s">
        <v>117</v>
      </c>
      <c r="Y5" s="166" t="s">
        <v>118</v>
      </c>
      <c r="Z5" s="166" t="s">
        <v>119</v>
      </c>
    </row>
    <row r="6" spans="2:26" ht="48.75" customHeight="1">
      <c r="B6" s="342" t="str">
        <f>OBJETIVOS!C3</f>
        <v>Articular la planeación definida en el Programa de Gestión Documental, con la dinámica actual de la Entidad en cuanto al manejo de sus procesos, permitiendo realizar el seguimiento y control , en concordancia con el direccionamiento estratégico para el periodo 2024-2027.</v>
      </c>
      <c r="C6" s="345" t="str">
        <f>OBJETIVOS!D3</f>
        <v>PO-01 Planeación Gestión Documental</v>
      </c>
      <c r="D6" s="345" t="str">
        <f>'PO-01'!B11</f>
        <v>PE01-01</v>
      </c>
      <c r="E6" s="347" t="str">
        <f>'PO-01'!C11</f>
        <v>Actualizar procesos SIG, ANS y articulación estrategia Gobierno 
Digital</v>
      </c>
      <c r="F6" s="177" t="str">
        <f>'PO-01'!C12</f>
        <v>Revisar los procedimientos asociados al CPR-120.</v>
      </c>
      <c r="G6" s="180"/>
      <c r="H6" s="169"/>
      <c r="I6" s="169"/>
      <c r="J6" s="169"/>
      <c r="K6" s="169"/>
      <c r="L6" s="169"/>
      <c r="M6" s="169"/>
      <c r="N6" s="169"/>
      <c r="O6" s="169"/>
      <c r="P6" s="169"/>
      <c r="Q6" s="169"/>
      <c r="R6" s="169"/>
      <c r="S6" s="169"/>
      <c r="T6" s="169"/>
      <c r="U6" s="169"/>
      <c r="V6" s="169"/>
      <c r="W6" s="169"/>
      <c r="X6" s="169"/>
      <c r="Y6" s="169"/>
      <c r="Z6" s="170"/>
    </row>
    <row r="7" spans="2:26" ht="48.75" customHeight="1">
      <c r="B7" s="343"/>
      <c r="C7" s="330"/>
      <c r="D7" s="330"/>
      <c r="E7" s="333"/>
      <c r="F7" s="178" t="str">
        <f>'PO-01'!C13</f>
        <v>Actualizar la documentación de los procedimientos.</v>
      </c>
      <c r="G7" s="181"/>
      <c r="H7" s="164"/>
      <c r="I7" s="164"/>
      <c r="J7" s="164"/>
      <c r="K7" s="164"/>
      <c r="L7" s="164"/>
      <c r="M7" s="164"/>
      <c r="N7" s="164"/>
      <c r="O7" s="164"/>
      <c r="P7" s="164"/>
      <c r="Q7" s="164"/>
      <c r="R7" s="164"/>
      <c r="S7" s="164"/>
      <c r="T7" s="164"/>
      <c r="U7" s="164"/>
      <c r="V7" s="164"/>
      <c r="W7" s="164"/>
      <c r="X7" s="164"/>
      <c r="Y7" s="164"/>
      <c r="Z7" s="171"/>
    </row>
    <row r="8" spans="2:26" ht="48.75" customHeight="1" thickBot="1">
      <c r="B8" s="343"/>
      <c r="C8" s="330"/>
      <c r="D8" s="331"/>
      <c r="E8" s="334"/>
      <c r="F8" s="178" t="str">
        <f>'PO-01'!C14</f>
        <v>Aprobar socializar y publicar los procedimientos en el SGC.</v>
      </c>
      <c r="G8" s="182"/>
      <c r="H8" s="173"/>
      <c r="I8" s="173"/>
      <c r="J8" s="173"/>
      <c r="K8" s="173"/>
      <c r="L8" s="173"/>
      <c r="M8" s="173"/>
      <c r="N8" s="173"/>
      <c r="O8" s="173"/>
      <c r="P8" s="173"/>
      <c r="Q8" s="173"/>
      <c r="R8" s="173"/>
      <c r="S8" s="173"/>
      <c r="T8" s="173"/>
      <c r="U8" s="173"/>
      <c r="V8" s="173"/>
      <c r="W8" s="173"/>
      <c r="X8" s="173"/>
      <c r="Y8" s="173"/>
      <c r="Z8" s="183"/>
    </row>
    <row r="9" spans="2:26" ht="60" customHeight="1">
      <c r="B9" s="343"/>
      <c r="C9" s="330"/>
      <c r="D9" s="329" t="str">
        <f>'PO-01'!B15</f>
        <v>PE01-02</v>
      </c>
      <c r="E9" s="332" t="str">
        <f>'PO-01'!C15</f>
        <v>Programa de auditoría y control</v>
      </c>
      <c r="F9" s="178" t="str">
        <f>'PO-01'!C16</f>
        <v>Definir la metodología para desarrollar el plan de control evaluación y seguimiento de la función archivística y gestión documental contemplando los aspectos establecidos en el marco legal.</v>
      </c>
      <c r="G9" s="180"/>
      <c r="H9" s="168"/>
      <c r="I9" s="169"/>
      <c r="J9" s="169"/>
      <c r="K9" s="169"/>
      <c r="L9" s="169"/>
      <c r="M9" s="169"/>
      <c r="N9" s="169"/>
      <c r="O9" s="169"/>
      <c r="P9" s="169"/>
      <c r="Q9" s="169"/>
      <c r="R9" s="169"/>
      <c r="S9" s="169"/>
      <c r="T9" s="169"/>
      <c r="U9" s="169"/>
      <c r="V9" s="169"/>
      <c r="W9" s="169"/>
      <c r="X9" s="169"/>
      <c r="Y9" s="169"/>
      <c r="Z9" s="170"/>
    </row>
    <row r="10" spans="2:26" ht="60" customHeight="1">
      <c r="B10" s="343"/>
      <c r="C10" s="330"/>
      <c r="D10" s="330"/>
      <c r="E10" s="333"/>
      <c r="F10" s="178" t="str">
        <f>'PO-01'!C17</f>
        <v>Generar o solicitar inclusión del plan de control, evaluación y seguimiento de la función archivística y gestión documental a la Oficina de Control Interno y Oficina Asesora de Planeación.</v>
      </c>
      <c r="G10" s="181"/>
      <c r="H10" s="159"/>
      <c r="I10" s="164"/>
      <c r="J10" s="164"/>
      <c r="K10" s="164"/>
      <c r="L10" s="164"/>
      <c r="M10" s="164"/>
      <c r="N10" s="164"/>
      <c r="O10" s="164"/>
      <c r="P10" s="164"/>
      <c r="Q10" s="164"/>
      <c r="R10" s="164"/>
      <c r="S10" s="164"/>
      <c r="T10" s="164"/>
      <c r="U10" s="164"/>
      <c r="V10" s="164"/>
      <c r="W10" s="164"/>
      <c r="X10" s="164"/>
      <c r="Y10" s="164"/>
      <c r="Z10" s="171"/>
    </row>
    <row r="11" spans="2:26" ht="45" customHeight="1">
      <c r="B11" s="343"/>
      <c r="C11" s="330"/>
      <c r="D11" s="330"/>
      <c r="E11" s="333"/>
      <c r="F11" s="178" t="str">
        <f>'PO-01'!C18</f>
        <v>Participar en la ejecución del plan de auditoría de acuerdo con los lineamientos que defina la Oficina de Control Interno y Oficina Asesora de Planeación.</v>
      </c>
      <c r="G11" s="186"/>
      <c r="H11" s="164"/>
      <c r="I11" s="159"/>
      <c r="J11" s="159"/>
      <c r="K11" s="159"/>
      <c r="L11" s="159"/>
      <c r="M11" s="159"/>
      <c r="N11" s="159"/>
      <c r="O11" s="159"/>
      <c r="P11" s="159"/>
      <c r="Q11" s="159"/>
      <c r="R11" s="159"/>
      <c r="S11" s="159"/>
      <c r="T11" s="159"/>
      <c r="U11" s="164"/>
      <c r="V11" s="164"/>
      <c r="W11" s="164"/>
      <c r="X11" s="164"/>
      <c r="Y11" s="164"/>
      <c r="Z11" s="171"/>
    </row>
    <row r="12" spans="2:26" ht="60" customHeight="1" thickBot="1">
      <c r="B12" s="343"/>
      <c r="C12" s="330"/>
      <c r="D12" s="331"/>
      <c r="E12" s="334"/>
      <c r="F12" s="178" t="str">
        <f>'PO-01'!C19</f>
        <v>Solicitar o recibir los hallazgos identificados en el marco de las auditorias con el objetivo de validar acciones que requieran atención.</v>
      </c>
      <c r="G12" s="185"/>
      <c r="H12" s="174"/>
      <c r="I12" s="173"/>
      <c r="J12" s="173"/>
      <c r="K12" s="173"/>
      <c r="L12" s="173"/>
      <c r="M12" s="173"/>
      <c r="N12" s="173"/>
      <c r="O12" s="173"/>
      <c r="P12" s="173"/>
      <c r="Q12" s="173"/>
      <c r="R12" s="173"/>
      <c r="S12" s="173"/>
      <c r="T12" s="173"/>
      <c r="U12" s="174"/>
      <c r="V12" s="174"/>
      <c r="W12" s="174"/>
      <c r="X12" s="174"/>
      <c r="Y12" s="174"/>
      <c r="Z12" s="184"/>
    </row>
    <row r="13" spans="2:26" ht="66" customHeight="1">
      <c r="B13" s="343"/>
      <c r="C13" s="330"/>
      <c r="D13" s="329" t="str">
        <f>'PO-01'!B20</f>
        <v>PE01-03</v>
      </c>
      <c r="E13" s="339" t="str">
        <f>'PO-01'!C20</f>
        <v>Articulación con la plataforma estratégica de la entidad</v>
      </c>
      <c r="F13" s="187" t="str">
        <f>'PO-01'!C21</f>
        <v>Articular el MIGDA con el PGD y el modelo de gestión documental del SHD  para el periodo 2024-2028.</v>
      </c>
      <c r="G13" s="180"/>
      <c r="H13" s="169"/>
      <c r="I13" s="169"/>
      <c r="J13" s="169"/>
      <c r="K13" s="169"/>
      <c r="L13" s="190"/>
      <c r="M13" s="190"/>
      <c r="N13" s="190"/>
      <c r="O13" s="190"/>
      <c r="P13" s="190"/>
      <c r="Q13" s="190"/>
      <c r="R13" s="190"/>
      <c r="S13" s="190"/>
      <c r="T13" s="190"/>
      <c r="U13" s="190"/>
      <c r="V13" s="190"/>
      <c r="W13" s="190"/>
      <c r="X13" s="190"/>
      <c r="Y13" s="190"/>
      <c r="Z13" s="191"/>
    </row>
    <row r="14" spans="2:26" ht="69" customHeight="1">
      <c r="B14" s="343"/>
      <c r="C14" s="330"/>
      <c r="D14" s="330"/>
      <c r="E14" s="340"/>
      <c r="F14" s="188" t="str">
        <f>'PO-01'!C22</f>
        <v>Presentación y aprobación del  PGD y el modelo de gestión documental del SHD por el Comité Institucional de Gestión y desempeño.</v>
      </c>
      <c r="G14" s="181"/>
      <c r="H14" s="164"/>
      <c r="I14" s="164"/>
      <c r="J14" s="164"/>
      <c r="K14" s="164"/>
      <c r="L14" s="160"/>
      <c r="M14" s="160"/>
      <c r="N14" s="160"/>
      <c r="O14" s="160"/>
      <c r="P14" s="160"/>
      <c r="Q14" s="160"/>
      <c r="R14" s="160"/>
      <c r="S14" s="160"/>
      <c r="T14" s="160"/>
      <c r="U14" s="160"/>
      <c r="V14" s="160"/>
      <c r="W14" s="160"/>
      <c r="X14" s="160"/>
      <c r="Y14" s="160"/>
      <c r="Z14" s="172"/>
    </row>
    <row r="15" spans="2:26" ht="51" customHeight="1" thickBot="1">
      <c r="B15" s="344"/>
      <c r="C15" s="346"/>
      <c r="D15" s="346"/>
      <c r="E15" s="348"/>
      <c r="F15" s="189" t="str">
        <f>'PO-01'!C23</f>
        <v>Publicar y socializar el PGD y el modelo de gestión documental del SHD.</v>
      </c>
      <c r="G15" s="182"/>
      <c r="H15" s="173"/>
      <c r="I15" s="173"/>
      <c r="J15" s="174"/>
      <c r="K15" s="174"/>
      <c r="L15" s="175"/>
      <c r="M15" s="175"/>
      <c r="N15" s="175"/>
      <c r="O15" s="175"/>
      <c r="P15" s="175"/>
      <c r="Q15" s="175"/>
      <c r="R15" s="175"/>
      <c r="S15" s="175"/>
      <c r="T15" s="175"/>
      <c r="U15" s="175"/>
      <c r="V15" s="175"/>
      <c r="W15" s="175"/>
      <c r="X15" s="175"/>
      <c r="Y15" s="175"/>
      <c r="Z15" s="176"/>
    </row>
    <row r="16" spans="2:26" ht="67.5" customHeight="1" thickBot="1">
      <c r="B16" s="349" t="str">
        <f>OBJETIVOS!C10</f>
        <v>Normalizar la producción documental y el manejo de los documentos de archivo físicos y electrónicos que producen las dependencias de la entidad en el marco de sus funciones y procedimientos.</v>
      </c>
      <c r="C16" s="345" t="str">
        <f>OBJETIVOS!D10</f>
        <v>PO-02 Producción documental</v>
      </c>
      <c r="D16" s="157" t="str">
        <f>'PO-02'!B19</f>
        <v>PE02-04</v>
      </c>
      <c r="E16" s="167" t="str">
        <f>'PO-02'!C19</f>
        <v>Normalización de formas y formularios electrónicos</v>
      </c>
      <c r="F16" s="192" t="str">
        <f>'PO-02'!C20</f>
        <v>Ejecutar el programa especifico de normalización de formas y formularios electrónicos.</v>
      </c>
      <c r="G16" s="193"/>
      <c r="H16" s="194"/>
      <c r="I16" s="194"/>
      <c r="J16" s="194"/>
      <c r="K16" s="194"/>
      <c r="L16" s="194"/>
      <c r="M16" s="194"/>
      <c r="N16" s="194"/>
      <c r="O16" s="194"/>
      <c r="P16" s="194"/>
      <c r="Q16" s="194"/>
      <c r="R16" s="194"/>
      <c r="S16" s="194"/>
      <c r="T16" s="194"/>
      <c r="U16" s="194"/>
      <c r="V16" s="194"/>
      <c r="W16" s="195"/>
      <c r="X16" s="195"/>
      <c r="Y16" s="195"/>
      <c r="Z16" s="196"/>
    </row>
    <row r="17" spans="2:26" ht="124.5" customHeight="1">
      <c r="B17" s="337"/>
      <c r="C17" s="330"/>
      <c r="D17" s="329" t="str">
        <f>'PO-02'!B21</f>
        <v xml:space="preserve">PE02-05 </v>
      </c>
      <c r="E17" s="339" t="str">
        <f>'PO-02'!C21</f>
        <v>Proceso de Indexación y Migración</v>
      </c>
      <c r="F17" s="188" t="str">
        <f>'PO-02'!C22</f>
        <v>Generar el cronograma del plan de digitalización de acuerdo con las necesidades identificadas en la matriz de Caracterización documental (Plan de mejoramiento, seguimiento y ruta de acción) y los acuerdos de servicio que se tienen con las dependencias al igual que las transferencias documentales realizadas por la OTSGD.</v>
      </c>
      <c r="G17" s="198"/>
      <c r="H17" s="199"/>
      <c r="I17" s="199"/>
      <c r="J17" s="199"/>
      <c r="K17" s="200"/>
      <c r="L17" s="200"/>
      <c r="M17" s="200"/>
      <c r="N17" s="200"/>
      <c r="O17" s="200"/>
      <c r="P17" s="200"/>
      <c r="Q17" s="200"/>
      <c r="R17" s="200"/>
      <c r="S17" s="200"/>
      <c r="T17" s="200"/>
      <c r="U17" s="200"/>
      <c r="V17" s="200"/>
      <c r="W17" s="199"/>
      <c r="X17" s="199"/>
      <c r="Y17" s="199"/>
      <c r="Z17" s="201"/>
    </row>
    <row r="18" spans="2:26" ht="39.75" customHeight="1">
      <c r="B18" s="337"/>
      <c r="C18" s="330"/>
      <c r="D18" s="330"/>
      <c r="E18" s="340"/>
      <c r="F18" s="188" t="str">
        <f>'PO-02'!C23</f>
        <v>Ejecutar y dar cumplimiento al cronograma del plan de digitalización aprobado.</v>
      </c>
      <c r="G18" s="186"/>
      <c r="H18" s="161"/>
      <c r="I18" s="161"/>
      <c r="J18" s="161"/>
      <c r="K18" s="161"/>
      <c r="L18" s="161"/>
      <c r="M18" s="161"/>
      <c r="N18" s="161"/>
      <c r="O18" s="161"/>
      <c r="P18" s="161"/>
      <c r="Q18" s="161"/>
      <c r="R18" s="161"/>
      <c r="S18" s="161"/>
      <c r="T18" s="161"/>
      <c r="U18" s="161"/>
      <c r="V18" s="161"/>
      <c r="W18" s="161"/>
      <c r="X18" s="161"/>
      <c r="Y18" s="161"/>
      <c r="Z18" s="202"/>
    </row>
    <row r="19" spans="2:26" ht="39.75" customHeight="1">
      <c r="B19" s="337"/>
      <c r="C19" s="330"/>
      <c r="D19" s="330"/>
      <c r="E19" s="340"/>
      <c r="F19" s="188" t="str">
        <f>'PO-02'!C24</f>
        <v>Indexar las imágenes en el SGDEA.</v>
      </c>
      <c r="G19" s="203"/>
      <c r="H19" s="161"/>
      <c r="I19" s="161"/>
      <c r="J19" s="161"/>
      <c r="K19" s="161"/>
      <c r="L19" s="161"/>
      <c r="M19" s="161"/>
      <c r="N19" s="161"/>
      <c r="O19" s="161"/>
      <c r="P19" s="161"/>
      <c r="Q19" s="161"/>
      <c r="R19" s="161"/>
      <c r="S19" s="161"/>
      <c r="T19" s="161"/>
      <c r="U19" s="161"/>
      <c r="V19" s="161"/>
      <c r="W19" s="161"/>
      <c r="X19" s="161"/>
      <c r="Y19" s="161"/>
      <c r="Z19" s="202"/>
    </row>
    <row r="20" spans="2:26" ht="39.75" customHeight="1">
      <c r="B20" s="337"/>
      <c r="C20" s="330"/>
      <c r="D20" s="330"/>
      <c r="E20" s="340"/>
      <c r="F20" s="188" t="str">
        <f>'PO-02'!C25</f>
        <v>Realizar control de calidad de las imágenes digitalizadas que se cargan en el SGDEA.</v>
      </c>
      <c r="G20" s="203"/>
      <c r="H20" s="161"/>
      <c r="I20" s="161"/>
      <c r="J20" s="161"/>
      <c r="K20" s="161"/>
      <c r="L20" s="161"/>
      <c r="M20" s="161"/>
      <c r="N20" s="161"/>
      <c r="O20" s="161"/>
      <c r="P20" s="161"/>
      <c r="Q20" s="161"/>
      <c r="R20" s="161"/>
      <c r="S20" s="161"/>
      <c r="T20" s="161"/>
      <c r="U20" s="161"/>
      <c r="V20" s="161"/>
      <c r="W20" s="161"/>
      <c r="X20" s="161"/>
      <c r="Y20" s="161"/>
      <c r="Z20" s="202"/>
    </row>
    <row r="21" spans="2:26" ht="51" customHeight="1">
      <c r="B21" s="337"/>
      <c r="C21" s="330"/>
      <c r="D21" s="330"/>
      <c r="E21" s="340"/>
      <c r="F21" s="188" t="str">
        <f>'PO-02'!C26</f>
        <v>Identificar los registros del SGDEA que deben ser migrados al periodo correspondiente de TRD.</v>
      </c>
      <c r="G21" s="203"/>
      <c r="H21" s="161"/>
      <c r="I21" s="165"/>
      <c r="J21" s="165"/>
      <c r="K21" s="119"/>
      <c r="L21" s="119"/>
      <c r="M21" s="119"/>
      <c r="N21" s="119"/>
      <c r="O21" s="119"/>
      <c r="P21" s="119"/>
      <c r="Q21" s="119"/>
      <c r="R21" s="119"/>
      <c r="S21" s="119"/>
      <c r="T21" s="119"/>
      <c r="U21" s="119"/>
      <c r="V21" s="119"/>
      <c r="W21" s="119"/>
      <c r="X21" s="119"/>
      <c r="Y21" s="119"/>
      <c r="Z21" s="204"/>
    </row>
    <row r="22" spans="2:26" ht="39.75" customHeight="1" thickBot="1">
      <c r="B22" s="337"/>
      <c r="C22" s="330"/>
      <c r="D22" s="331"/>
      <c r="E22" s="341"/>
      <c r="F22" s="188" t="str">
        <f>'PO-02'!C27</f>
        <v>Generar el reporte de registros a migrar y solicitar el movimiento al líder funcional de WCC.</v>
      </c>
      <c r="G22" s="205"/>
      <c r="H22" s="206"/>
      <c r="I22" s="206"/>
      <c r="J22" s="206"/>
      <c r="K22" s="206"/>
      <c r="L22" s="206"/>
      <c r="M22" s="207"/>
      <c r="N22" s="207"/>
      <c r="O22" s="207"/>
      <c r="P22" s="207"/>
      <c r="Q22" s="207"/>
      <c r="R22" s="207"/>
      <c r="S22" s="207"/>
      <c r="T22" s="207"/>
      <c r="U22" s="207"/>
      <c r="V22" s="207"/>
      <c r="W22" s="207"/>
      <c r="X22" s="207"/>
      <c r="Y22" s="207"/>
      <c r="Z22" s="208"/>
    </row>
    <row r="23" spans="2:26" ht="45" customHeight="1">
      <c r="B23" s="337"/>
      <c r="C23" s="330"/>
      <c r="D23" s="329" t="str">
        <f>'PO-02'!B28</f>
        <v xml:space="preserve">PE02-06 </v>
      </c>
      <c r="E23" s="339" t="str">
        <f>'PO-02'!C28</f>
        <v>Actualización de las TRD</v>
      </c>
      <c r="F23" s="144" t="str">
        <f>'PO-02'!C29</f>
        <v>Ejecutar el cronograma de mesas de trabajo de actualización de TRD en el marco de la actualización del mapa de procesos.</v>
      </c>
      <c r="G23" s="198"/>
      <c r="H23" s="200"/>
      <c r="I23" s="169"/>
      <c r="J23" s="169"/>
      <c r="K23" s="209"/>
      <c r="L23" s="209"/>
      <c r="M23" s="209"/>
      <c r="N23" s="209"/>
      <c r="O23" s="209"/>
      <c r="P23" s="209"/>
      <c r="Q23" s="209"/>
      <c r="R23" s="209"/>
      <c r="S23" s="209"/>
      <c r="T23" s="209"/>
      <c r="U23" s="209"/>
      <c r="V23" s="209"/>
      <c r="W23" s="209"/>
      <c r="X23" s="209"/>
      <c r="Y23" s="209"/>
      <c r="Z23" s="210"/>
    </row>
    <row r="24" spans="2:26" ht="45" customHeight="1">
      <c r="B24" s="337"/>
      <c r="C24" s="330"/>
      <c r="D24" s="330"/>
      <c r="E24" s="340"/>
      <c r="F24" s="144" t="str">
        <f>'PO-02'!C30</f>
        <v>Actualizar TRD, Cuadro de Clasificación Documental, Fichas de valoración, Cuadros de Caracterización y memoria descriptiva.</v>
      </c>
      <c r="G24" s="203"/>
      <c r="H24" s="161"/>
      <c r="I24" s="164"/>
      <c r="J24" s="164"/>
      <c r="K24" s="165"/>
      <c r="L24" s="165"/>
      <c r="M24" s="165"/>
      <c r="N24" s="165"/>
      <c r="O24" s="165"/>
      <c r="P24" s="165"/>
      <c r="Q24" s="165"/>
      <c r="R24" s="165"/>
      <c r="S24" s="165"/>
      <c r="T24" s="165"/>
      <c r="U24" s="165"/>
      <c r="V24" s="165"/>
      <c r="W24" s="165"/>
      <c r="X24" s="165"/>
      <c r="Y24" s="165"/>
      <c r="Z24" s="211"/>
    </row>
    <row r="25" spans="2:26" ht="39.75" customHeight="1">
      <c r="B25" s="337"/>
      <c r="C25" s="330"/>
      <c r="D25" s="330"/>
      <c r="E25" s="340"/>
      <c r="F25" s="144" t="str">
        <f>'PO-02'!C31</f>
        <v>Presentación y aprobación en Comité Institucional de Gestión y Desempeño.</v>
      </c>
      <c r="G25" s="186"/>
      <c r="H25" s="164"/>
      <c r="I25" s="161"/>
      <c r="J25" s="164"/>
      <c r="K25" s="165"/>
      <c r="L25" s="165"/>
      <c r="M25" s="165"/>
      <c r="N25" s="165"/>
      <c r="O25" s="165"/>
      <c r="P25" s="165"/>
      <c r="Q25" s="165"/>
      <c r="R25" s="165"/>
      <c r="S25" s="165"/>
      <c r="T25" s="165"/>
      <c r="U25" s="165"/>
      <c r="V25" s="165"/>
      <c r="W25" s="165"/>
      <c r="X25" s="165"/>
      <c r="Y25" s="165"/>
      <c r="Z25" s="211"/>
    </row>
    <row r="26" spans="2:26" ht="29.25" customHeight="1" thickBot="1">
      <c r="B26" s="338"/>
      <c r="C26" s="331"/>
      <c r="D26" s="331"/>
      <c r="E26" s="341"/>
      <c r="F26" s="144" t="str">
        <f>'PO-02'!C32</f>
        <v>Preparación y envío de TRD al Archivo de Bogotá.</v>
      </c>
      <c r="G26" s="185"/>
      <c r="H26" s="174"/>
      <c r="I26" s="206"/>
      <c r="J26" s="174"/>
      <c r="K26" s="212"/>
      <c r="L26" s="212"/>
      <c r="M26" s="212"/>
      <c r="N26" s="212"/>
      <c r="O26" s="212"/>
      <c r="P26" s="212"/>
      <c r="Q26" s="212"/>
      <c r="R26" s="212"/>
      <c r="S26" s="212"/>
      <c r="T26" s="212"/>
      <c r="U26" s="212"/>
      <c r="V26" s="212"/>
      <c r="W26" s="212"/>
      <c r="X26" s="212"/>
      <c r="Y26" s="212"/>
      <c r="Z26" s="213"/>
    </row>
    <row r="27" spans="2:26" ht="50.45" customHeight="1">
      <c r="B27" s="336" t="str">
        <f>OBJETIVOS!C9</f>
        <v>Asegurar las condiciones técnicas requeridas normativamente para gestión de los documentos físico y electrónicos conforme al flujo de información de la SDH, que permita la conformación y actualización de los expedientes físicos - híbridos y electrónicos de archivo en el SGDEA.</v>
      </c>
      <c r="C27" s="329" t="str">
        <f>OBJETIVOS!D9</f>
        <v>PO-03 Gestión y trámite documental</v>
      </c>
      <c r="D27" s="329" t="str">
        <f>'PO-03'!B19</f>
        <v xml:space="preserve">PE03-07 </v>
      </c>
      <c r="E27" s="339" t="str">
        <f>'PO-03'!C19</f>
        <v>Programa de gestión de documentos electrónicos</v>
      </c>
      <c r="F27" s="144" t="str">
        <f>'PO-03'!C20</f>
        <v>Elaborar la política de cero papel en articulación con  la estrategia de gobierno en línea.</v>
      </c>
      <c r="G27" s="214"/>
      <c r="H27" s="215"/>
      <c r="I27" s="169"/>
      <c r="J27" s="169"/>
      <c r="K27" s="169"/>
      <c r="L27" s="169"/>
      <c r="M27" s="169"/>
      <c r="N27" s="169"/>
      <c r="O27" s="169"/>
      <c r="P27" s="169"/>
      <c r="Q27" s="169"/>
      <c r="R27" s="169"/>
      <c r="S27" s="169"/>
      <c r="T27" s="169"/>
      <c r="U27" s="169"/>
      <c r="V27" s="169"/>
      <c r="W27" s="169"/>
      <c r="X27" s="169"/>
      <c r="Y27" s="169"/>
      <c r="Z27" s="170"/>
    </row>
    <row r="28" spans="2:26" ht="50.45" customHeight="1">
      <c r="B28" s="337"/>
      <c r="C28" s="330"/>
      <c r="D28" s="330"/>
      <c r="E28" s="340"/>
      <c r="F28" s="144" t="str">
        <f>'PO-03'!C21</f>
        <v xml:space="preserve">Definir el programa de Gestión de Documentos Electrónicos de la SDH de manera centralizada, articulada con la política cero papel. </v>
      </c>
      <c r="G28" s="186"/>
      <c r="H28" s="164"/>
      <c r="I28" s="162"/>
      <c r="J28" s="164"/>
      <c r="K28" s="164"/>
      <c r="L28" s="164"/>
      <c r="M28" s="164"/>
      <c r="N28" s="164"/>
      <c r="O28" s="164"/>
      <c r="P28" s="164"/>
      <c r="Q28" s="164"/>
      <c r="R28" s="164"/>
      <c r="S28" s="164"/>
      <c r="T28" s="164"/>
      <c r="U28" s="164"/>
      <c r="V28" s="164"/>
      <c r="W28" s="164"/>
      <c r="X28" s="164"/>
      <c r="Y28" s="164"/>
      <c r="Z28" s="171"/>
    </row>
    <row r="29" spans="2:26" ht="50.45" customHeight="1">
      <c r="B29" s="337"/>
      <c r="C29" s="330"/>
      <c r="D29" s="330"/>
      <c r="E29" s="340"/>
      <c r="F29" s="144" t="str">
        <f>'PO-03'!C22</f>
        <v>Desarrollar la estrategia de documentos electrónicos de archivo por dependencias, de acuerdo con la priorización y el volumen identificado.</v>
      </c>
      <c r="G29" s="186"/>
      <c r="H29" s="164"/>
      <c r="I29" s="164"/>
      <c r="J29" s="162"/>
      <c r="K29" s="164"/>
      <c r="L29" s="164"/>
      <c r="M29" s="164"/>
      <c r="N29" s="164"/>
      <c r="O29" s="164"/>
      <c r="P29" s="164"/>
      <c r="Q29" s="164"/>
      <c r="R29" s="164"/>
      <c r="S29" s="164"/>
      <c r="T29" s="164"/>
      <c r="U29" s="164"/>
      <c r="V29" s="164"/>
      <c r="W29" s="164"/>
      <c r="X29" s="164"/>
      <c r="Y29" s="164"/>
      <c r="Z29" s="171"/>
    </row>
    <row r="30" spans="2:26" ht="50.45" customHeight="1">
      <c r="B30" s="337"/>
      <c r="C30" s="330"/>
      <c r="D30" s="330"/>
      <c r="E30" s="340"/>
      <c r="F30" s="144" t="str">
        <f>'PO-03'!C23</f>
        <v>Aplicar los procesos  de estampado cronológico, marca de agua y firma electrónica de la Entidad.</v>
      </c>
      <c r="G30" s="216"/>
      <c r="H30" s="162"/>
      <c r="I30" s="162"/>
      <c r="J30" s="162"/>
      <c r="K30" s="162"/>
      <c r="L30" s="162"/>
      <c r="M30" s="162"/>
      <c r="N30" s="162"/>
      <c r="O30" s="162"/>
      <c r="P30" s="162"/>
      <c r="Q30" s="162"/>
      <c r="R30" s="162"/>
      <c r="S30" s="162"/>
      <c r="T30" s="162"/>
      <c r="U30" s="162"/>
      <c r="V30" s="162"/>
      <c r="W30" s="162"/>
      <c r="X30" s="162"/>
      <c r="Y30" s="162"/>
      <c r="Z30" s="217"/>
    </row>
    <row r="31" spans="2:26" ht="50.45" customHeight="1" thickBot="1">
      <c r="B31" s="337"/>
      <c r="C31" s="330"/>
      <c r="D31" s="331"/>
      <c r="E31" s="341"/>
      <c r="F31" s="144" t="str">
        <f>'PO-03'!C24</f>
        <v xml:space="preserve">Realizar seguimiento al uso de firmas electrónicas certificadas.
</v>
      </c>
      <c r="G31" s="218"/>
      <c r="H31" s="219"/>
      <c r="I31" s="219"/>
      <c r="J31" s="219"/>
      <c r="K31" s="219"/>
      <c r="L31" s="219"/>
      <c r="M31" s="219"/>
      <c r="N31" s="219"/>
      <c r="O31" s="219"/>
      <c r="P31" s="219"/>
      <c r="Q31" s="219"/>
      <c r="R31" s="219"/>
      <c r="S31" s="219"/>
      <c r="T31" s="219"/>
      <c r="U31" s="219"/>
      <c r="V31" s="219"/>
      <c r="W31" s="219"/>
      <c r="X31" s="219"/>
      <c r="Y31" s="219"/>
      <c r="Z31" s="220"/>
    </row>
    <row r="32" spans="2:26" ht="50.45" customHeight="1">
      <c r="B32" s="337"/>
      <c r="C32" s="330"/>
      <c r="D32" s="329" t="str">
        <f>'PO-03'!B25</f>
        <v xml:space="preserve">PE03-08 </v>
      </c>
      <c r="E32" s="332" t="str">
        <f>'PO-03'!C25</f>
        <v>Programa estratégico de sistematización y custodia en el marco de la política cero papel.</v>
      </c>
      <c r="F32" s="221" t="str">
        <f>'PO-03'!C26</f>
        <v>Centralizar la administración de los espacios físicos de archivo del CAD.</v>
      </c>
      <c r="G32" s="222"/>
      <c r="H32" s="215"/>
      <c r="I32" s="215"/>
      <c r="J32" s="215"/>
      <c r="K32" s="169"/>
      <c r="L32" s="169"/>
      <c r="M32" s="169"/>
      <c r="N32" s="169"/>
      <c r="O32" s="169"/>
      <c r="P32" s="169"/>
      <c r="Q32" s="169"/>
      <c r="R32" s="169"/>
      <c r="S32" s="169"/>
      <c r="T32" s="169"/>
      <c r="U32" s="169"/>
      <c r="V32" s="169"/>
      <c r="W32" s="169"/>
      <c r="X32" s="169"/>
      <c r="Y32" s="169"/>
      <c r="Z32" s="170"/>
    </row>
    <row r="33" spans="2:26" ht="45" customHeight="1">
      <c r="B33" s="337"/>
      <c r="C33" s="330"/>
      <c r="D33" s="330"/>
      <c r="E33" s="333"/>
      <c r="F33" s="221" t="str">
        <f>'PO-03'!C27</f>
        <v>Dimensionar el almacenamiento y custodia de los próximos 3 años para los archivos físicos de la entidad.</v>
      </c>
      <c r="G33" s="186"/>
      <c r="H33" s="162"/>
      <c r="I33" s="162"/>
      <c r="J33" s="162"/>
      <c r="K33" s="165"/>
      <c r="L33" s="165"/>
      <c r="M33" s="165"/>
      <c r="N33" s="165"/>
      <c r="O33" s="165"/>
      <c r="P33" s="165"/>
      <c r="Q33" s="165"/>
      <c r="R33" s="165"/>
      <c r="S33" s="165"/>
      <c r="T33" s="165"/>
      <c r="U33" s="165"/>
      <c r="V33" s="165"/>
      <c r="W33" s="165"/>
      <c r="X33" s="165"/>
      <c r="Y33" s="165"/>
      <c r="Z33" s="211"/>
    </row>
    <row r="34" spans="2:26" ht="60.75" customHeight="1" thickBot="1">
      <c r="B34" s="338"/>
      <c r="C34" s="331"/>
      <c r="D34" s="331"/>
      <c r="E34" s="334"/>
      <c r="F34" s="221" t="str">
        <f>'PO-03'!C28</f>
        <v xml:space="preserve">Definir el documento técnico que establezca las condiciones de custodia, préstamo documental y administración integral del archivo central de la entidad. </v>
      </c>
      <c r="G34" s="185"/>
      <c r="H34" s="219"/>
      <c r="I34" s="219"/>
      <c r="J34" s="219"/>
      <c r="K34" s="219"/>
      <c r="L34" s="219"/>
      <c r="M34" s="219"/>
      <c r="N34" s="219"/>
      <c r="O34" s="219"/>
      <c r="P34" s="219"/>
      <c r="Q34" s="219"/>
      <c r="R34" s="219"/>
      <c r="S34" s="219"/>
      <c r="T34" s="219"/>
      <c r="U34" s="219"/>
      <c r="V34" s="219"/>
      <c r="W34" s="174"/>
      <c r="X34" s="174"/>
      <c r="Y34" s="174"/>
      <c r="Z34" s="184"/>
    </row>
    <row r="35" spans="2:26" ht="59.25" customHeight="1">
      <c r="B35" s="336" t="str">
        <f>OBJETIVOS!C5</f>
        <v>Apoyar los requerimientos relacionados con la organización de los documentos de archivo en soporte físico y/o electrónico identificados en la Matriz de caracterización de la gestión documental (Plan de mejoramiento, seguimiento y ruta de acción - PMAI)</v>
      </c>
      <c r="C35" s="329" t="str">
        <f>OBJETIVOS!D5</f>
        <v>PO-04 Organización documental</v>
      </c>
      <c r="D35" s="329" t="str">
        <f>'PO-04'!B20</f>
        <v>PE04-09</v>
      </c>
      <c r="E35" s="332" t="str">
        <f>'PO-04'!C20</f>
        <v>Programa de archivos descentralizados y normalización de inventarios</v>
      </c>
      <c r="F35" s="178" t="str">
        <f>'PO-04'!C21</f>
        <v>Identificar inconsistencias y necesidades de actualización del  inventario documental de las dependencias en el SGDEA.</v>
      </c>
      <c r="G35" s="224"/>
      <c r="H35" s="169"/>
      <c r="I35" s="169"/>
      <c r="J35" s="169"/>
      <c r="K35" s="209"/>
      <c r="L35" s="209"/>
      <c r="M35" s="209"/>
      <c r="N35" s="209"/>
      <c r="O35" s="209"/>
      <c r="P35" s="209"/>
      <c r="Q35" s="209"/>
      <c r="R35" s="209"/>
      <c r="S35" s="209"/>
      <c r="T35" s="209"/>
      <c r="U35" s="209"/>
      <c r="V35" s="209"/>
      <c r="W35" s="209"/>
      <c r="X35" s="209"/>
      <c r="Y35" s="209"/>
      <c r="Z35" s="210"/>
    </row>
    <row r="36" spans="2:26" ht="59.25" customHeight="1">
      <c r="B36" s="337"/>
      <c r="C36" s="330"/>
      <c r="D36" s="330"/>
      <c r="E36" s="333"/>
      <c r="F36" s="178" t="str">
        <f>'PO-04'!C22</f>
        <v>Formular los recursos físicos, tecnológicos, talento humano para la actualización de los inventarios documentales.</v>
      </c>
      <c r="G36" s="225"/>
      <c r="H36" s="226"/>
      <c r="I36" s="179"/>
      <c r="J36" s="179"/>
      <c r="K36" s="197"/>
      <c r="L36" s="197"/>
      <c r="M36" s="197"/>
      <c r="N36" s="197"/>
      <c r="O36" s="197"/>
      <c r="P36" s="197"/>
      <c r="Q36" s="197"/>
      <c r="R36" s="197"/>
      <c r="S36" s="197"/>
      <c r="T36" s="197"/>
      <c r="U36" s="197"/>
      <c r="V36" s="197"/>
      <c r="W36" s="197"/>
      <c r="X36" s="197"/>
      <c r="Y36" s="197"/>
      <c r="Z36" s="223"/>
    </row>
    <row r="37" spans="2:26" ht="69" customHeight="1">
      <c r="B37" s="337"/>
      <c r="C37" s="330"/>
      <c r="D37" s="330"/>
      <c r="E37" s="333"/>
      <c r="F37" s="178" t="str">
        <f>'PO-04'!C23</f>
        <v>Establecer un cronograma de actualización de inventario documental por dependencias.</v>
      </c>
      <c r="G37" s="186"/>
      <c r="H37" s="164"/>
      <c r="I37" s="227"/>
      <c r="J37" s="164"/>
      <c r="K37" s="165"/>
      <c r="L37" s="165"/>
      <c r="M37" s="165"/>
      <c r="N37" s="165"/>
      <c r="O37" s="165"/>
      <c r="P37" s="165"/>
      <c r="Q37" s="165"/>
      <c r="R37" s="165"/>
      <c r="S37" s="165"/>
      <c r="T37" s="165"/>
      <c r="U37" s="165"/>
      <c r="V37" s="165"/>
      <c r="W37" s="165"/>
      <c r="X37" s="165"/>
      <c r="Y37" s="165"/>
      <c r="Z37" s="211"/>
    </row>
    <row r="38" spans="2:26" ht="79.5" customHeight="1" thickBot="1">
      <c r="B38" s="337"/>
      <c r="C38" s="330"/>
      <c r="D38" s="331"/>
      <c r="E38" s="334"/>
      <c r="F38" s="178" t="str">
        <f>'PO-04'!C24</f>
        <v>Ejecutar la actualización del inventario documental de acuerdo al cronograma de operación.</v>
      </c>
      <c r="G38" s="232"/>
      <c r="H38" s="233"/>
      <c r="I38" s="260"/>
      <c r="J38" s="260"/>
      <c r="K38" s="261"/>
      <c r="L38" s="261"/>
      <c r="M38" s="262"/>
      <c r="N38" s="262"/>
      <c r="O38" s="262"/>
      <c r="P38" s="262"/>
      <c r="Q38" s="262"/>
      <c r="R38" s="262"/>
      <c r="S38" s="262"/>
      <c r="T38" s="262"/>
      <c r="U38" s="262"/>
      <c r="V38" s="262"/>
      <c r="W38" s="262"/>
      <c r="X38" s="262"/>
      <c r="Y38" s="262"/>
      <c r="Z38" s="268"/>
    </row>
    <row r="39" spans="2:26" ht="99.75" customHeight="1">
      <c r="B39" s="337"/>
      <c r="C39" s="330"/>
      <c r="D39" s="329" t="str">
        <f>'PO-04'!B25</f>
        <v>PE04-10</v>
      </c>
      <c r="E39" s="332" t="str">
        <f>'PO-04'!C25</f>
        <v xml:space="preserve"> Programa de archivos centralizados de gestión.</v>
      </c>
      <c r="F39" s="178" t="str">
        <f>'PO-04'!C26</f>
        <v>Elaborar el modelo de gestión documental descentralizado  de la SHD, asociado al programa específico de archivos centralizados del PGD.</v>
      </c>
      <c r="G39" s="224"/>
      <c r="H39" s="209"/>
      <c r="I39" s="209"/>
      <c r="J39" s="209"/>
      <c r="K39" s="209"/>
      <c r="L39" s="209"/>
      <c r="M39" s="209"/>
      <c r="N39" s="209"/>
      <c r="O39" s="209"/>
      <c r="P39" s="209"/>
      <c r="Q39" s="209"/>
      <c r="R39" s="209"/>
      <c r="S39" s="209"/>
      <c r="T39" s="209"/>
      <c r="U39" s="209"/>
      <c r="V39" s="209"/>
      <c r="W39" s="209"/>
      <c r="X39" s="209"/>
      <c r="Y39" s="209"/>
      <c r="Z39" s="210"/>
    </row>
    <row r="40" spans="2:26" ht="50.45" customHeight="1">
      <c r="B40" s="337"/>
      <c r="C40" s="330"/>
      <c r="D40" s="330"/>
      <c r="E40" s="333"/>
      <c r="F40" s="178" t="str">
        <f>'PO-04'!C27</f>
        <v>Formular los recursos físicos, tecnológicos, talento humano para el modelo de gestión documental descentralizado.</v>
      </c>
      <c r="G40" s="269"/>
      <c r="H40" s="267"/>
      <c r="I40" s="165"/>
      <c r="J40" s="165"/>
      <c r="K40" s="165"/>
      <c r="L40" s="165"/>
      <c r="M40" s="165"/>
      <c r="N40" s="165"/>
      <c r="O40" s="165"/>
      <c r="P40" s="165"/>
      <c r="Q40" s="165"/>
      <c r="R40" s="165"/>
      <c r="S40" s="165"/>
      <c r="T40" s="165"/>
      <c r="U40" s="165"/>
      <c r="V40" s="165"/>
      <c r="W40" s="165"/>
      <c r="X40" s="164"/>
      <c r="Y40" s="164"/>
      <c r="Z40" s="171"/>
    </row>
    <row r="41" spans="2:26" ht="50.45" customHeight="1">
      <c r="B41" s="337"/>
      <c r="C41" s="330"/>
      <c r="D41" s="330"/>
      <c r="E41" s="333"/>
      <c r="F41" s="178" t="str">
        <f>'PO-04'!C28</f>
        <v>Establecer un cronograma para la recepción de expedientes de las dependencias priorizadas.</v>
      </c>
      <c r="G41" s="269"/>
      <c r="H41" s="267"/>
      <c r="I41" s="165"/>
      <c r="J41" s="165"/>
      <c r="K41" s="165"/>
      <c r="L41" s="165"/>
      <c r="M41" s="165"/>
      <c r="N41" s="165"/>
      <c r="O41" s="165"/>
      <c r="P41" s="165"/>
      <c r="Q41" s="165"/>
      <c r="R41" s="165"/>
      <c r="S41" s="165"/>
      <c r="T41" s="165"/>
      <c r="U41" s="165"/>
      <c r="V41" s="165"/>
      <c r="W41" s="165"/>
      <c r="X41" s="164"/>
      <c r="Y41" s="164"/>
      <c r="Z41" s="171"/>
    </row>
    <row r="42" spans="2:26" ht="50.45" customHeight="1" thickBot="1">
      <c r="B42" s="337"/>
      <c r="C42" s="330"/>
      <c r="D42" s="331"/>
      <c r="E42" s="334"/>
      <c r="F42" s="178" t="str">
        <f>'PO-04'!C29</f>
        <v>Ejecutar el modelo de operación con base en las priorizaciones definidas.</v>
      </c>
      <c r="G42" s="263"/>
      <c r="H42" s="264"/>
      <c r="I42" s="265"/>
      <c r="J42" s="265"/>
      <c r="K42" s="265"/>
      <c r="L42" s="265"/>
      <c r="M42" s="265"/>
      <c r="N42" s="265"/>
      <c r="O42" s="265"/>
      <c r="P42" s="265"/>
      <c r="Q42" s="265"/>
      <c r="R42" s="265"/>
      <c r="S42" s="265"/>
      <c r="T42" s="265"/>
      <c r="U42" s="266"/>
      <c r="V42" s="266"/>
      <c r="W42" s="266"/>
      <c r="X42" s="212"/>
      <c r="Y42" s="212"/>
      <c r="Z42" s="213"/>
    </row>
    <row r="43" spans="2:26" ht="50.45" customHeight="1" thickBot="1">
      <c r="B43" s="338"/>
      <c r="C43" s="331"/>
      <c r="D43" s="157" t="str">
        <f>'PO-04'!B30</f>
        <v xml:space="preserve">PE04-11 </v>
      </c>
      <c r="E43" s="158" t="str">
        <f>'PO-04'!C30</f>
        <v>Programa de documentos vitales o esenciales</v>
      </c>
      <c r="F43" s="192" t="str">
        <f>'PO-04'!C31</f>
        <v>Actualizar matriz extendida del Programa de documentos vitales y esenciales.</v>
      </c>
      <c r="G43" s="230"/>
      <c r="H43" s="231"/>
      <c r="I43" s="228"/>
      <c r="J43" s="228"/>
      <c r="K43" s="228"/>
      <c r="L43" s="228"/>
      <c r="M43" s="228"/>
      <c r="N43" s="228"/>
      <c r="O43" s="228"/>
      <c r="P43" s="228"/>
      <c r="Q43" s="228"/>
      <c r="R43" s="228"/>
      <c r="S43" s="228"/>
      <c r="T43" s="228"/>
      <c r="U43" s="228"/>
      <c r="V43" s="228"/>
      <c r="W43" s="228"/>
      <c r="X43" s="228"/>
      <c r="Y43" s="228"/>
      <c r="Z43" s="228"/>
    </row>
    <row r="44" spans="2:26" ht="50.45" customHeight="1">
      <c r="B44" s="336" t="str">
        <f>OBJETIVOS!C12</f>
        <v>Ejecutar los programas de transferencias primarias y secundarias, aplicando procesos de descripción documental que permitan su futura migración y recuperación de la información.</v>
      </c>
      <c r="C44" s="332" t="str">
        <f>OBJETIVOS!D12</f>
        <v>PO-05 Transferencias documentales</v>
      </c>
      <c r="D44" s="329" t="str">
        <f>'PO-05'!B19</f>
        <v xml:space="preserve">PE05-12 </v>
      </c>
      <c r="E44" s="332" t="s">
        <v>120</v>
      </c>
      <c r="F44" s="221" t="str">
        <f>'PO-05'!C20</f>
        <v>Formular los recursos físicos, tecnológicos, talento humano para la ejecución del programa de transferencias primarias.</v>
      </c>
      <c r="G44" s="234"/>
      <c r="H44" s="235"/>
      <c r="I44" s="169"/>
      <c r="J44" s="169"/>
      <c r="K44" s="209"/>
      <c r="L44" s="209"/>
      <c r="M44" s="209"/>
      <c r="N44" s="209"/>
      <c r="O44" s="209"/>
      <c r="P44" s="209"/>
      <c r="Q44" s="209"/>
      <c r="R44" s="209"/>
      <c r="S44" s="209"/>
      <c r="T44" s="209"/>
      <c r="U44" s="209"/>
      <c r="V44" s="209"/>
      <c r="W44" s="209"/>
      <c r="X44" s="209"/>
      <c r="Y44" s="209"/>
      <c r="Z44" s="210"/>
    </row>
    <row r="45" spans="2:26" ht="50.45" customHeight="1">
      <c r="B45" s="337"/>
      <c r="C45" s="333"/>
      <c r="D45" s="330"/>
      <c r="E45" s="333"/>
      <c r="F45" s="221" t="str">
        <f>'PO-05'!C21</f>
        <v>Elaborar y socializar el cronograma de transferencias primarias.</v>
      </c>
      <c r="G45" s="186"/>
      <c r="H45" s="164"/>
      <c r="I45" s="229"/>
      <c r="J45" s="164"/>
      <c r="K45" s="165"/>
      <c r="L45" s="165"/>
      <c r="M45" s="165"/>
      <c r="N45" s="165"/>
      <c r="O45" s="165"/>
      <c r="P45" s="165"/>
      <c r="Q45" s="165"/>
      <c r="R45" s="165"/>
      <c r="S45" s="165"/>
      <c r="T45" s="165"/>
      <c r="U45" s="165"/>
      <c r="V45" s="165"/>
      <c r="W45" s="165"/>
      <c r="X45" s="165"/>
      <c r="Y45" s="165"/>
      <c r="Z45" s="211"/>
    </row>
    <row r="46" spans="2:26" ht="50.45" customHeight="1" thickBot="1">
      <c r="B46" s="337"/>
      <c r="C46" s="333"/>
      <c r="D46" s="331"/>
      <c r="E46" s="334"/>
      <c r="F46" s="221" t="str">
        <f>'PO-05'!C22</f>
        <v>Ejecutar las trasferencias primarias de acuerdo con el procedimiento.</v>
      </c>
      <c r="G46" s="185"/>
      <c r="H46" s="174"/>
      <c r="I46" s="174"/>
      <c r="J46" s="236"/>
      <c r="K46" s="236"/>
      <c r="L46" s="236"/>
      <c r="M46" s="236"/>
      <c r="N46" s="236"/>
      <c r="O46" s="236"/>
      <c r="P46" s="236"/>
      <c r="Q46" s="236"/>
      <c r="R46" s="236"/>
      <c r="S46" s="236"/>
      <c r="T46" s="236"/>
      <c r="U46" s="236"/>
      <c r="V46" s="236"/>
      <c r="W46" s="236"/>
      <c r="X46" s="236"/>
      <c r="Y46" s="236"/>
      <c r="Z46" s="237"/>
    </row>
    <row r="47" spans="2:26" ht="50.45" customHeight="1">
      <c r="B47" s="337"/>
      <c r="C47" s="333"/>
      <c r="D47" s="329" t="str">
        <f>'PO-05'!B23</f>
        <v xml:space="preserve">PE05-13 </v>
      </c>
      <c r="E47" s="332" t="str">
        <f>'PO-05'!C23</f>
        <v>Programa de transferencias secundarias y descripción documental ISADG</v>
      </c>
      <c r="F47" s="221" t="str">
        <f>'PO-05'!C24</f>
        <v>Formular los recursos físicos, tecnológicos, talento humano para la ejecución del programa de descripción documental.</v>
      </c>
      <c r="G47" s="234"/>
      <c r="H47" s="235"/>
      <c r="I47" s="169"/>
      <c r="J47" s="169"/>
      <c r="K47" s="209"/>
      <c r="L47" s="209"/>
      <c r="M47" s="209"/>
      <c r="N47" s="209"/>
      <c r="O47" s="209"/>
      <c r="P47" s="209"/>
      <c r="Q47" s="209"/>
      <c r="R47" s="209"/>
      <c r="S47" s="209"/>
      <c r="T47" s="209"/>
      <c r="U47" s="209"/>
      <c r="V47" s="209"/>
      <c r="W47" s="209"/>
      <c r="X47" s="209"/>
      <c r="Y47" s="209"/>
      <c r="Z47" s="210"/>
    </row>
    <row r="48" spans="2:26" ht="50.45" customHeight="1">
      <c r="B48" s="337"/>
      <c r="C48" s="333"/>
      <c r="D48" s="330"/>
      <c r="E48" s="333"/>
      <c r="F48" s="221" t="str">
        <f>'PO-05'!C25</f>
        <v>Elaborar el plan de descripción y transferencia documental secundaria.</v>
      </c>
      <c r="G48" s="186"/>
      <c r="H48" s="164"/>
      <c r="I48" s="229"/>
      <c r="J48" s="164"/>
      <c r="K48" s="165"/>
      <c r="L48" s="165"/>
      <c r="M48" s="165"/>
      <c r="N48" s="165"/>
      <c r="O48" s="165"/>
      <c r="P48" s="165"/>
      <c r="Q48" s="165"/>
      <c r="R48" s="165"/>
      <c r="S48" s="165"/>
      <c r="T48" s="165"/>
      <c r="U48" s="165"/>
      <c r="V48" s="165"/>
      <c r="W48" s="165"/>
      <c r="X48" s="165"/>
      <c r="Y48" s="165"/>
      <c r="Z48" s="211"/>
    </row>
    <row r="49" spans="2:26" ht="50.45" customHeight="1" thickBot="1">
      <c r="B49" s="338"/>
      <c r="C49" s="334"/>
      <c r="D49" s="331"/>
      <c r="E49" s="334"/>
      <c r="F49" s="221" t="str">
        <f>'PO-05'!C26</f>
        <v>Ejecutar el plan de descripción y transferencia documental secundaria.</v>
      </c>
      <c r="G49" s="185"/>
      <c r="H49" s="174"/>
      <c r="I49" s="174"/>
      <c r="J49" s="236"/>
      <c r="K49" s="236"/>
      <c r="L49" s="236"/>
      <c r="M49" s="236"/>
      <c r="N49" s="236"/>
      <c r="O49" s="236"/>
      <c r="P49" s="236"/>
      <c r="Q49" s="236"/>
      <c r="R49" s="236"/>
      <c r="S49" s="236"/>
      <c r="T49" s="236"/>
      <c r="U49" s="236"/>
      <c r="V49" s="236"/>
      <c r="W49" s="236"/>
      <c r="X49" s="236"/>
      <c r="Y49" s="236"/>
      <c r="Z49" s="237"/>
    </row>
    <row r="50" spans="2:26" ht="45">
      <c r="B50" s="350" t="str">
        <f>OBJETIVOS!C11</f>
        <v>Aplicar e implementar los instrumentos archivísticos con el fin de garantizar la integridad y la recuperación del patrimonio documental durante todo el ciclo de vida.</v>
      </c>
      <c r="C50" s="332" t="str">
        <f>OBJETIVOS!D11</f>
        <v xml:space="preserve"> PO-06 Disposición documental</v>
      </c>
      <c r="D50" s="329" t="str">
        <f>'PO-06'!B18</f>
        <v>PE06-14</v>
      </c>
      <c r="E50" s="332" t="str">
        <f>'PO-06'!C18</f>
        <v>Aplicación de TVD</v>
      </c>
      <c r="F50" s="221" t="str">
        <f>'PO-06'!C19</f>
        <v>Formular los recursos físicos, tecnológicos, talento humano para la ejecución del programa de transferencias secundarias.</v>
      </c>
      <c r="G50" s="239"/>
      <c r="H50" s="240"/>
      <c r="I50" s="169"/>
      <c r="J50" s="169"/>
      <c r="K50" s="209"/>
      <c r="L50" s="209"/>
      <c r="M50" s="209"/>
      <c r="N50" s="209"/>
      <c r="O50" s="209"/>
      <c r="P50" s="209"/>
      <c r="Q50" s="209"/>
      <c r="R50" s="209"/>
      <c r="S50" s="209"/>
      <c r="T50" s="209"/>
      <c r="U50" s="209"/>
      <c r="V50" s="209"/>
      <c r="W50" s="209"/>
      <c r="X50" s="209"/>
      <c r="Y50" s="209"/>
      <c r="Z50" s="210"/>
    </row>
    <row r="51" spans="2:26">
      <c r="B51" s="350"/>
      <c r="C51" s="333"/>
      <c r="D51" s="330"/>
      <c r="E51" s="333"/>
      <c r="F51" s="221" t="str">
        <f>'PO-06'!C20</f>
        <v>Elaborar plan de aplicación de TVD.</v>
      </c>
      <c r="G51" s="186"/>
      <c r="H51" s="238"/>
      <c r="I51" s="164"/>
      <c r="J51" s="164"/>
      <c r="K51" s="165"/>
      <c r="L51" s="165"/>
      <c r="M51" s="165"/>
      <c r="N51" s="165"/>
      <c r="O51" s="165"/>
      <c r="P51" s="165"/>
      <c r="Q51" s="165"/>
      <c r="R51" s="165"/>
      <c r="S51" s="165"/>
      <c r="T51" s="165"/>
      <c r="U51" s="165"/>
      <c r="V51" s="165"/>
      <c r="W51" s="165"/>
      <c r="X51" s="165"/>
      <c r="Y51" s="165"/>
      <c r="Z51" s="211"/>
    </row>
    <row r="52" spans="2:26" ht="30.75" thickBot="1">
      <c r="B52" s="350"/>
      <c r="C52" s="333"/>
      <c r="D52" s="330"/>
      <c r="E52" s="334"/>
      <c r="F52" s="221" t="str">
        <f>'PO-06'!C21</f>
        <v>Ejecutar plan de aplicación de TVD con series de selección y conservación total.</v>
      </c>
      <c r="G52" s="185"/>
      <c r="H52" s="174"/>
      <c r="I52" s="241"/>
      <c r="J52" s="241"/>
      <c r="K52" s="242"/>
      <c r="L52" s="242"/>
      <c r="M52" s="242"/>
      <c r="N52" s="242"/>
      <c r="O52" s="242"/>
      <c r="P52" s="242"/>
      <c r="Q52" s="242"/>
      <c r="R52" s="242"/>
      <c r="S52" s="242"/>
      <c r="T52" s="242"/>
      <c r="U52" s="242"/>
      <c r="V52" s="242"/>
      <c r="W52" s="242"/>
      <c r="X52" s="242"/>
      <c r="Y52" s="242"/>
      <c r="Z52" s="243"/>
    </row>
    <row r="53" spans="2:26" ht="50.45" customHeight="1">
      <c r="B53" s="350"/>
      <c r="C53" s="333"/>
      <c r="D53" s="335" t="str">
        <f>'PO-06'!B22</f>
        <v>PE06-15</v>
      </c>
      <c r="E53" s="332" t="str">
        <f>'PO-06'!C22</f>
        <v>Aplicación de TRD</v>
      </c>
      <c r="F53" s="221" t="str">
        <f>'PO-06'!C23</f>
        <v>Formular los recursos físicos, tecnológicos, talento humano para la ejecución del programa de transferencias secundarias.</v>
      </c>
      <c r="G53" s="239"/>
      <c r="H53" s="240"/>
      <c r="I53" s="169"/>
      <c r="J53" s="169"/>
      <c r="K53" s="209"/>
      <c r="L53" s="209"/>
      <c r="M53" s="209"/>
      <c r="N53" s="209"/>
      <c r="O53" s="209"/>
      <c r="P53" s="209"/>
      <c r="Q53" s="209"/>
      <c r="R53" s="209"/>
      <c r="S53" s="209"/>
      <c r="T53" s="209"/>
      <c r="U53" s="209"/>
      <c r="V53" s="209"/>
      <c r="W53" s="209"/>
      <c r="X53" s="209"/>
      <c r="Y53" s="209"/>
      <c r="Z53" s="210"/>
    </row>
    <row r="54" spans="2:26" ht="50.45" customHeight="1">
      <c r="B54" s="350"/>
      <c r="C54" s="333"/>
      <c r="D54" s="335"/>
      <c r="E54" s="333"/>
      <c r="F54" s="221" t="str">
        <f>'PO-06'!C24</f>
        <v>Elaborar el plan de aplicación de TRD.</v>
      </c>
      <c r="G54" s="186"/>
      <c r="H54" s="238"/>
      <c r="I54" s="164"/>
      <c r="J54" s="164"/>
      <c r="K54" s="165"/>
      <c r="L54" s="165"/>
      <c r="M54" s="165"/>
      <c r="N54" s="165"/>
      <c r="O54" s="165"/>
      <c r="P54" s="165"/>
      <c r="Q54" s="165"/>
      <c r="R54" s="165"/>
      <c r="S54" s="165"/>
      <c r="T54" s="165"/>
      <c r="U54" s="165"/>
      <c r="V54" s="165"/>
      <c r="W54" s="165"/>
      <c r="X54" s="165"/>
      <c r="Y54" s="165"/>
      <c r="Z54" s="211"/>
    </row>
    <row r="55" spans="2:26" ht="50.45" customHeight="1" thickBot="1">
      <c r="B55" s="350"/>
      <c r="C55" s="333"/>
      <c r="D55" s="335"/>
      <c r="E55" s="334"/>
      <c r="F55" s="221" t="str">
        <f>'PO-06'!C25</f>
        <v>Ejecutar el plan de aplicación de TRD.</v>
      </c>
      <c r="G55" s="185"/>
      <c r="H55" s="174"/>
      <c r="I55" s="241"/>
      <c r="J55" s="241"/>
      <c r="K55" s="242"/>
      <c r="L55" s="242"/>
      <c r="M55" s="242"/>
      <c r="N55" s="242"/>
      <c r="O55" s="242"/>
      <c r="P55" s="242"/>
      <c r="Q55" s="242"/>
      <c r="R55" s="242"/>
      <c r="S55" s="242"/>
      <c r="T55" s="242"/>
      <c r="U55" s="242"/>
      <c r="V55" s="242"/>
      <c r="W55" s="242"/>
      <c r="X55" s="242"/>
      <c r="Y55" s="242"/>
      <c r="Z55" s="243"/>
    </row>
    <row r="56" spans="2:26" ht="45">
      <c r="B56" s="350" t="str">
        <f>OBJETIVOS!C8</f>
        <v>Modernizar la infraestructura tecnológica de las aplicaciones que impacten  los 8 procesos de gestión documental.</v>
      </c>
      <c r="C56" s="351" t="str">
        <f>OBJETIVOS!D8</f>
        <v xml:space="preserve">PO-07 Estabilización de SGDEA con BOGDATA </v>
      </c>
      <c r="D56" s="329" t="str">
        <f>'PO-07'!B20</f>
        <v>PE07-16</v>
      </c>
      <c r="E56" s="332" t="str">
        <f>'PO-07'!C20</f>
        <v>Modernización de la infraestructura tecnologica de gestión documental.</v>
      </c>
      <c r="F56" s="221" t="str">
        <f>'PO-07'!C21</f>
        <v>Formular los recursos físicos, tecnológicos, talento humano para la modernización de la infraestructura tecnológica de gestión documental.</v>
      </c>
      <c r="G56" s="247"/>
      <c r="H56" s="248"/>
      <c r="I56" s="169"/>
      <c r="J56" s="169"/>
      <c r="K56" s="209"/>
      <c r="L56" s="209"/>
      <c r="M56" s="209"/>
      <c r="N56" s="209"/>
      <c r="O56" s="209"/>
      <c r="P56" s="209"/>
      <c r="Q56" s="209"/>
      <c r="R56" s="209"/>
      <c r="S56" s="209"/>
      <c r="T56" s="209"/>
      <c r="U56" s="209"/>
      <c r="V56" s="209"/>
      <c r="W56" s="209"/>
      <c r="X56" s="209"/>
      <c r="Y56" s="209"/>
      <c r="Z56" s="210"/>
    </row>
    <row r="57" spans="2:26" ht="90">
      <c r="B57" s="350"/>
      <c r="C57" s="351"/>
      <c r="D57" s="330"/>
      <c r="E57" s="333"/>
      <c r="F57" s="221" t="str">
        <f>'PO-07'!C22</f>
        <v>Definir estrategias que permitan al corto, mediano y largo plazo desarrollar procesos de digitalización y automatización de los flujos de información física y electrónica aprovechando las tecnologías disponibles (IA, BLOCKCHAIN, OCR-ICR, SGDEA) y los servicios web BOGDATA - SGDEA.</v>
      </c>
      <c r="G57" s="249"/>
      <c r="H57" s="163"/>
      <c r="I57" s="164"/>
      <c r="J57" s="164"/>
      <c r="K57" s="165"/>
      <c r="L57" s="165"/>
      <c r="M57" s="165"/>
      <c r="N57" s="165"/>
      <c r="O57" s="165"/>
      <c r="P57" s="165"/>
      <c r="Q57" s="165"/>
      <c r="R57" s="165"/>
      <c r="S57" s="165"/>
      <c r="T57" s="165"/>
      <c r="U57" s="165"/>
      <c r="V57" s="165"/>
      <c r="W57" s="165"/>
      <c r="X57" s="165"/>
      <c r="Y57" s="165"/>
      <c r="Z57" s="211"/>
    </row>
    <row r="58" spans="2:26" ht="45">
      <c r="B58" s="350"/>
      <c r="C58" s="351"/>
      <c r="D58" s="330"/>
      <c r="E58" s="333"/>
      <c r="F58" s="221" t="str">
        <f>'PO-07'!C23</f>
        <v>Establecer un cronograma  para el desarrollo de las estrategias encaminadas a la modernización de la infraestructura tecnológica de gestión documental.</v>
      </c>
      <c r="G58" s="249"/>
      <c r="H58" s="163"/>
      <c r="I58" s="164"/>
      <c r="J58" s="164"/>
      <c r="K58" s="165"/>
      <c r="L58" s="165"/>
      <c r="M58" s="165"/>
      <c r="N58" s="165"/>
      <c r="O58" s="165"/>
      <c r="P58" s="165"/>
      <c r="Q58" s="165"/>
      <c r="R58" s="165"/>
      <c r="S58" s="165"/>
      <c r="T58" s="165"/>
      <c r="U58" s="165"/>
      <c r="V58" s="165"/>
      <c r="W58" s="165"/>
      <c r="X58" s="165"/>
      <c r="Y58" s="165"/>
      <c r="Z58" s="211"/>
    </row>
    <row r="59" spans="2:26" ht="60">
      <c r="B59" s="350"/>
      <c r="C59" s="351"/>
      <c r="D59" s="330"/>
      <c r="E59" s="333"/>
      <c r="F59" s="221" t="str">
        <f>'PO-07'!C24</f>
        <v>Desarrollar la generación de reportes estadísticos con implementación de tecnologia de la web 3.0 y 4.0 (BigData y web semántica) para la toma de desiciones.</v>
      </c>
      <c r="G59" s="186"/>
      <c r="H59" s="164"/>
      <c r="I59" s="163"/>
      <c r="J59" s="163"/>
      <c r="K59" s="163"/>
      <c r="L59" s="163"/>
      <c r="M59" s="163"/>
      <c r="N59" s="163"/>
      <c r="O59" s="246"/>
      <c r="P59" s="246"/>
      <c r="Q59" s="246"/>
      <c r="R59" s="246"/>
      <c r="S59" s="165"/>
      <c r="T59" s="165"/>
      <c r="U59" s="165"/>
      <c r="V59" s="165"/>
      <c r="W59" s="165"/>
      <c r="X59" s="165"/>
      <c r="Y59" s="165"/>
      <c r="Z59" s="211"/>
    </row>
    <row r="60" spans="2:26" ht="45.75" thickBot="1">
      <c r="B60" s="350"/>
      <c r="C60" s="351"/>
      <c r="D60" s="331"/>
      <c r="E60" s="334"/>
      <c r="F60" s="221" t="str">
        <f>'PO-07'!C25</f>
        <v>Ejecutar las estrategias definidas para la modernización de la infraestructura tecnológica de gestión documental.</v>
      </c>
      <c r="G60" s="185"/>
      <c r="H60" s="174"/>
      <c r="I60" s="250"/>
      <c r="J60" s="250"/>
      <c r="K60" s="250"/>
      <c r="L60" s="250"/>
      <c r="M60" s="250"/>
      <c r="N60" s="250"/>
      <c r="O60" s="250"/>
      <c r="P60" s="250"/>
      <c r="Q60" s="250"/>
      <c r="R60" s="250"/>
      <c r="S60" s="212"/>
      <c r="T60" s="212"/>
      <c r="U60" s="212"/>
      <c r="V60" s="212"/>
      <c r="W60" s="212"/>
      <c r="X60" s="212"/>
      <c r="Y60" s="212"/>
      <c r="Z60" s="213"/>
    </row>
    <row r="61" spans="2:26" ht="45">
      <c r="B61" s="350"/>
      <c r="C61" s="351"/>
      <c r="D61" s="329" t="str">
        <f>'PO-07'!B26</f>
        <v>PE07-17</v>
      </c>
      <c r="E61" s="332" t="str">
        <f>'PO-07'!C26</f>
        <v>Implementación de componentes de gestión documental electrónica en el SGDEA.</v>
      </c>
      <c r="F61" s="221" t="str">
        <f>'PO-07'!C27</f>
        <v>Formular los recursos físicos, tecnológicos, talento humano para la modernización de la infraestructura tecnológica de gestión documental.</v>
      </c>
      <c r="G61" s="247"/>
      <c r="H61" s="248"/>
      <c r="I61" s="252"/>
      <c r="J61" s="252"/>
      <c r="K61" s="253"/>
      <c r="L61" s="253"/>
      <c r="M61" s="253"/>
      <c r="N61" s="253"/>
      <c r="O61" s="209"/>
      <c r="P61" s="209"/>
      <c r="Q61" s="209"/>
      <c r="R61" s="209"/>
      <c r="S61" s="209"/>
      <c r="T61" s="209"/>
      <c r="U61" s="209"/>
      <c r="V61" s="209"/>
      <c r="W61" s="209"/>
      <c r="X61" s="209"/>
      <c r="Y61" s="209"/>
      <c r="Z61" s="210"/>
    </row>
    <row r="62" spans="2:26" ht="60">
      <c r="B62" s="350"/>
      <c r="C62" s="351"/>
      <c r="D62" s="330"/>
      <c r="E62" s="333"/>
      <c r="F62" s="221" t="str">
        <f>'PO-07'!C28</f>
        <v>Identificar los requerimientos tecnológicos para el desarrollo de la estrategia de documentos electrónicos de archivo que abarquen los ocho procesos de la gestión documental.</v>
      </c>
      <c r="G62" s="254"/>
      <c r="H62" s="246"/>
      <c r="I62" s="163"/>
      <c r="J62" s="246"/>
      <c r="K62" s="251"/>
      <c r="L62" s="251"/>
      <c r="M62" s="251"/>
      <c r="N62" s="251"/>
      <c r="O62" s="165"/>
      <c r="P62" s="165"/>
      <c r="Q62" s="165"/>
      <c r="R62" s="165"/>
      <c r="S62" s="165"/>
      <c r="T62" s="165"/>
      <c r="U62" s="165"/>
      <c r="V62" s="165"/>
      <c r="W62" s="165"/>
      <c r="X62" s="165"/>
      <c r="Y62" s="165"/>
      <c r="Z62" s="211"/>
    </row>
    <row r="63" spans="2:26" ht="30">
      <c r="B63" s="350"/>
      <c r="C63" s="351"/>
      <c r="D63" s="330"/>
      <c r="E63" s="333"/>
      <c r="F63" s="221" t="str">
        <f>'PO-07'!C29</f>
        <v>Definir el plan de trabajo en articulación con la SOTIC para el desarrollo de los requrimientos.</v>
      </c>
      <c r="G63" s="254"/>
      <c r="H63" s="246"/>
      <c r="I63" s="246"/>
      <c r="J63" s="163"/>
      <c r="K63" s="251"/>
      <c r="L63" s="251"/>
      <c r="M63" s="251"/>
      <c r="N63" s="251"/>
      <c r="O63" s="165"/>
      <c r="P63" s="165"/>
      <c r="Q63" s="165"/>
      <c r="R63" s="165"/>
      <c r="S63" s="165"/>
      <c r="T63" s="165"/>
      <c r="U63" s="165"/>
      <c r="V63" s="165"/>
      <c r="W63" s="165"/>
      <c r="X63" s="165"/>
      <c r="Y63" s="165"/>
      <c r="Z63" s="211"/>
    </row>
    <row r="64" spans="2:26" ht="30.75" thickBot="1">
      <c r="B64" s="350"/>
      <c r="C64" s="351"/>
      <c r="D64" s="331"/>
      <c r="E64" s="334"/>
      <c r="F64" s="221" t="str">
        <f>'PO-07'!C30</f>
        <v>Ejecutar el  plan de trabajo en articulación con la SOTIC para el desarrollo de los requrimientos.</v>
      </c>
      <c r="G64" s="255"/>
      <c r="H64" s="256"/>
      <c r="I64" s="256"/>
      <c r="J64" s="250"/>
      <c r="K64" s="250"/>
      <c r="L64" s="250"/>
      <c r="M64" s="250"/>
      <c r="N64" s="250"/>
      <c r="O64" s="250"/>
      <c r="P64" s="250"/>
      <c r="Q64" s="250"/>
      <c r="R64" s="250"/>
      <c r="S64" s="212"/>
      <c r="T64" s="212"/>
      <c r="U64" s="212"/>
      <c r="V64" s="212"/>
      <c r="W64" s="212"/>
      <c r="X64" s="212"/>
      <c r="Y64" s="212"/>
      <c r="Z64" s="213"/>
    </row>
    <row r="65" spans="2:26" ht="45">
      <c r="B65" s="353" t="str">
        <f>OBJETIVOS!C13</f>
        <v>Desarrollar estrategias que permitan potencializar el conocimiento técnico y funcional en el proceso de  gestión documental de los funcionarios de la Entidad.</v>
      </c>
      <c r="C65" s="352" t="str">
        <f>OBJETIVOS!D13</f>
        <v>PO-08 Potenciación de capacidades en gestión documental</v>
      </c>
      <c r="D65" s="329" t="str">
        <f>'PO-08'!B11</f>
        <v>PE08-18</v>
      </c>
      <c r="E65" s="332" t="str">
        <f>'PO-08'!C11</f>
        <v>Sensibilización a través de estrategias comunicativas.</v>
      </c>
      <c r="F65" s="221" t="str">
        <f>'PO-08'!C12</f>
        <v>Articular las estrategias comunicativas del proceso de gestión documental con el Plan de comunicaciones de la entidad.</v>
      </c>
      <c r="G65" s="257"/>
      <c r="H65" s="252"/>
      <c r="I65" s="252"/>
      <c r="J65" s="252"/>
      <c r="K65" s="253"/>
      <c r="L65" s="253"/>
      <c r="M65" s="253"/>
      <c r="N65" s="253"/>
      <c r="O65" s="209"/>
      <c r="P65" s="209"/>
      <c r="Q65" s="209"/>
      <c r="R65" s="209"/>
      <c r="S65" s="209"/>
      <c r="T65" s="209"/>
      <c r="U65" s="209"/>
      <c r="V65" s="209"/>
      <c r="W65" s="209"/>
      <c r="X65" s="209"/>
      <c r="Y65" s="209"/>
      <c r="Z65" s="210"/>
    </row>
    <row r="66" spans="2:26" ht="30.75" thickBot="1">
      <c r="B66" s="353"/>
      <c r="C66" s="352"/>
      <c r="D66" s="331"/>
      <c r="E66" s="334"/>
      <c r="F66" s="221" t="str">
        <f>'PO-08'!C13</f>
        <v>Ejecutar las estrategias comunicativas definidas en el plan de comunicaciones de la entidad.</v>
      </c>
      <c r="G66" s="255"/>
      <c r="H66" s="258"/>
      <c r="I66" s="258"/>
      <c r="J66" s="258"/>
      <c r="K66" s="258"/>
      <c r="L66" s="258"/>
      <c r="M66" s="258"/>
      <c r="N66" s="258"/>
      <c r="O66" s="258"/>
      <c r="P66" s="258"/>
      <c r="Q66" s="258"/>
      <c r="R66" s="258"/>
      <c r="S66" s="258"/>
      <c r="T66" s="258"/>
      <c r="U66" s="258"/>
      <c r="V66" s="258"/>
      <c r="W66" s="258"/>
      <c r="X66" s="258"/>
      <c r="Y66" s="258"/>
      <c r="Z66" s="259"/>
    </row>
    <row r="67" spans="2:26" ht="47.25" customHeight="1">
      <c r="B67" s="353"/>
      <c r="C67" s="352"/>
      <c r="D67" s="329" t="str">
        <f>'PO-08'!B14</f>
        <v>PE08-19</v>
      </c>
      <c r="E67" s="332" t="str">
        <f>'PO-08'!C14</f>
        <v xml:space="preserve"> Plan de capacitaciones Proceso de Gestión Documental físico y electrónico.</v>
      </c>
      <c r="F67" s="143" t="str">
        <f>'PO-08'!C15</f>
        <v>Generar el programa de capacitaciones en gestión documental física y electrónica.</v>
      </c>
      <c r="G67" s="275"/>
      <c r="H67" s="179"/>
      <c r="I67" s="179"/>
      <c r="J67" s="179"/>
      <c r="K67" s="197"/>
      <c r="L67" s="197"/>
      <c r="M67" s="197"/>
      <c r="N67" s="197"/>
      <c r="O67" s="197"/>
      <c r="P67" s="197"/>
      <c r="Q67" s="197"/>
      <c r="R67" s="197"/>
      <c r="S67" s="197"/>
      <c r="T67" s="197"/>
      <c r="U67" s="197"/>
      <c r="V67" s="197"/>
      <c r="W67" s="197"/>
      <c r="X67" s="197"/>
      <c r="Y67" s="197"/>
      <c r="Z67" s="223"/>
    </row>
    <row r="68" spans="2:26" ht="30.75" thickBot="1">
      <c r="B68" s="353"/>
      <c r="C68" s="352"/>
      <c r="D68" s="331"/>
      <c r="E68" s="334"/>
      <c r="F68" s="143" t="str">
        <f>'PO-08'!C16</f>
        <v>Ejecutar el cronograma de capacitaciones en gestión documental física y electrónica.</v>
      </c>
      <c r="G68" s="185"/>
      <c r="H68" s="258"/>
      <c r="I68" s="258"/>
      <c r="J68" s="258"/>
      <c r="K68" s="258"/>
      <c r="L68" s="258"/>
      <c r="M68" s="258"/>
      <c r="N68" s="258"/>
      <c r="O68" s="258"/>
      <c r="P68" s="258"/>
      <c r="Q68" s="258"/>
      <c r="R68" s="258"/>
      <c r="S68" s="258"/>
      <c r="T68" s="258"/>
      <c r="U68" s="258"/>
      <c r="V68" s="258"/>
      <c r="W68" s="258"/>
      <c r="X68" s="258"/>
      <c r="Y68" s="258"/>
      <c r="Z68" s="259"/>
    </row>
    <row r="69" spans="2:26">
      <c r="B69" s="73"/>
      <c r="C69" s="73"/>
      <c r="D69" s="73"/>
      <c r="E69" s="73"/>
      <c r="F69" s="73"/>
      <c r="G69" s="73"/>
      <c r="H69" s="73"/>
      <c r="I69" s="73"/>
      <c r="J69" s="73"/>
      <c r="K69" s="73"/>
      <c r="L69" s="73"/>
      <c r="M69" s="73"/>
      <c r="N69" s="73"/>
      <c r="O69" s="73"/>
      <c r="P69" s="73"/>
      <c r="Q69" s="73"/>
      <c r="R69" s="73"/>
      <c r="S69" s="73"/>
      <c r="T69" s="73"/>
      <c r="U69" s="73"/>
      <c r="V69" s="73"/>
      <c r="W69" s="73"/>
      <c r="X69" s="73"/>
      <c r="Y69" s="73"/>
      <c r="Z69" s="73"/>
    </row>
    <row r="70" spans="2:26" ht="97.5" customHeight="1"/>
    <row r="71" spans="2:26">
      <c r="B71" s="73"/>
      <c r="C71" s="73"/>
      <c r="D71" s="73"/>
      <c r="E71" s="73"/>
      <c r="F71" s="73"/>
      <c r="G71" s="73"/>
      <c r="H71" s="73"/>
      <c r="I71" s="73"/>
      <c r="J71" s="73"/>
      <c r="K71" s="73"/>
      <c r="L71" s="73"/>
      <c r="M71" s="73"/>
      <c r="N71" s="73"/>
      <c r="O71" s="73"/>
      <c r="P71" s="73"/>
      <c r="Q71" s="73"/>
      <c r="R71" s="73"/>
      <c r="S71" s="73"/>
      <c r="T71" s="73"/>
      <c r="U71" s="73"/>
      <c r="V71" s="73"/>
      <c r="W71" s="73"/>
      <c r="X71" s="73"/>
      <c r="Y71" s="73"/>
      <c r="Z71" s="73"/>
    </row>
    <row r="72" spans="2:26" ht="148.5" customHeight="1"/>
    <row r="73" spans="2:26" ht="40.5" customHeight="1">
      <c r="B73" s="73"/>
      <c r="C73" s="73"/>
      <c r="D73" s="73"/>
      <c r="E73" s="73"/>
      <c r="F73" s="73"/>
      <c r="G73" s="73"/>
      <c r="H73" s="73"/>
      <c r="I73" s="73"/>
      <c r="J73" s="73"/>
      <c r="K73" s="73"/>
      <c r="L73" s="73"/>
      <c r="M73" s="73"/>
      <c r="N73" s="73"/>
      <c r="O73" s="73"/>
      <c r="P73" s="73"/>
      <c r="Q73" s="73"/>
      <c r="R73" s="73"/>
      <c r="S73" s="73"/>
      <c r="T73" s="73"/>
      <c r="U73" s="73"/>
      <c r="V73" s="73"/>
      <c r="W73" s="73"/>
      <c r="X73" s="73"/>
      <c r="Y73" s="73"/>
      <c r="Z73" s="73"/>
    </row>
  </sheetData>
  <sheetProtection selectLockedCells="1" selectUnlockedCells="1"/>
  <mergeCells count="63">
    <mergeCell ref="W3:Z3"/>
    <mergeCell ref="B3:B5"/>
    <mergeCell ref="B2:Z2"/>
    <mergeCell ref="F3:F5"/>
    <mergeCell ref="K4:N4"/>
    <mergeCell ref="O4:R4"/>
    <mergeCell ref="W4:Z4"/>
    <mergeCell ref="K3:V3"/>
    <mergeCell ref="G3:J3"/>
    <mergeCell ref="G4:J4"/>
    <mergeCell ref="S4:V4"/>
    <mergeCell ref="C3:C5"/>
    <mergeCell ref="D3:E5"/>
    <mergeCell ref="B50:B55"/>
    <mergeCell ref="B56:B64"/>
    <mergeCell ref="C44:C49"/>
    <mergeCell ref="C56:C64"/>
    <mergeCell ref="C65:C68"/>
    <mergeCell ref="B65:B68"/>
    <mergeCell ref="C50:C55"/>
    <mergeCell ref="B27:B34"/>
    <mergeCell ref="C27:C34"/>
    <mergeCell ref="B6:B15"/>
    <mergeCell ref="C6:C15"/>
    <mergeCell ref="E17:E22"/>
    <mergeCell ref="D17:D22"/>
    <mergeCell ref="E23:E26"/>
    <mergeCell ref="E6:E8"/>
    <mergeCell ref="D6:D8"/>
    <mergeCell ref="D9:D12"/>
    <mergeCell ref="E9:E12"/>
    <mergeCell ref="E13:E15"/>
    <mergeCell ref="D13:D15"/>
    <mergeCell ref="D23:D26"/>
    <mergeCell ref="B16:B26"/>
    <mergeCell ref="C16:C26"/>
    <mergeCell ref="E32:E34"/>
    <mergeCell ref="D39:D42"/>
    <mergeCell ref="E39:E42"/>
    <mergeCell ref="E27:E31"/>
    <mergeCell ref="D27:D31"/>
    <mergeCell ref="D32:D34"/>
    <mergeCell ref="B35:B43"/>
    <mergeCell ref="C35:C43"/>
    <mergeCell ref="D44:D46"/>
    <mergeCell ref="B44:B49"/>
    <mergeCell ref="E44:E46"/>
    <mergeCell ref="D47:D49"/>
    <mergeCell ref="E47:E49"/>
    <mergeCell ref="E35:E38"/>
    <mergeCell ref="D35:D38"/>
    <mergeCell ref="D50:D52"/>
    <mergeCell ref="D53:D55"/>
    <mergeCell ref="E56:E60"/>
    <mergeCell ref="D56:D60"/>
    <mergeCell ref="E50:E52"/>
    <mergeCell ref="E53:E55"/>
    <mergeCell ref="D61:D64"/>
    <mergeCell ref="E61:E64"/>
    <mergeCell ref="D65:D66"/>
    <mergeCell ref="E67:E68"/>
    <mergeCell ref="D67:D68"/>
    <mergeCell ref="E65:E66"/>
  </mergeCells>
  <printOptions horizontalCentered="1" verticalCentered="1"/>
  <pageMargins left="0.70866141732283472" right="0.70866141732283472" top="0.74803149606299213" bottom="0.74803149606299213" header="0.31496062992125984" footer="0.31496062992125984"/>
  <pageSetup scale="27" fitToHeight="0" orientation="portrait" r:id="rId1"/>
  <rowBreaks count="1" manualBreakCount="1">
    <brk id="34" max="2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pageSetUpPr fitToPage="1"/>
  </sheetPr>
  <dimension ref="B1:M36"/>
  <sheetViews>
    <sheetView showGridLines="0" tabSelected="1" zoomScale="70" zoomScaleNormal="70" zoomScaleSheetLayoutView="90" workbookViewId="0">
      <selection activeCell="K4" sqref="K4"/>
    </sheetView>
  </sheetViews>
  <sheetFormatPr baseColWidth="10" defaultColWidth="11.42578125" defaultRowHeight="15"/>
  <cols>
    <col min="1" max="1" width="2.42578125" style="73" customWidth="1"/>
    <col min="2" max="2" width="12.7109375" style="75" customWidth="1"/>
    <col min="3" max="3" width="39.5703125" style="75" customWidth="1"/>
    <col min="4" max="4" width="19.85546875" style="75" customWidth="1"/>
    <col min="5" max="6" width="16.140625" style="75" customWidth="1"/>
    <col min="7" max="7" width="24.140625" style="75" customWidth="1"/>
    <col min="8" max="8" width="16" style="75" customWidth="1"/>
    <col min="9" max="9" width="26.28515625" style="132" customWidth="1"/>
    <col min="10" max="13" width="46.5703125" style="73" customWidth="1"/>
    <col min="14" max="16384" width="11.42578125" style="73"/>
  </cols>
  <sheetData>
    <row r="1" spans="2:13" ht="91.5" customHeight="1">
      <c r="B1" s="73"/>
      <c r="C1" s="73"/>
      <c r="D1" s="73"/>
      <c r="E1" s="73"/>
      <c r="F1" s="73"/>
      <c r="G1" s="73"/>
      <c r="H1" s="73"/>
      <c r="I1" s="126"/>
    </row>
    <row r="2" spans="2:13" ht="15.75">
      <c r="B2" s="372" t="s">
        <v>121</v>
      </c>
      <c r="C2" s="372"/>
      <c r="D2" s="372"/>
      <c r="E2" s="372"/>
      <c r="F2" s="372"/>
      <c r="G2" s="372"/>
      <c r="H2" s="372"/>
      <c r="I2" s="372"/>
    </row>
    <row r="3" spans="2:13">
      <c r="B3" s="73"/>
      <c r="C3" s="73"/>
      <c r="D3" s="73"/>
      <c r="E3" s="73"/>
      <c r="F3" s="73"/>
      <c r="G3" s="73"/>
      <c r="H3" s="73"/>
      <c r="I3" s="126"/>
    </row>
    <row r="4" spans="2:13" ht="50.25" customHeight="1">
      <c r="B4" s="105" t="s">
        <v>122</v>
      </c>
      <c r="C4" s="375" t="s">
        <v>123</v>
      </c>
      <c r="D4" s="376"/>
      <c r="E4" s="376"/>
      <c r="F4" s="376"/>
      <c r="G4" s="376"/>
      <c r="H4" s="376"/>
      <c r="I4" s="377"/>
    </row>
    <row r="5" spans="2:13">
      <c r="B5" s="73"/>
      <c r="C5" s="73"/>
      <c r="D5" s="73"/>
      <c r="E5" s="73"/>
      <c r="F5" s="73"/>
      <c r="G5" s="73"/>
      <c r="H5" s="73"/>
      <c r="I5" s="126"/>
    </row>
    <row r="6" spans="2:13">
      <c r="B6" s="73"/>
      <c r="C6" s="73"/>
      <c r="D6" s="73"/>
      <c r="E6" s="73"/>
      <c r="F6" s="73"/>
      <c r="G6" s="73"/>
      <c r="H6" s="73"/>
      <c r="I6" s="126"/>
    </row>
    <row r="7" spans="2:13" ht="34.5" customHeight="1">
      <c r="B7" s="373" t="s">
        <v>124</v>
      </c>
      <c r="C7" s="373"/>
      <c r="D7" s="373"/>
      <c r="E7" s="373"/>
      <c r="F7" s="373"/>
      <c r="G7" s="373"/>
      <c r="H7" s="373"/>
      <c r="I7" s="373"/>
    </row>
    <row r="8" spans="2:13">
      <c r="B8" s="73"/>
      <c r="C8" s="73"/>
      <c r="D8" s="73"/>
      <c r="E8" s="73"/>
      <c r="F8" s="73"/>
      <c r="G8" s="73"/>
      <c r="H8" s="73"/>
      <c r="I8" s="126"/>
    </row>
    <row r="9" spans="2:13" ht="15.75">
      <c r="B9" s="374" t="s">
        <v>125</v>
      </c>
      <c r="C9" s="374" t="s">
        <v>112</v>
      </c>
      <c r="D9" s="374" t="s">
        <v>126</v>
      </c>
      <c r="E9" s="374" t="s">
        <v>127</v>
      </c>
      <c r="F9" s="374" t="s">
        <v>128</v>
      </c>
      <c r="G9" s="374" t="s">
        <v>129</v>
      </c>
      <c r="H9" s="368" t="s">
        <v>130</v>
      </c>
      <c r="I9" s="368"/>
      <c r="J9" s="368" t="s">
        <v>413</v>
      </c>
      <c r="K9" s="368"/>
      <c r="L9" s="368"/>
      <c r="M9" s="368"/>
    </row>
    <row r="10" spans="2:13" ht="15.75">
      <c r="B10" s="374"/>
      <c r="C10" s="374"/>
      <c r="D10" s="374"/>
      <c r="E10" s="374"/>
      <c r="F10" s="374"/>
      <c r="G10" s="374"/>
      <c r="H10" s="108" t="s">
        <v>131</v>
      </c>
      <c r="I10" s="107" t="s">
        <v>132</v>
      </c>
      <c r="J10" s="108" t="s">
        <v>409</v>
      </c>
      <c r="K10" s="108" t="s">
        <v>410</v>
      </c>
      <c r="L10" s="108" t="s">
        <v>411</v>
      </c>
      <c r="M10" s="108" t="s">
        <v>412</v>
      </c>
    </row>
    <row r="11" spans="2:13" ht="15.75" customHeight="1">
      <c r="B11" s="109" t="s">
        <v>133</v>
      </c>
      <c r="C11" s="156" t="s">
        <v>134</v>
      </c>
      <c r="D11" s="153"/>
      <c r="E11" s="153"/>
      <c r="F11" s="153"/>
      <c r="G11" s="153"/>
      <c r="H11" s="153"/>
      <c r="I11" s="281"/>
      <c r="J11" s="153"/>
      <c r="K11" s="153"/>
      <c r="L11" s="153"/>
      <c r="M11" s="154"/>
    </row>
    <row r="12" spans="2:13" ht="210">
      <c r="B12" s="300">
        <v>1</v>
      </c>
      <c r="C12" s="110" t="s">
        <v>135</v>
      </c>
      <c r="D12" s="111" t="s">
        <v>136</v>
      </c>
      <c r="E12" s="112">
        <v>45659</v>
      </c>
      <c r="F12" s="112">
        <v>45746</v>
      </c>
      <c r="G12" s="92" t="s">
        <v>137</v>
      </c>
      <c r="H12" s="62" t="s">
        <v>138</v>
      </c>
      <c r="I12" s="120" t="s">
        <v>139</v>
      </c>
      <c r="J12" s="110" t="s">
        <v>482</v>
      </c>
      <c r="K12" s="110" t="s">
        <v>449</v>
      </c>
      <c r="L12" s="110" t="s">
        <v>449</v>
      </c>
      <c r="M12" s="110"/>
    </row>
    <row r="13" spans="2:13" ht="105">
      <c r="B13" s="300">
        <v>2</v>
      </c>
      <c r="C13" s="110" t="s">
        <v>140</v>
      </c>
      <c r="D13" s="111" t="s">
        <v>136</v>
      </c>
      <c r="E13" s="112">
        <v>45748</v>
      </c>
      <c r="F13" s="112">
        <v>45838</v>
      </c>
      <c r="G13" s="92" t="s">
        <v>141</v>
      </c>
      <c r="H13" s="62" t="s">
        <v>138</v>
      </c>
      <c r="I13" s="120" t="s">
        <v>139</v>
      </c>
      <c r="J13" s="110" t="s">
        <v>419</v>
      </c>
      <c r="K13" s="110" t="s">
        <v>451</v>
      </c>
      <c r="L13" s="110" t="s">
        <v>492</v>
      </c>
      <c r="M13" s="110"/>
    </row>
    <row r="14" spans="2:13" ht="120">
      <c r="B14" s="300">
        <v>3</v>
      </c>
      <c r="C14" s="110" t="s">
        <v>142</v>
      </c>
      <c r="D14" s="111" t="s">
        <v>143</v>
      </c>
      <c r="E14" s="112">
        <v>45778</v>
      </c>
      <c r="F14" s="112">
        <v>46112</v>
      </c>
      <c r="G14" s="92" t="s">
        <v>144</v>
      </c>
      <c r="H14" s="62" t="s">
        <v>138</v>
      </c>
      <c r="I14" s="120" t="s">
        <v>145</v>
      </c>
      <c r="J14" s="110" t="s">
        <v>419</v>
      </c>
      <c r="K14" s="110" t="s">
        <v>452</v>
      </c>
      <c r="L14" s="110" t="s">
        <v>493</v>
      </c>
      <c r="M14" s="110"/>
    </row>
    <row r="15" spans="2:13" ht="15.75" customHeight="1">
      <c r="B15" s="109" t="s">
        <v>146</v>
      </c>
      <c r="C15" s="152" t="s">
        <v>147</v>
      </c>
      <c r="D15" s="153"/>
      <c r="E15" s="153"/>
      <c r="F15" s="153"/>
      <c r="G15" s="153"/>
      <c r="H15" s="153"/>
      <c r="I15" s="280"/>
      <c r="J15" s="153"/>
      <c r="K15" s="153"/>
      <c r="L15" s="153"/>
      <c r="M15" s="154"/>
    </row>
    <row r="16" spans="2:13" ht="105">
      <c r="B16" s="49">
        <v>1</v>
      </c>
      <c r="C16" s="110" t="s">
        <v>148</v>
      </c>
      <c r="D16" s="62" t="s">
        <v>149</v>
      </c>
      <c r="E16" s="112">
        <v>45748</v>
      </c>
      <c r="F16" s="112">
        <v>45838</v>
      </c>
      <c r="G16" s="110" t="s">
        <v>150</v>
      </c>
      <c r="H16" s="62" t="s">
        <v>138</v>
      </c>
      <c r="I16" s="120" t="s">
        <v>151</v>
      </c>
      <c r="J16" s="110" t="s">
        <v>419</v>
      </c>
      <c r="K16" s="110" t="s">
        <v>453</v>
      </c>
      <c r="L16" s="110" t="s">
        <v>494</v>
      </c>
      <c r="M16" s="110"/>
    </row>
    <row r="17" spans="2:13" ht="90">
      <c r="B17" s="49">
        <v>2</v>
      </c>
      <c r="C17" s="110" t="s">
        <v>454</v>
      </c>
      <c r="D17" s="62" t="s">
        <v>149</v>
      </c>
      <c r="E17" s="112">
        <v>45748</v>
      </c>
      <c r="F17" s="112">
        <v>45838</v>
      </c>
      <c r="G17" s="110" t="s">
        <v>152</v>
      </c>
      <c r="H17" s="62" t="s">
        <v>138</v>
      </c>
      <c r="I17" s="120" t="s">
        <v>511</v>
      </c>
      <c r="J17" s="110" t="s">
        <v>419</v>
      </c>
      <c r="K17" s="110" t="s">
        <v>455</v>
      </c>
      <c r="L17" s="110" t="s">
        <v>494</v>
      </c>
      <c r="M17" s="110"/>
    </row>
    <row r="18" spans="2:13" ht="75">
      <c r="B18" s="49">
        <v>3</v>
      </c>
      <c r="C18" s="110" t="s">
        <v>447</v>
      </c>
      <c r="D18" s="62" t="s">
        <v>149</v>
      </c>
      <c r="E18" s="112">
        <v>45839</v>
      </c>
      <c r="F18" s="112">
        <v>46934</v>
      </c>
      <c r="G18" s="110" t="s">
        <v>152</v>
      </c>
      <c r="H18" s="62" t="s">
        <v>138</v>
      </c>
      <c r="I18" s="120" t="s">
        <v>512</v>
      </c>
      <c r="J18" s="110" t="s">
        <v>419</v>
      </c>
      <c r="K18" s="110" t="s">
        <v>513</v>
      </c>
      <c r="L18" s="110" t="s">
        <v>494</v>
      </c>
      <c r="M18" s="110"/>
    </row>
    <row r="19" spans="2:13" ht="90" customHeight="1">
      <c r="B19" s="49">
        <v>4</v>
      </c>
      <c r="C19" s="110" t="s">
        <v>154</v>
      </c>
      <c r="D19" s="62" t="s">
        <v>155</v>
      </c>
      <c r="E19" s="112">
        <v>45877</v>
      </c>
      <c r="F19" s="112">
        <v>46934</v>
      </c>
      <c r="G19" s="114" t="s">
        <v>156</v>
      </c>
      <c r="H19" s="62" t="s">
        <v>138</v>
      </c>
      <c r="I19" s="120" t="s">
        <v>511</v>
      </c>
      <c r="J19" s="110" t="s">
        <v>419</v>
      </c>
      <c r="K19" s="110" t="s">
        <v>419</v>
      </c>
      <c r="L19" s="110" t="s">
        <v>495</v>
      </c>
      <c r="M19" s="110"/>
    </row>
    <row r="20" spans="2:13" ht="15.75" customHeight="1">
      <c r="B20" s="109" t="s">
        <v>157</v>
      </c>
      <c r="C20" s="156" t="s">
        <v>158</v>
      </c>
      <c r="D20" s="155"/>
      <c r="E20" s="155"/>
      <c r="F20" s="155"/>
      <c r="G20" s="155"/>
      <c r="H20" s="155"/>
      <c r="I20" s="282"/>
      <c r="J20" s="153"/>
      <c r="K20" s="153"/>
      <c r="L20" s="153"/>
      <c r="M20" s="154"/>
    </row>
    <row r="21" spans="2:13" ht="90">
      <c r="B21" s="49">
        <v>1</v>
      </c>
      <c r="C21" s="277" t="s">
        <v>408</v>
      </c>
      <c r="D21" s="62" t="s">
        <v>159</v>
      </c>
      <c r="E21" s="115">
        <v>45658</v>
      </c>
      <c r="F21" s="115">
        <v>45716</v>
      </c>
      <c r="G21" s="92" t="s">
        <v>160</v>
      </c>
      <c r="H21" s="62" t="s">
        <v>138</v>
      </c>
      <c r="I21" s="120" t="s">
        <v>161</v>
      </c>
      <c r="J21" s="110" t="s">
        <v>450</v>
      </c>
      <c r="K21" s="110" t="s">
        <v>449</v>
      </c>
      <c r="L21" s="110" t="s">
        <v>449</v>
      </c>
      <c r="M21" s="110"/>
    </row>
    <row r="22" spans="2:13" ht="195">
      <c r="B22" s="49">
        <v>2</v>
      </c>
      <c r="C22" s="82" t="s">
        <v>162</v>
      </c>
      <c r="D22" s="62" t="s">
        <v>163</v>
      </c>
      <c r="E22" s="115">
        <v>45717</v>
      </c>
      <c r="F22" s="115">
        <v>45747</v>
      </c>
      <c r="G22" s="92" t="s">
        <v>164</v>
      </c>
      <c r="H22" s="62" t="s">
        <v>138</v>
      </c>
      <c r="I22" s="120" t="s">
        <v>165</v>
      </c>
      <c r="J22" s="110" t="s">
        <v>420</v>
      </c>
      <c r="K22" s="110" t="s">
        <v>449</v>
      </c>
      <c r="L22" s="110" t="s">
        <v>449</v>
      </c>
      <c r="M22" s="110"/>
    </row>
    <row r="23" spans="2:13" ht="189.6" customHeight="1">
      <c r="B23" s="49">
        <v>3</v>
      </c>
      <c r="C23" s="82" t="s">
        <v>166</v>
      </c>
      <c r="D23" s="62" t="s">
        <v>167</v>
      </c>
      <c r="E23" s="115">
        <v>45748</v>
      </c>
      <c r="F23" s="115">
        <v>45930</v>
      </c>
      <c r="G23" s="92" t="s">
        <v>168</v>
      </c>
      <c r="H23" s="62" t="s">
        <v>138</v>
      </c>
      <c r="I23" s="120" t="s">
        <v>169</v>
      </c>
      <c r="J23" s="110" t="s">
        <v>419</v>
      </c>
      <c r="K23" s="110" t="s">
        <v>456</v>
      </c>
      <c r="L23" s="110" t="s">
        <v>496</v>
      </c>
      <c r="M23" s="110"/>
    </row>
    <row r="24" spans="2:13">
      <c r="B24" s="73"/>
      <c r="C24" s="73"/>
      <c r="D24" s="73"/>
      <c r="E24" s="73"/>
      <c r="F24" s="73"/>
      <c r="G24" s="73"/>
      <c r="H24" s="73"/>
      <c r="I24" s="126"/>
    </row>
    <row r="25" spans="2:13">
      <c r="J25" s="132"/>
      <c r="K25" s="132"/>
      <c r="L25" s="132"/>
      <c r="M25" s="132"/>
    </row>
    <row r="26" spans="2:13" ht="15.75">
      <c r="C26" s="369" t="s">
        <v>170</v>
      </c>
      <c r="D26" s="370"/>
      <c r="E26" s="371"/>
      <c r="J26" s="132"/>
      <c r="K26" s="132"/>
      <c r="L26" s="132"/>
      <c r="M26" s="132"/>
    </row>
    <row r="27" spans="2:13" ht="15.75">
      <c r="C27" s="116" t="s">
        <v>171</v>
      </c>
      <c r="D27" s="108" t="s">
        <v>172</v>
      </c>
      <c r="E27" s="108" t="s">
        <v>173</v>
      </c>
      <c r="J27" s="132"/>
      <c r="K27" s="132"/>
      <c r="L27" s="132"/>
      <c r="M27" s="132"/>
    </row>
    <row r="28" spans="2:13" ht="75">
      <c r="C28" s="113" t="s">
        <v>174</v>
      </c>
      <c r="D28" s="92" t="s">
        <v>175</v>
      </c>
      <c r="E28" s="118">
        <v>1</v>
      </c>
      <c r="J28" s="132"/>
      <c r="K28" s="132"/>
      <c r="L28" s="132"/>
      <c r="M28" s="132"/>
    </row>
    <row r="29" spans="2:13" ht="60" customHeight="1">
      <c r="C29" s="113" t="s">
        <v>176</v>
      </c>
      <c r="D29" s="113" t="s">
        <v>177</v>
      </c>
      <c r="E29" s="118">
        <v>1</v>
      </c>
      <c r="J29" s="132"/>
      <c r="K29" s="132"/>
      <c r="L29" s="132"/>
      <c r="M29" s="132"/>
    </row>
    <row r="30" spans="2:13">
      <c r="J30" s="132"/>
      <c r="K30" s="132"/>
      <c r="L30" s="132"/>
      <c r="M30" s="132"/>
    </row>
    <row r="31" spans="2:13" ht="14.25" customHeight="1">
      <c r="J31" s="132"/>
      <c r="K31" s="132"/>
      <c r="L31" s="132"/>
      <c r="M31" s="132"/>
    </row>
    <row r="32" spans="2:13" ht="127.5" hidden="1" customHeight="1"/>
    <row r="33" spans="2:10">
      <c r="B33" s="73"/>
      <c r="C33" s="73"/>
      <c r="D33" s="73"/>
      <c r="E33" s="73"/>
      <c r="F33" s="73"/>
      <c r="G33" s="73"/>
      <c r="H33" s="73"/>
      <c r="I33" s="126"/>
    </row>
    <row r="34" spans="2:10" ht="105" customHeight="1">
      <c r="J34" s="132"/>
    </row>
    <row r="35" spans="2:10">
      <c r="B35" s="73"/>
      <c r="C35" s="73"/>
      <c r="D35" s="73"/>
      <c r="E35" s="73"/>
      <c r="F35" s="73"/>
      <c r="G35" s="73"/>
      <c r="H35" s="73"/>
      <c r="I35" s="126"/>
    </row>
    <row r="36" spans="2:10">
      <c r="B36" s="73"/>
      <c r="C36" s="73"/>
      <c r="D36" s="73"/>
      <c r="E36" s="73"/>
      <c r="F36" s="73"/>
      <c r="G36" s="73"/>
      <c r="H36" s="73"/>
      <c r="I36" s="126"/>
    </row>
  </sheetData>
  <sheetProtection selectLockedCells="1" selectUnlockedCells="1"/>
  <mergeCells count="12">
    <mergeCell ref="J9:M9"/>
    <mergeCell ref="C26:E26"/>
    <mergeCell ref="B2:I2"/>
    <mergeCell ref="B7:I7"/>
    <mergeCell ref="B9:B10"/>
    <mergeCell ref="C9:C10"/>
    <mergeCell ref="D9:D10"/>
    <mergeCell ref="E9:E10"/>
    <mergeCell ref="F9:F10"/>
    <mergeCell ref="G9:G10"/>
    <mergeCell ref="H9:I9"/>
    <mergeCell ref="C4:I4"/>
  </mergeCells>
  <printOptions horizontalCentered="1" verticalCentered="1"/>
  <pageMargins left="0.70866141732283472" right="0.70866141732283472" top="0.74803149606299213" bottom="0.74803149606299213" header="0.31496062992125984" footer="0.31496062992125984"/>
  <pageSetup scale="2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pageSetUpPr fitToPage="1"/>
  </sheetPr>
  <dimension ref="A1:AC56"/>
  <sheetViews>
    <sheetView showGridLines="0" topLeftCell="A27" zoomScale="70" zoomScaleNormal="70" zoomScaleSheetLayoutView="70" workbookViewId="0">
      <selection activeCell="L29" sqref="L29"/>
    </sheetView>
  </sheetViews>
  <sheetFormatPr baseColWidth="10" defaultColWidth="11.42578125" defaultRowHeight="15"/>
  <cols>
    <col min="1" max="1" width="4.85546875" style="73" customWidth="1"/>
    <col min="2" max="2" width="14.5703125" style="75" customWidth="1"/>
    <col min="3" max="3" width="45.7109375" style="75" customWidth="1"/>
    <col min="4" max="4" width="29.5703125" style="75" customWidth="1"/>
    <col min="5" max="5" width="18" style="75" bestFit="1" customWidth="1"/>
    <col min="6" max="6" width="15.85546875" style="75" bestFit="1" customWidth="1"/>
    <col min="7" max="7" width="33.28515625" style="75" customWidth="1"/>
    <col min="8" max="8" width="16" style="132" customWidth="1"/>
    <col min="9" max="9" width="24.5703125" style="132" customWidth="1"/>
    <col min="10" max="10" width="43.7109375" style="73" customWidth="1"/>
    <col min="11" max="11" width="40" style="73" customWidth="1"/>
    <col min="12" max="12" width="40.85546875" style="73" customWidth="1"/>
    <col min="13" max="13" width="40" style="73" customWidth="1"/>
    <col min="14" max="29" width="11.42578125" style="73"/>
    <col min="30" max="16384" width="11.42578125" style="75"/>
  </cols>
  <sheetData>
    <row r="1" spans="2:9" s="73" customFormat="1">
      <c r="H1" s="126"/>
      <c r="I1" s="126"/>
    </row>
    <row r="2" spans="2:9" s="73" customFormat="1">
      <c r="H2" s="126"/>
      <c r="I2" s="126"/>
    </row>
    <row r="3" spans="2:9" s="73" customFormat="1">
      <c r="H3" s="126"/>
      <c r="I3" s="126"/>
    </row>
    <row r="4" spans="2:9" s="73" customFormat="1">
      <c r="H4" s="126"/>
      <c r="I4" s="126"/>
    </row>
    <row r="5" spans="2:9" s="73" customFormat="1">
      <c r="H5" s="126"/>
      <c r="I5" s="126"/>
    </row>
    <row r="6" spans="2:9" s="73" customFormat="1">
      <c r="H6" s="126"/>
      <c r="I6" s="126"/>
    </row>
    <row r="7" spans="2:9" s="73" customFormat="1">
      <c r="H7" s="126"/>
      <c r="I7" s="126"/>
    </row>
    <row r="8" spans="2:9" s="73" customFormat="1">
      <c r="H8" s="126"/>
      <c r="I8" s="126"/>
    </row>
    <row r="9" spans="2:9" s="73" customFormat="1">
      <c r="H9" s="126"/>
      <c r="I9" s="126"/>
    </row>
    <row r="10" spans="2:9" ht="15.75">
      <c r="B10" s="372" t="s">
        <v>178</v>
      </c>
      <c r="C10" s="372"/>
      <c r="D10" s="372"/>
      <c r="E10" s="372"/>
      <c r="F10" s="372"/>
      <c r="G10" s="372"/>
      <c r="H10" s="372"/>
      <c r="I10" s="372"/>
    </row>
    <row r="11" spans="2:9" s="73" customFormat="1">
      <c r="H11" s="126"/>
      <c r="I11" s="126"/>
    </row>
    <row r="12" spans="2:9" ht="30.75" customHeight="1">
      <c r="B12" s="106" t="s">
        <v>122</v>
      </c>
      <c r="C12" s="379" t="s">
        <v>179</v>
      </c>
      <c r="D12" s="380"/>
      <c r="E12" s="380"/>
      <c r="F12" s="380"/>
      <c r="G12" s="380"/>
      <c r="H12" s="380"/>
      <c r="I12" s="381"/>
    </row>
    <row r="13" spans="2:9" s="73" customFormat="1">
      <c r="H13" s="126"/>
      <c r="I13" s="126"/>
    </row>
    <row r="14" spans="2:9" s="73" customFormat="1">
      <c r="H14" s="126"/>
      <c r="I14" s="126"/>
    </row>
    <row r="15" spans="2:9" ht="39.75" customHeight="1">
      <c r="B15" s="378" t="s">
        <v>180</v>
      </c>
      <c r="C15" s="378"/>
      <c r="D15" s="378"/>
      <c r="E15" s="378"/>
      <c r="F15" s="378"/>
      <c r="G15" s="378"/>
      <c r="H15" s="378"/>
      <c r="I15" s="378"/>
    </row>
    <row r="16" spans="2:9" s="73" customFormat="1">
      <c r="H16" s="126"/>
      <c r="I16" s="126"/>
    </row>
    <row r="17" spans="2:13" ht="15.75">
      <c r="B17" s="374" t="s">
        <v>125</v>
      </c>
      <c r="C17" s="374" t="s">
        <v>112</v>
      </c>
      <c r="D17" s="374" t="s">
        <v>126</v>
      </c>
      <c r="E17" s="374" t="s">
        <v>127</v>
      </c>
      <c r="F17" s="374" t="s">
        <v>128</v>
      </c>
      <c r="G17" s="374" t="s">
        <v>129</v>
      </c>
      <c r="H17" s="368" t="s">
        <v>130</v>
      </c>
      <c r="I17" s="368"/>
      <c r="J17" s="368" t="s">
        <v>413</v>
      </c>
      <c r="K17" s="368"/>
      <c r="L17" s="368"/>
      <c r="M17" s="368"/>
    </row>
    <row r="18" spans="2:13" ht="15.75">
      <c r="B18" s="374"/>
      <c r="C18" s="374"/>
      <c r="D18" s="374"/>
      <c r="E18" s="374"/>
      <c r="F18" s="374"/>
      <c r="G18" s="374"/>
      <c r="H18" s="107" t="s">
        <v>131</v>
      </c>
      <c r="I18" s="107" t="s">
        <v>132</v>
      </c>
      <c r="J18" s="108" t="s">
        <v>409</v>
      </c>
      <c r="K18" s="108" t="s">
        <v>410</v>
      </c>
      <c r="L18" s="108" t="s">
        <v>411</v>
      </c>
      <c r="M18" s="108" t="s">
        <v>412</v>
      </c>
    </row>
    <row r="19" spans="2:13" ht="15.75">
      <c r="B19" s="109" t="s">
        <v>181</v>
      </c>
      <c r="C19" s="156" t="s">
        <v>182</v>
      </c>
      <c r="D19" s="153"/>
      <c r="E19" s="153"/>
      <c r="F19" s="153"/>
      <c r="G19" s="153"/>
      <c r="H19" s="281"/>
      <c r="I19" s="280"/>
      <c r="J19" s="153"/>
      <c r="K19" s="153"/>
      <c r="L19" s="153"/>
      <c r="M19" s="154"/>
    </row>
    <row r="20" spans="2:13" ht="60">
      <c r="B20" s="300">
        <v>1</v>
      </c>
      <c r="C20" s="110" t="s">
        <v>183</v>
      </c>
      <c r="D20" s="111" t="s">
        <v>184</v>
      </c>
      <c r="E20" s="112">
        <v>45659</v>
      </c>
      <c r="F20" s="112">
        <v>47118</v>
      </c>
      <c r="G20" s="279" t="s">
        <v>185</v>
      </c>
      <c r="H20" s="120" t="s">
        <v>138</v>
      </c>
      <c r="I20" s="120" t="s">
        <v>186</v>
      </c>
      <c r="J20" s="110" t="s">
        <v>421</v>
      </c>
      <c r="K20" s="110" t="s">
        <v>457</v>
      </c>
      <c r="L20" s="110" t="s">
        <v>498</v>
      </c>
      <c r="M20" s="110"/>
    </row>
    <row r="21" spans="2:13" ht="15.75">
      <c r="B21" s="109" t="s">
        <v>187</v>
      </c>
      <c r="C21" s="156" t="s">
        <v>188</v>
      </c>
      <c r="D21" s="153"/>
      <c r="E21" s="153"/>
      <c r="F21" s="153"/>
      <c r="G21" s="153"/>
      <c r="H21" s="281"/>
      <c r="I21" s="280"/>
      <c r="J21" s="153"/>
      <c r="K21" s="153"/>
      <c r="L21" s="153"/>
      <c r="M21" s="154"/>
    </row>
    <row r="22" spans="2:13" ht="135">
      <c r="B22" s="300">
        <v>1</v>
      </c>
      <c r="C22" s="82" t="s">
        <v>189</v>
      </c>
      <c r="D22" s="111" t="s">
        <v>190</v>
      </c>
      <c r="E22" s="112">
        <v>45659</v>
      </c>
      <c r="F22" s="112">
        <v>47118</v>
      </c>
      <c r="G22" s="114" t="s">
        <v>191</v>
      </c>
      <c r="H22" s="120" t="s">
        <v>192</v>
      </c>
      <c r="I22" s="138" t="s">
        <v>193</v>
      </c>
      <c r="J22" s="110" t="s">
        <v>483</v>
      </c>
      <c r="K22" s="110" t="s">
        <v>458</v>
      </c>
      <c r="L22" s="110" t="s">
        <v>497</v>
      </c>
      <c r="M22" s="110"/>
    </row>
    <row r="23" spans="2:13" ht="113.25" customHeight="1">
      <c r="B23" s="300">
        <v>2</v>
      </c>
      <c r="C23" s="110" t="s">
        <v>194</v>
      </c>
      <c r="D23" s="111" t="s">
        <v>184</v>
      </c>
      <c r="E23" s="112">
        <v>45748</v>
      </c>
      <c r="F23" s="112">
        <v>47118</v>
      </c>
      <c r="G23" s="114" t="s">
        <v>195</v>
      </c>
      <c r="H23" s="120" t="s">
        <v>192</v>
      </c>
      <c r="I23" s="120" t="s">
        <v>186</v>
      </c>
      <c r="J23" s="110" t="s">
        <v>419</v>
      </c>
      <c r="K23" s="110" t="s">
        <v>484</v>
      </c>
      <c r="L23" s="110" t="s">
        <v>499</v>
      </c>
      <c r="M23" s="110"/>
    </row>
    <row r="24" spans="2:13" ht="60">
      <c r="B24" s="300">
        <v>3</v>
      </c>
      <c r="C24" s="110" t="s">
        <v>196</v>
      </c>
      <c r="D24" s="111" t="s">
        <v>184</v>
      </c>
      <c r="E24" s="112">
        <v>45659</v>
      </c>
      <c r="F24" s="112">
        <v>47118</v>
      </c>
      <c r="G24" s="102" t="s">
        <v>197</v>
      </c>
      <c r="H24" s="120" t="s">
        <v>138</v>
      </c>
      <c r="I24" s="120" t="s">
        <v>186</v>
      </c>
      <c r="J24" s="110" t="s">
        <v>446</v>
      </c>
      <c r="K24" s="110" t="s">
        <v>459</v>
      </c>
      <c r="L24" s="110" t="s">
        <v>500</v>
      </c>
      <c r="M24" s="110"/>
    </row>
    <row r="25" spans="2:13" ht="30">
      <c r="B25" s="300">
        <v>4</v>
      </c>
      <c r="C25" s="110" t="s">
        <v>198</v>
      </c>
      <c r="D25" s="111" t="s">
        <v>184</v>
      </c>
      <c r="E25" s="112">
        <v>45659</v>
      </c>
      <c r="F25" s="112">
        <v>47118</v>
      </c>
      <c r="G25" s="102" t="s">
        <v>199</v>
      </c>
      <c r="H25" s="120" t="s">
        <v>138</v>
      </c>
      <c r="I25" s="120" t="s">
        <v>186</v>
      </c>
      <c r="J25" s="110" t="s">
        <v>422</v>
      </c>
      <c r="K25" s="110" t="s">
        <v>460</v>
      </c>
      <c r="L25" s="110" t="s">
        <v>501</v>
      </c>
      <c r="M25" s="110"/>
    </row>
    <row r="26" spans="2:13" ht="165">
      <c r="B26" s="47">
        <v>5</v>
      </c>
      <c r="C26" s="79" t="s">
        <v>200</v>
      </c>
      <c r="D26" s="111" t="s">
        <v>159</v>
      </c>
      <c r="E26" s="112">
        <v>45659</v>
      </c>
      <c r="F26" s="112">
        <v>45748</v>
      </c>
      <c r="G26" s="102" t="s">
        <v>201</v>
      </c>
      <c r="H26" s="120" t="s">
        <v>192</v>
      </c>
      <c r="I26" s="120" t="s">
        <v>202</v>
      </c>
      <c r="J26" s="110" t="s">
        <v>423</v>
      </c>
      <c r="K26" s="110" t="s">
        <v>449</v>
      </c>
      <c r="L26" s="110" t="s">
        <v>449</v>
      </c>
      <c r="M26" s="110"/>
    </row>
    <row r="27" spans="2:13" ht="270">
      <c r="B27" s="47">
        <v>6</v>
      </c>
      <c r="C27" s="79" t="s">
        <v>203</v>
      </c>
      <c r="D27" s="111" t="s">
        <v>204</v>
      </c>
      <c r="E27" s="112">
        <v>45778</v>
      </c>
      <c r="F27" s="112">
        <v>46112</v>
      </c>
      <c r="G27" s="102" t="s">
        <v>205</v>
      </c>
      <c r="H27" s="120" t="s">
        <v>192</v>
      </c>
      <c r="I27" s="120" t="s">
        <v>206</v>
      </c>
      <c r="J27" s="110" t="s">
        <v>419</v>
      </c>
      <c r="K27" s="110" t="s">
        <v>485</v>
      </c>
      <c r="L27" s="110" t="s">
        <v>502</v>
      </c>
      <c r="M27" s="110"/>
    </row>
    <row r="28" spans="2:13" ht="15.75">
      <c r="B28" s="109" t="s">
        <v>207</v>
      </c>
      <c r="C28" s="156" t="s">
        <v>208</v>
      </c>
      <c r="D28" s="153"/>
      <c r="E28" s="153"/>
      <c r="F28" s="153"/>
      <c r="G28" s="153"/>
      <c r="H28" s="281"/>
      <c r="I28" s="280"/>
      <c r="J28" s="153"/>
      <c r="K28" s="153"/>
      <c r="L28" s="153"/>
      <c r="M28" s="154"/>
    </row>
    <row r="29" spans="2:13" ht="255">
      <c r="B29" s="47">
        <v>1</v>
      </c>
      <c r="C29" s="110" t="s">
        <v>209</v>
      </c>
      <c r="D29" s="111" t="s">
        <v>159</v>
      </c>
      <c r="E29" s="112">
        <v>45689</v>
      </c>
      <c r="F29" s="112">
        <v>45838</v>
      </c>
      <c r="G29" s="102" t="s">
        <v>210</v>
      </c>
      <c r="H29" s="120" t="s">
        <v>138</v>
      </c>
      <c r="I29" s="120" t="s">
        <v>211</v>
      </c>
      <c r="J29" s="110" t="s">
        <v>424</v>
      </c>
      <c r="K29" s="110" t="s">
        <v>461</v>
      </c>
      <c r="L29" s="110" t="s">
        <v>503</v>
      </c>
      <c r="M29" s="110"/>
    </row>
    <row r="30" spans="2:13" ht="180">
      <c r="B30" s="47">
        <v>2</v>
      </c>
      <c r="C30" s="110" t="s">
        <v>212</v>
      </c>
      <c r="D30" s="111" t="s">
        <v>159</v>
      </c>
      <c r="E30" s="112">
        <v>45689</v>
      </c>
      <c r="F30" s="112">
        <v>45838</v>
      </c>
      <c r="G30" s="102" t="s">
        <v>213</v>
      </c>
      <c r="H30" s="120" t="s">
        <v>138</v>
      </c>
      <c r="I30" s="120" t="s">
        <v>214</v>
      </c>
      <c r="J30" s="110" t="s">
        <v>425</v>
      </c>
      <c r="K30" s="110" t="s">
        <v>462</v>
      </c>
      <c r="L30" s="110" t="s">
        <v>504</v>
      </c>
      <c r="M30" s="110"/>
    </row>
    <row r="31" spans="2:13" ht="210">
      <c r="B31" s="47">
        <v>3</v>
      </c>
      <c r="C31" s="110" t="s">
        <v>215</v>
      </c>
      <c r="D31" s="111" t="s">
        <v>159</v>
      </c>
      <c r="E31" s="112">
        <v>45839</v>
      </c>
      <c r="F31" s="112">
        <v>45900</v>
      </c>
      <c r="G31" s="102" t="s">
        <v>216</v>
      </c>
      <c r="H31" s="120" t="s">
        <v>138</v>
      </c>
      <c r="I31" s="120" t="s">
        <v>217</v>
      </c>
      <c r="J31" s="110" t="s">
        <v>419</v>
      </c>
      <c r="K31" s="110" t="s">
        <v>419</v>
      </c>
      <c r="L31" s="110" t="s">
        <v>505</v>
      </c>
      <c r="M31" s="110"/>
    </row>
    <row r="32" spans="2:13" ht="120">
      <c r="B32" s="47">
        <v>4</v>
      </c>
      <c r="C32" s="110" t="s">
        <v>218</v>
      </c>
      <c r="D32" s="111" t="s">
        <v>219</v>
      </c>
      <c r="E32" s="112">
        <v>45901</v>
      </c>
      <c r="F32" s="112">
        <v>45930</v>
      </c>
      <c r="G32" s="102" t="s">
        <v>220</v>
      </c>
      <c r="H32" s="120" t="s">
        <v>138</v>
      </c>
      <c r="I32" s="120" t="s">
        <v>221</v>
      </c>
      <c r="J32" s="110" t="s">
        <v>419</v>
      </c>
      <c r="K32" s="110" t="s">
        <v>419</v>
      </c>
      <c r="L32" s="110" t="s">
        <v>506</v>
      </c>
      <c r="M32" s="110"/>
    </row>
    <row r="33" spans="3:10" s="73" customFormat="1">
      <c r="H33" s="126"/>
      <c r="I33" s="126"/>
    </row>
    <row r="34" spans="3:10">
      <c r="J34" s="132"/>
    </row>
    <row r="35" spans="3:10" ht="15.75">
      <c r="C35" s="368" t="s">
        <v>170</v>
      </c>
      <c r="D35" s="368"/>
      <c r="E35" s="368"/>
      <c r="J35" s="132"/>
    </row>
    <row r="36" spans="3:10" ht="15.75">
      <c r="C36" s="116" t="s">
        <v>171</v>
      </c>
      <c r="D36" s="108" t="s">
        <v>172</v>
      </c>
      <c r="E36" s="108" t="s">
        <v>173</v>
      </c>
      <c r="J36" s="132"/>
    </row>
    <row r="37" spans="3:10" ht="68.25" customHeight="1">
      <c r="C37" s="121" t="s">
        <v>222</v>
      </c>
      <c r="D37" s="92" t="s">
        <v>223</v>
      </c>
      <c r="E37" s="118">
        <v>1</v>
      </c>
      <c r="J37" s="132"/>
    </row>
    <row r="38" spans="3:10" ht="83.25" customHeight="1">
      <c r="C38" s="102" t="s">
        <v>224</v>
      </c>
      <c r="D38" s="102" t="s">
        <v>225</v>
      </c>
      <c r="E38" s="118">
        <v>1</v>
      </c>
      <c r="J38" s="132"/>
    </row>
    <row r="39" spans="3:10" ht="57" customHeight="1">
      <c r="C39" s="102" t="s">
        <v>226</v>
      </c>
      <c r="D39" s="102" t="s">
        <v>227</v>
      </c>
      <c r="E39" s="118">
        <v>1</v>
      </c>
      <c r="J39" s="132"/>
    </row>
    <row r="40" spans="3:10" ht="57" customHeight="1">
      <c r="C40" s="102" t="s">
        <v>228</v>
      </c>
      <c r="D40" s="102" t="s">
        <v>229</v>
      </c>
      <c r="E40" s="118">
        <v>1</v>
      </c>
      <c r="J40" s="132"/>
    </row>
    <row r="41" spans="3:10" ht="57" customHeight="1">
      <c r="C41" s="92" t="s">
        <v>230</v>
      </c>
      <c r="D41" s="102" t="s">
        <v>231</v>
      </c>
      <c r="E41" s="117">
        <v>1</v>
      </c>
      <c r="J41" s="132"/>
    </row>
    <row r="42" spans="3:10">
      <c r="J42" s="132"/>
    </row>
    <row r="43" spans="3:10">
      <c r="J43" s="132"/>
    </row>
    <row r="44" spans="3:10">
      <c r="J44" s="132"/>
    </row>
    <row r="45" spans="3:10" s="73" customFormat="1">
      <c r="H45" s="126"/>
      <c r="I45" s="126"/>
    </row>
    <row r="46" spans="3:10">
      <c r="J46" s="132"/>
    </row>
    <row r="47" spans="3:10">
      <c r="J47" s="132"/>
    </row>
    <row r="48" spans="3:10">
      <c r="C48" s="96"/>
      <c r="D48" s="122" t="s">
        <v>232</v>
      </c>
      <c r="E48" s="96"/>
      <c r="J48" s="132"/>
    </row>
    <row r="49" spans="3:10">
      <c r="C49" s="96"/>
      <c r="D49" s="122" t="s">
        <v>233</v>
      </c>
      <c r="E49" s="96" t="s">
        <v>234</v>
      </c>
      <c r="J49" s="132"/>
    </row>
    <row r="50" spans="3:10">
      <c r="C50" s="96"/>
      <c r="D50" s="96"/>
      <c r="E50" s="96" t="s">
        <v>235</v>
      </c>
      <c r="J50" s="132"/>
    </row>
    <row r="51" spans="3:10">
      <c r="C51" s="123"/>
      <c r="D51" s="96"/>
      <c r="E51" s="124"/>
      <c r="J51" s="132"/>
    </row>
    <row r="52" spans="3:10">
      <c r="C52" s="96"/>
      <c r="D52" s="96"/>
      <c r="E52" s="124"/>
      <c r="J52" s="132"/>
    </row>
    <row r="53" spans="3:10">
      <c r="C53" s="96"/>
      <c r="D53" s="96"/>
      <c r="E53" s="124"/>
      <c r="J53" s="132"/>
    </row>
    <row r="54" spans="3:10">
      <c r="J54" s="132"/>
    </row>
    <row r="55" spans="3:10" s="73" customFormat="1">
      <c r="H55" s="126"/>
      <c r="I55" s="126"/>
    </row>
    <row r="56" spans="3:10" s="73" customFormat="1">
      <c r="H56" s="126"/>
      <c r="I56" s="126"/>
    </row>
  </sheetData>
  <sheetProtection selectLockedCells="1" selectUnlockedCells="1"/>
  <mergeCells count="12">
    <mergeCell ref="J17:M17"/>
    <mergeCell ref="C35:E35"/>
    <mergeCell ref="B10:I10"/>
    <mergeCell ref="B15:I15"/>
    <mergeCell ref="B17:B18"/>
    <mergeCell ref="C17:C18"/>
    <mergeCell ref="D17:D18"/>
    <mergeCell ref="E17:E18"/>
    <mergeCell ref="F17:F18"/>
    <mergeCell ref="G17:G18"/>
    <mergeCell ref="C12:I12"/>
    <mergeCell ref="H17:I17"/>
  </mergeCells>
  <printOptions horizontalCentered="1" verticalCentered="1"/>
  <pageMargins left="0.70866141732283472" right="0.70866141732283472" top="0.74803149606299213" bottom="0.74803149606299213" header="0.31496062992125984" footer="0.31496062992125984"/>
  <pageSetup scale="24"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916497d-c142-440f-b679-e05846529a78">
      <Terms xmlns="http://schemas.microsoft.com/office/infopath/2007/PartnerControls"/>
    </lcf76f155ced4ddcb4097134ff3c332f>
    <TaxCatchAll xmlns="3fec4968-e996-477a-9613-faa7bebea31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FC542E7E6E717D438023589AE003741F" ma:contentTypeVersion="13" ma:contentTypeDescription="Crear nuevo documento." ma:contentTypeScope="" ma:versionID="127d5c0e1eb871fe6ad559032f083cd7">
  <xsd:schema xmlns:xsd="http://www.w3.org/2001/XMLSchema" xmlns:xs="http://www.w3.org/2001/XMLSchema" xmlns:p="http://schemas.microsoft.com/office/2006/metadata/properties" xmlns:ns2="9916497d-c142-440f-b679-e05846529a78" xmlns:ns3="3fec4968-e996-477a-9613-faa7bebea31c" targetNamespace="http://schemas.microsoft.com/office/2006/metadata/properties" ma:root="true" ma:fieldsID="3ca6cfd8c179f2cbac7f80015ff79212" ns2:_="" ns3:_="">
    <xsd:import namespace="9916497d-c142-440f-b679-e05846529a78"/>
    <xsd:import namespace="3fec4968-e996-477a-9613-faa7bebea31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16497d-c142-440f-b679-e05846529a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9abf263-b4e3-4425-8647-6b83a887c9c2"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ec4968-e996-477a-9613-faa7bebea3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61252ca-6400-4d3c-ac08-50dd65e63830}" ma:internalName="TaxCatchAll" ma:showField="CatchAllData" ma:web="3fec4968-e996-477a-9613-faa7bebea3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CD28896-0FA4-46EC-ACFF-5EBF825C7333}">
  <ds:schemaRefs>
    <ds:schemaRef ds:uri="http://www.w3.org/XML/1998/namespace"/>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9916497d-c142-440f-b679-e05846529a78"/>
    <ds:schemaRef ds:uri="http://purl.org/dc/dcmitype/"/>
    <ds:schemaRef ds:uri="http://schemas.microsoft.com/office/2006/metadata/properties"/>
    <ds:schemaRef ds:uri="3fec4968-e996-477a-9613-faa7bebea31c"/>
    <ds:schemaRef ds:uri="http://purl.org/dc/terms/"/>
  </ds:schemaRefs>
</ds:datastoreItem>
</file>

<file path=customXml/itemProps2.xml><?xml version="1.0" encoding="utf-8"?>
<ds:datastoreItem xmlns:ds="http://schemas.openxmlformats.org/officeDocument/2006/customXml" ds:itemID="{17A9C2DF-9101-4666-B6D8-5E6C65F8CC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16497d-c142-440f-b679-e05846529a78"/>
    <ds:schemaRef ds:uri="3fec4968-e996-477a-9613-faa7bebea31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B04BB11-DB82-40D7-819B-F3318DA35D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16</vt:i4>
      </vt:variant>
    </vt:vector>
  </HeadingPairs>
  <TitlesOfParts>
    <vt:vector size="32" baseType="lpstr">
      <vt:lpstr>INIDICE</vt:lpstr>
      <vt:lpstr>IDEN ASPECTOS CRÍTICOS</vt:lpstr>
      <vt:lpstr>PRIORI ASPECTOS CRÍTICOS</vt:lpstr>
      <vt:lpstr>SUMATORIA Y ORDEN PRIORIZACIÓN</vt:lpstr>
      <vt:lpstr>SEMAFORIZACIÓN_EJES</vt:lpstr>
      <vt:lpstr>OBJETIVOS</vt:lpstr>
      <vt:lpstr>MAPA DE RUTA PINAR</vt:lpstr>
      <vt:lpstr>PO-01</vt:lpstr>
      <vt:lpstr>PO-02</vt:lpstr>
      <vt:lpstr>PO-03</vt:lpstr>
      <vt:lpstr>PO-04</vt:lpstr>
      <vt:lpstr>PO-05</vt:lpstr>
      <vt:lpstr>PO-06</vt:lpstr>
      <vt:lpstr>PO-07</vt:lpstr>
      <vt:lpstr>PO-08</vt:lpstr>
      <vt:lpstr>HERRAMIENTA DE SEGUIMIENTO</vt:lpstr>
      <vt:lpstr>'HERRAMIENTA DE SEGUIMIENTO'!Área_de_impresión</vt:lpstr>
      <vt:lpstr>'IDEN ASPECTOS CRÍTICOS'!Área_de_impresión</vt:lpstr>
      <vt:lpstr>'MAPA DE RUTA PINAR'!Área_de_impresión</vt:lpstr>
      <vt:lpstr>OBJETIVOS!Área_de_impresión</vt:lpstr>
      <vt:lpstr>'PO-01'!Área_de_impresión</vt:lpstr>
      <vt:lpstr>'PO-02'!Área_de_impresión</vt:lpstr>
      <vt:lpstr>'PO-03'!Área_de_impresión</vt:lpstr>
      <vt:lpstr>'PO-04'!Área_de_impresión</vt:lpstr>
      <vt:lpstr>'PO-05'!Área_de_impresión</vt:lpstr>
      <vt:lpstr>'PO-06'!Área_de_impresión</vt:lpstr>
      <vt:lpstr>'PO-07'!Área_de_impresión</vt:lpstr>
      <vt:lpstr>'PO-08'!Área_de_impresión</vt:lpstr>
      <vt:lpstr>'PRIORI ASPECTOS CRÍTICOS'!Área_de_impresión</vt:lpstr>
      <vt:lpstr>'SUMATORIA Y ORDEN PRIORIZACIÓN'!Área_de_impresión</vt:lpstr>
      <vt:lpstr>'HERRAMIENTA DE SEGUIMIENTO'!Títulos_a_imprimir</vt:lpstr>
      <vt:lpstr>'PRIORI ASPECTOS CRÍTICOS'!Títulos_a_imprimir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PINAR 2019</dc:title>
  <dc:subject/>
  <dc:creator>Jenny Patricia Rojas Sánchez</dc:creator>
  <cp:keywords/>
  <dc:description/>
  <cp:lastModifiedBy>Helen Giovanna Briceño Saldivar</cp:lastModifiedBy>
  <cp:revision/>
  <dcterms:created xsi:type="dcterms:W3CDTF">2016-07-19T13:16:49Z</dcterms:created>
  <dcterms:modified xsi:type="dcterms:W3CDTF">2025-10-24T17:47:27Z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0x010100FC542E7E6E717D438023589AE003741F</vt:lpwstr>
  </property>
  <property fmtid="{D5CDD505-2E9C-101B-9397-08002B2CF9AE}" pid="3" name="xd_ProgID">
    <vt:lpwstr/>
  </property>
  <property fmtid="{D5CDD505-2E9C-101B-9397-08002B2CF9AE}" pid="4" name="ComplianceAssetId">
    <vt:lpwstr/>
  </property>
  <property fmtid="{D5CDD505-2E9C-101B-9397-08002B2CF9AE}" pid="5" name="TemplateUrl">
    <vt:lpwstr/>
  </property>
  <property fmtid="{D5CDD505-2E9C-101B-9397-08002B2CF9AE}" pid="6" name="Dependencia">
    <vt:lpwstr>222.300 Subdirección de Gestión Documental</vt:lpwstr>
  </property>
  <property fmtid="{D5CDD505-2E9C-101B-9397-08002B2CF9AE}" pid="7" name="T. Doc. 85.25.1">
    <vt:lpwstr>Plan</vt:lpwstr>
  </property>
  <property fmtid="{D5CDD505-2E9C-101B-9397-08002B2CF9AE}" pid="8" name="Año de Vigencia">
    <vt:lpwstr>2019</vt:lpwstr>
  </property>
  <property fmtid="{D5CDD505-2E9C-101B-9397-08002B2CF9AE}" pid="9" name="SharedWithUsers">
    <vt:lpwstr>133;#Juan Guillermo Acosta Rada;#28;#Ana Gabriela Moreno Cadena;#141;#Liliana Zambrano Ayala;#422;#Camilo Andres Castillo Castellanos</vt:lpwstr>
  </property>
  <property fmtid="{D5CDD505-2E9C-101B-9397-08002B2CF9AE}" pid="10" name="MediaServiceImageTags">
    <vt:lpwstr/>
  </property>
</Properties>
</file>