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codeName="ThisWorkbook" hidePivotFieldList="1"/>
  <mc:AlternateContent xmlns:mc="http://schemas.openxmlformats.org/markup-compatibility/2006">
    <mc:Choice Requires="x15">
      <x15ac:absPath xmlns:x15ac="http://schemas.microsoft.com/office/spreadsheetml/2010/11/ac" url="https://shdgov-my.sharepoint.com/personal/hbriceno_shd_gov_co/Documents/SGD/Seguimientos/PINAR/"/>
    </mc:Choice>
  </mc:AlternateContent>
  <xr:revisionPtr revIDLastSave="1358" documentId="13_ncr:1_{24E9F16A-6057-4DDA-8BDA-D787E48DC9DE}" xr6:coauthVersionLast="47" xr6:coauthVersionMax="47" xr10:uidLastSave="{6B0E1F84-8DE4-484C-9C22-7E7704F0FE64}"/>
  <bookViews>
    <workbookView xWindow="-28920" yWindow="-120" windowWidth="29040" windowHeight="15720" tabRatio="968" firstSheet="3" activeTab="7" xr2:uid="{00000000-000D-0000-FFFF-FFFF00000000}"/>
  </bookViews>
  <sheets>
    <sheet name="INIDICE" sheetId="23" r:id="rId1"/>
    <sheet name="IDEN ASPECTOS CRÍTICOS" sheetId="11" r:id="rId2"/>
    <sheet name="PRIORI ASPECTOS CRÍTICOS" sheetId="8" r:id="rId3"/>
    <sheet name="SUMATORIA Y ORDEN PRIORIZACIÓN" sheetId="12" r:id="rId4"/>
    <sheet name="SEMAFORIZACIÓN_EJES" sheetId="24" r:id="rId5"/>
    <sheet name="OBJETIVOS" sheetId="9" r:id="rId6"/>
    <sheet name="MAPA DE RUTA PINAR" sheetId="10" r:id="rId7"/>
    <sheet name="PO-01" sheetId="21" r:id="rId8"/>
    <sheet name="PO-02" sheetId="17" r:id="rId9"/>
    <sheet name="PO-03" sheetId="14" r:id="rId10"/>
    <sheet name="PO-04" sheetId="19" r:id="rId11"/>
    <sheet name="PO-05" sheetId="20" r:id="rId12"/>
    <sheet name="PO-06" sheetId="2" r:id="rId13"/>
    <sheet name="PO-07" sheetId="16" r:id="rId14"/>
    <sheet name="PO-08" sheetId="22" r:id="rId15"/>
    <sheet name="HERRAMIENTA DE SEGUIMIENTO" sheetId="6" r:id="rId16"/>
  </sheets>
  <definedNames>
    <definedName name="_xlnm._FilterDatabase" localSheetId="6" hidden="1">'MAPA DE RUTA PINAR'!$B$2:$Z$68</definedName>
    <definedName name="_xlnm.Print_Area" localSheetId="15">'HERRAMIENTA DE SEGUIMIENTO'!$A$1:$O$57</definedName>
    <definedName name="_xlnm.Print_Area" localSheetId="1">'IDEN ASPECTOS CRÍTICOS'!$A$1:$E$35</definedName>
    <definedName name="_xlnm.Print_Area" localSheetId="6">'MAPA DE RUTA PINAR'!$A$1:$AA$73</definedName>
    <definedName name="_xlnm.Print_Area" localSheetId="5">OBJETIVOS!$A$1:$E$19</definedName>
    <definedName name="_xlnm.Print_Area" localSheetId="7">'PO-01'!$A$1:$J$36</definedName>
    <definedName name="_xlnm.Print_Area" localSheetId="8">'PO-02'!$A$1:$J$56</definedName>
    <definedName name="_xlnm.Print_Area" localSheetId="9">'PO-03'!$A$1:$J$48</definedName>
    <definedName name="_xlnm.Print_Area" localSheetId="10">'PO-04'!$A$1:$J$52</definedName>
    <definedName name="_xlnm.Print_Area" localSheetId="11">'PO-05'!$A$1:$J$46</definedName>
    <definedName name="_xlnm.Print_Area" localSheetId="12">'PO-06'!$A$1:$J$43</definedName>
    <definedName name="_xlnm.Print_Area" localSheetId="13">'PO-07'!$A$1:$J$48</definedName>
    <definedName name="_xlnm.Print_Area" localSheetId="14">'PO-08'!$A$1:$J$37</definedName>
    <definedName name="_xlnm.Print_Area" localSheetId="2">'PRIORI ASPECTOS CRÍTICOS'!$A$1:$Q$66</definedName>
    <definedName name="_xlnm.Print_Area" localSheetId="3">'SUMATORIA Y ORDEN PRIORIZACIÓN'!$A$1:$J$27</definedName>
    <definedName name="_xlnm.Print_Titles" localSheetId="15">'HERRAMIENTA DE SEGUIMIENTO'!$1:$7</definedName>
    <definedName name="_xlnm.Print_Titles" localSheetId="2">'PRIORI ASPECTOS CRÍTICOS'!$1:$2</definedName>
  </definedNames>
  <calcPr calcId="191028"/>
  <fileRecoveryPr repairLoad="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27" i="6" l="1"/>
  <c r="E22" i="6"/>
  <c r="I22" i="6"/>
  <c r="I21" i="6"/>
  <c r="I20" i="6"/>
  <c r="H19" i="6" l="1"/>
  <c r="I19" i="6"/>
  <c r="I18" i="6"/>
  <c r="E17" i="6"/>
  <c r="I16" i="6" l="1"/>
  <c r="I15" i="6" l="1"/>
  <c r="I13" i="6"/>
  <c r="I14" i="6" l="1"/>
  <c r="I12" i="6"/>
  <c r="I11" i="6"/>
  <c r="I10" i="6"/>
  <c r="H27" i="6" l="1"/>
  <c r="H25" i="6" l="1"/>
  <c r="E23" i="6"/>
  <c r="E19" i="6"/>
  <c r="E15" i="6"/>
  <c r="E18" i="6"/>
  <c r="E21" i="6"/>
  <c r="H22" i="6"/>
  <c r="H21" i="6" l="1"/>
  <c r="H20" i="6"/>
  <c r="H18" i="6"/>
  <c r="H17" i="6"/>
  <c r="H16" i="6"/>
  <c r="H15" i="6" l="1"/>
  <c r="H14" i="6"/>
  <c r="G13" i="6"/>
  <c r="H13" i="6"/>
  <c r="H12" i="6"/>
  <c r="H11" i="6"/>
  <c r="H10" i="6"/>
  <c r="I25" i="6"/>
  <c r="G25" i="6"/>
  <c r="F25" i="6"/>
  <c r="I24" i="6"/>
  <c r="H24" i="6"/>
  <c r="G24" i="6"/>
  <c r="F24" i="6"/>
  <c r="I23" i="6"/>
  <c r="H23" i="6"/>
  <c r="G23" i="6"/>
  <c r="F23" i="6"/>
  <c r="G20" i="6"/>
  <c r="F20" i="6"/>
  <c r="I17" i="6"/>
  <c r="G19" i="6"/>
  <c r="F19" i="6"/>
  <c r="G18" i="6"/>
  <c r="F18" i="6"/>
  <c r="G17" i="6" l="1"/>
  <c r="F17" i="6"/>
  <c r="G16" i="6"/>
  <c r="F16" i="6"/>
  <c r="G15" i="6"/>
  <c r="F15" i="6"/>
  <c r="F27" i="6"/>
  <c r="E27" i="6"/>
  <c r="G27" i="6"/>
  <c r="B26" i="6"/>
  <c r="G26" i="6"/>
  <c r="E26" i="6"/>
  <c r="E24" i="6"/>
  <c r="E20" i="6"/>
  <c r="E14" i="6"/>
  <c r="G14" i="6"/>
  <c r="F14" i="6"/>
  <c r="E13" i="6"/>
  <c r="E12" i="6"/>
  <c r="G12" i="6"/>
  <c r="F12" i="6"/>
  <c r="E11" i="6" l="1"/>
  <c r="G11" i="6"/>
  <c r="F11" i="6"/>
  <c r="E10" i="6"/>
  <c r="G10" i="6"/>
  <c r="F10" i="6"/>
  <c r="F9" i="6" l="1"/>
  <c r="E9" i="6" s="1"/>
  <c r="F8" i="6"/>
  <c r="E8" i="6"/>
  <c r="D17" i="10"/>
  <c r="E13" i="10"/>
  <c r="C27" i="6"/>
  <c r="B27" i="6"/>
  <c r="C26" i="6"/>
  <c r="C25" i="6"/>
  <c r="B25" i="6"/>
  <c r="C24" i="6"/>
  <c r="B24" i="6"/>
  <c r="C23" i="6"/>
  <c r="B23" i="6"/>
  <c r="C22" i="6"/>
  <c r="B22" i="6"/>
  <c r="B21" i="6"/>
  <c r="C21" i="6"/>
  <c r="C20" i="6"/>
  <c r="B20" i="6"/>
  <c r="C19" i="6"/>
  <c r="B19" i="6"/>
  <c r="C18" i="6"/>
  <c r="B18" i="6"/>
  <c r="B17" i="6"/>
  <c r="C17" i="6"/>
  <c r="C16" i="6"/>
  <c r="B16" i="6"/>
  <c r="C15" i="6"/>
  <c r="B15" i="6"/>
  <c r="C14" i="6"/>
  <c r="B14" i="6"/>
  <c r="C13" i="6"/>
  <c r="B13" i="6"/>
  <c r="B12" i="6"/>
  <c r="B11" i="6"/>
  <c r="B10" i="6"/>
  <c r="B9" i="6"/>
  <c r="B8" i="6"/>
  <c r="C12" i="6"/>
  <c r="C11" i="6"/>
  <c r="C10" i="6"/>
  <c r="C9" i="6"/>
  <c r="C8" i="6"/>
  <c r="C65" i="10"/>
  <c r="C56" i="10"/>
  <c r="C50" i="10"/>
  <c r="C44" i="10"/>
  <c r="C35" i="10"/>
  <c r="C27" i="10"/>
  <c r="C16" i="10"/>
  <c r="C6" i="10"/>
  <c r="F68" i="10"/>
  <c r="F67" i="10"/>
  <c r="D67" i="10"/>
  <c r="E67" i="10"/>
  <c r="F66" i="10"/>
  <c r="F65" i="10"/>
  <c r="E65" i="10"/>
  <c r="D65" i="10"/>
  <c r="F62" i="10"/>
  <c r="F63" i="10"/>
  <c r="F64" i="10"/>
  <c r="F61" i="10"/>
  <c r="E61" i="10"/>
  <c r="D61" i="10"/>
  <c r="F57" i="10"/>
  <c r="F58" i="10"/>
  <c r="F59" i="10"/>
  <c r="F60" i="10"/>
  <c r="F56" i="10"/>
  <c r="E56" i="10"/>
  <c r="D56" i="10"/>
  <c r="F54" i="10"/>
  <c r="F55" i="10"/>
  <c r="F53" i="10"/>
  <c r="E53" i="10"/>
  <c r="D53" i="10"/>
  <c r="F51" i="10"/>
  <c r="F52" i="10"/>
  <c r="F50" i="10"/>
  <c r="E50" i="10"/>
  <c r="D50" i="10"/>
  <c r="F48" i="10"/>
  <c r="F49" i="10"/>
  <c r="F47" i="10"/>
  <c r="E47" i="10"/>
  <c r="D47" i="10"/>
  <c r="F45" i="10"/>
  <c r="F46" i="10"/>
  <c r="F44" i="10"/>
  <c r="D44" i="10"/>
  <c r="F43" i="10"/>
  <c r="E43" i="10"/>
  <c r="D43" i="10"/>
  <c r="F40" i="10"/>
  <c r="F41" i="10"/>
  <c r="F42" i="10"/>
  <c r="F39" i="10"/>
  <c r="E39" i="10"/>
  <c r="D39" i="10"/>
  <c r="F36" i="10"/>
  <c r="F37" i="10"/>
  <c r="F38" i="10"/>
  <c r="F35" i="10"/>
  <c r="E35" i="10"/>
  <c r="D35" i="10"/>
  <c r="F33" i="10"/>
  <c r="F34" i="10"/>
  <c r="F32" i="10"/>
  <c r="E32" i="10"/>
  <c r="D32" i="10"/>
  <c r="F28" i="10"/>
  <c r="F29" i="10"/>
  <c r="F30" i="10"/>
  <c r="F31" i="10"/>
  <c r="F27" i="10"/>
  <c r="F24" i="10"/>
  <c r="F25" i="10"/>
  <c r="F26" i="10"/>
  <c r="F23" i="10"/>
  <c r="F18" i="10"/>
  <c r="F19" i="10"/>
  <c r="F20" i="10"/>
  <c r="F21" i="10"/>
  <c r="F22" i="10"/>
  <c r="F17" i="10"/>
  <c r="F16" i="10"/>
  <c r="F13" i="10"/>
  <c r="F14" i="10"/>
  <c r="F15" i="10"/>
  <c r="F10" i="10"/>
  <c r="F11" i="10"/>
  <c r="F12" i="10"/>
  <c r="F9" i="10"/>
  <c r="F7" i="10"/>
  <c r="F8" i="10"/>
  <c r="F6" i="10"/>
  <c r="E27" i="10"/>
  <c r="D27" i="10"/>
  <c r="E23" i="10"/>
  <c r="D23" i="10"/>
  <c r="E17" i="10" l="1"/>
  <c r="E16" i="10"/>
  <c r="D16" i="10"/>
  <c r="D13" i="10"/>
  <c r="D9" i="10"/>
  <c r="D6" i="10"/>
  <c r="E9" i="10"/>
  <c r="E6" i="10"/>
  <c r="C4" i="9"/>
  <c r="E15" i="12" l="1"/>
  <c r="C13" i="9"/>
  <c r="B65" i="10" s="1"/>
  <c r="C10" i="9"/>
  <c r="B16" i="10" s="1"/>
  <c r="C11" i="9"/>
  <c r="B50" i="10" s="1"/>
  <c r="C9" i="9"/>
  <c r="B27" i="10" s="1"/>
  <c r="C8" i="9"/>
  <c r="B56" i="10" s="1"/>
  <c r="C6" i="9"/>
  <c r="C5" i="9"/>
  <c r="B35" i="10" s="1"/>
  <c r="C3" i="9"/>
  <c r="B6" i="10" s="1"/>
  <c r="H7" i="12" l="1"/>
  <c r="G7" i="12"/>
  <c r="F7" i="12"/>
  <c r="E7" i="12"/>
  <c r="D7" i="12"/>
  <c r="H11" i="12"/>
  <c r="G11" i="12"/>
  <c r="F11" i="12"/>
  <c r="E11" i="12"/>
  <c r="D11" i="12"/>
  <c r="H8" i="12"/>
  <c r="G8" i="12"/>
  <c r="F8" i="12"/>
  <c r="E8" i="12"/>
  <c r="D8" i="12"/>
  <c r="H14" i="12"/>
  <c r="G14" i="12"/>
  <c r="F14" i="12"/>
  <c r="E14" i="12"/>
  <c r="D14" i="12"/>
  <c r="H9" i="12"/>
  <c r="G9" i="12"/>
  <c r="F9" i="12"/>
  <c r="E9" i="12"/>
  <c r="D9" i="12"/>
  <c r="H10" i="12"/>
  <c r="G10" i="12"/>
  <c r="F10" i="12"/>
  <c r="E10" i="12"/>
  <c r="D10" i="12"/>
  <c r="H12" i="12"/>
  <c r="G12" i="12"/>
  <c r="F12" i="12"/>
  <c r="E12" i="12"/>
  <c r="D12" i="12"/>
  <c r="H13" i="12"/>
  <c r="G13" i="12"/>
  <c r="F13" i="12"/>
  <c r="E13" i="12"/>
  <c r="D13" i="12"/>
  <c r="H6" i="12"/>
  <c r="G6" i="12"/>
  <c r="F6" i="12"/>
  <c r="E6" i="12"/>
  <c r="D6" i="12"/>
  <c r="H5" i="12"/>
  <c r="G5" i="12"/>
  <c r="F5" i="12"/>
  <c r="E5" i="12"/>
  <c r="D5" i="12"/>
  <c r="H4" i="12"/>
  <c r="G4" i="12"/>
  <c r="F4" i="12"/>
  <c r="E4" i="12"/>
  <c r="D4" i="12"/>
  <c r="D20" i="24"/>
  <c r="E20" i="24"/>
  <c r="C20" i="24"/>
  <c r="C12" i="9"/>
  <c r="B44" i="10" s="1"/>
  <c r="C7" i="9"/>
  <c r="O62" i="8"/>
  <c r="D15" i="12" l="1"/>
  <c r="G15" i="12"/>
  <c r="F15" i="12"/>
  <c r="H15" i="12"/>
  <c r="F38" i="8"/>
  <c r="G62" i="8"/>
  <c r="H62" i="8"/>
  <c r="I62" i="8"/>
  <c r="J62" i="8"/>
  <c r="K62" i="8"/>
  <c r="L62" i="8"/>
  <c r="M62" i="8"/>
  <c r="N62" i="8"/>
  <c r="P62" i="8"/>
  <c r="F14" i="8"/>
  <c r="F62" i="8"/>
  <c r="G50" i="8"/>
  <c r="H50" i="8"/>
  <c r="I50" i="8"/>
  <c r="J50" i="8"/>
  <c r="K50" i="8"/>
  <c r="L50" i="8"/>
  <c r="M50" i="8"/>
  <c r="N50" i="8"/>
  <c r="O50" i="8"/>
  <c r="P50" i="8"/>
  <c r="F50" i="8"/>
  <c r="G38" i="8"/>
  <c r="H38" i="8"/>
  <c r="I38" i="8"/>
  <c r="J38" i="8"/>
  <c r="K38" i="8"/>
  <c r="L38" i="8"/>
  <c r="M38" i="8"/>
  <c r="N38" i="8"/>
  <c r="O38" i="8"/>
  <c r="P38" i="8"/>
  <c r="G26" i="8"/>
  <c r="H26" i="8"/>
  <c r="I26" i="8"/>
  <c r="J26" i="8"/>
  <c r="K26" i="8"/>
  <c r="L26" i="8"/>
  <c r="M26" i="8"/>
  <c r="N26" i="8"/>
  <c r="O26" i="8"/>
  <c r="P26" i="8"/>
  <c r="F26" i="8"/>
  <c r="G14" i="8"/>
  <c r="H14" i="8"/>
  <c r="I14" i="8"/>
  <c r="J14" i="8"/>
  <c r="K14" i="8"/>
  <c r="L14" i="8"/>
  <c r="M14" i="8"/>
  <c r="N14" i="8"/>
  <c r="O14" i="8"/>
  <c r="P14" i="8"/>
  <c r="I6" i="12" l="1"/>
  <c r="I13" i="12"/>
  <c r="I14" i="12"/>
  <c r="I9" i="12"/>
  <c r="I7" i="12"/>
  <c r="I11" i="12"/>
  <c r="I8" i="12"/>
  <c r="I12" i="12"/>
  <c r="I5" i="12"/>
  <c r="I10" i="12"/>
  <c r="I4" i="12"/>
  <c r="E25" i="6"/>
  <c r="E16" i="6"/>
  <c r="D9" i="6" l="1"/>
  <c r="D8" i="6"/>
  <c r="H63" i="8" l="1"/>
  <c r="G63" i="8"/>
  <c r="F63" i="8"/>
  <c r="I63" i="8"/>
  <c r="J63" i="8"/>
  <c r="K63" i="8"/>
  <c r="L63" i="8"/>
  <c r="M63" i="8"/>
  <c r="N63" i="8"/>
  <c r="O63" i="8"/>
  <c r="P63" i="8"/>
  <c r="V11" i="6"/>
  <c r="Y11" i="6" s="1"/>
  <c r="S10" i="6"/>
  <c r="S11" i="6"/>
  <c r="S8" i="6"/>
  <c r="U27" i="6"/>
  <c r="X11" i="6" l="1"/>
</calcChain>
</file>

<file path=xl/sharedStrings.xml><?xml version="1.0" encoding="utf-8"?>
<sst xmlns="http://schemas.openxmlformats.org/spreadsheetml/2006/main" count="1557" uniqueCount="577">
  <si>
    <t xml:space="preserve"> METODOLOGÍA PARA LA FORMULACIÓN DEL PINAR</t>
  </si>
  <si>
    <t>Masivos</t>
  </si>
  <si>
    <t>IDENTIFICACIÓN DE ASPECTOS CRÍTICOS</t>
  </si>
  <si>
    <t>Nº</t>
  </si>
  <si>
    <t>ASPECTO</t>
  </si>
  <si>
    <t>RIESGO</t>
  </si>
  <si>
    <t>Es necesario articular la planeación definida en el PGD de la SDH a los nuevos requerimientos del Plan de Gobierno 2024-2027, respondiendo al Artículo 257 "Fortalecimiento de la gestión documental y archivística de Bogotá".</t>
  </si>
  <si>
    <t>SDH004R - Posibilidad de administrar en forma inadecuada el ciclo vital de los documentos.</t>
  </si>
  <si>
    <t>SDH011R - Posibilidad de aplicar de forma inadecuada los instrumentos archivísticos por cambios para su adecuada aplicación.</t>
  </si>
  <si>
    <t>Articulación del proceso CPR-120 con los 5 objetivos estratégicos definidos en la entidad respondiendo principalmente al de excelencia organizacional y procesos y tecnología.</t>
  </si>
  <si>
    <t xml:space="preserve">El modelo de gestión documental descentralizado  de la SHD carece de capacidad operativa, técnica, tecnológica y funcional debido a la falta de personal y al crecimiento exponencial de la documentación tanto física como electrónica en las dependencias.
 </t>
  </si>
  <si>
    <t>R23CRR - Filtrar o perder  información pública reservada.</t>
  </si>
  <si>
    <t>R26CRR - Hurtar, adulterar u ocultar un expediente, documento o información (física o electrónica), cuya custodia esté a cargo de las oficinas de Operación y/o Técnica del Sistema de Gestión Documental, de la Subdirección de Gestión Documental.</t>
  </si>
  <si>
    <t>SDH054R - Posibilidad de afectación en la conservación de los documentos de archivo físicos y preservación de los documentos de archivo electrónicos.</t>
  </si>
  <si>
    <t>SDH139R - Posibilidad de desactualización del inventario de archivo por la no creación del expediente en el SGDEA.</t>
  </si>
  <si>
    <t>SDH597R - Posibilidad de pérdida de documentos de archivo por manejo inadecuado.</t>
  </si>
  <si>
    <t xml:space="preserve">Inconsistencias de descripción en los registros de inventario documental de las carpetas en el SGDEA, lo cual ocasiona diferencias entre la producción documental y los inventarios documentales que deben ser migrados entre los diferentes periodos de TRD, con los que cuenta la Entidad.
</t>
  </si>
  <si>
    <t>SDH616R - Posibilidad de interrupción total o parcial del proceso.</t>
  </si>
  <si>
    <t>Acumulación de carpetas que ya han cumplido tiempos de retención en los archivos de gestión por falta de personal generando problemas para aplicación de las TRD. De igual manera para la aplicación de TVD convalidadas y procesos de descripción documental a nivel de ISADG.</t>
  </si>
  <si>
    <t>La entidad requiere la  modernización de la infraestructura física de los depósitos de archivo de la entidad, teniendo en cuenta los aspectos definidos en el Sistema Integrado de Conservación - SIC y la aplicación del modelo de madurez.</t>
  </si>
  <si>
    <t xml:space="preserve">
Se requiere articular los documentos de archivo que se producen desde BOGDATA para garantizar su migración o almacenamiento en el SGDEA - WCC permitiendo la automatización de procesos y la modernización de la infraestructura tecnológica, con miras a la preservación digital a largo plazo.</t>
  </si>
  <si>
    <t>Problema de cultura de aplicación del proceso de Gestión Documental y las funcionalidades del SGDEA-WCC por parte de los funcionarios, debido a la alta rotación de personal en las diferentes áreas, como consecuencia de los procesos de encargo adelantados por la Entidad.</t>
  </si>
  <si>
    <t>R68CRR - Acceder a información confidencial sin los permisos autorizados.</t>
  </si>
  <si>
    <t>La entidad no cuenta con la implementación del Decreto 088 de 2022 que establece la necesidad de definir al corto, mediano y largo plazo procesos de digitalización y automatización para los flujos de información física y electrónica aprovechando las tecnologías disponibles (IA, BLOCKCHAIN, OCR-ICR, SGDEA) que permita mejorar su relacionamiento con el ciudadano.</t>
  </si>
  <si>
    <t>SHR272R - Posibilidad de radicar, gestionar y entregar las comunicaciones oficiales (CER - CEE - CIE) sin la oportunidad y calidad requeridas.</t>
  </si>
  <si>
    <t>Se identifica la necesidad de validar la actualización de los 8 instrumentos archivísticos en SHD, al igual que su implementación en el Sistema de Gestión de Documentos Electrónicos de Archivo SGDEA, teniendo en cuenta los ajustes normativos, de estructura y los volúmenes documentales.</t>
  </si>
  <si>
    <t>La entidad carece de visibilidad y formalización de la política de cero papel la cual debe estar articulada con la estrategia de gobierno en línea que se establezca en la entidad y el programa específico de gestión de documentos electrónicos.</t>
  </si>
  <si>
    <t>Es necesario articular la planeación definida en el PGD de la SDH a los nuevos requerimientos del Plan de Gobierno 2024-2027, respondiendo al Articulo 257 "Fortalecimiento de la gestión documental y archivística de Bogotá".</t>
  </si>
  <si>
    <t>El modelo de gestión documental descentralizado  de la SHD carece de capacidad operativa, técnica, tecnológica y funcional debido a la falta de personal y al crecimiento exponencial de la documentación tanto física como electrónica en las dependencias.</t>
  </si>
  <si>
    <t>La entidad requiere  la  modernización de la infraestructura física de los depósitos de archivo de la entidad, teniendo en cuenta los aspectos definidos en el Sistema Integrado de Conservación - SIC y la aplicación del modelo de madurez.</t>
  </si>
  <si>
    <t xml:space="preserve">
Se requiere articular los documentos de archivo que se producen desde BOGDATA para garantizar su migración o almacenamiento en el SGDEA - WCC  permitiendo la automatización de procesos y la modernización de la infraestructura tecnológica, con miras a la preservación digital a largo plazo.</t>
  </si>
  <si>
    <t>La entidad no cuenta con la implementación del Decreto 088 de 2022 que establece la necesidad de definir al corto, mediano y largo plazo procesos de digitalización y automatización para los flujos de información física y electrónica aprovechando las tecnologías disponibles ( IA, BLOCKCHAIN, OCR-ICR, SGDEA) que permita mejorar su relacionamiento con el ciudadano.</t>
  </si>
  <si>
    <t>La entidad carece de visibilidad y formalización de la política de cero papel la cual debe estar articulada con  la estrategia de gobierno en línea que se establezca en la entidad y el programa específico de gestión de documentos electrónicos.</t>
  </si>
  <si>
    <t>ADMINISTRACIÓN DE ARCHIVOS</t>
  </si>
  <si>
    <t>Se considera el ciclo vital de los documentos integrando aspectos administrativos, legales, funcionales y técnicos.</t>
  </si>
  <si>
    <t>X</t>
  </si>
  <si>
    <t>Se cuenta con todos los instrumentos archivísticos socializados e implementados.</t>
  </si>
  <si>
    <t>Se cuenta con procesos de seguimiento, evaluación y mejora para la gestión de documentos.</t>
  </si>
  <si>
    <t>Se tiene establecida la Política de Gestión Documental.</t>
  </si>
  <si>
    <t>Los instrumentos archivísticos involucran la documentación electrónica.</t>
  </si>
  <si>
    <t>Se cuenta con procesos y flujos documentales normalizados medibles.</t>
  </si>
  <si>
    <t>Se documentan procesos o actividades de gestión de documentos.</t>
  </si>
  <si>
    <t>Se cuenta con la infraestructura adecuada para resolver las necesidades documentales y de archivo.</t>
  </si>
  <si>
    <t>El personal de la Entidad conoce la importancia de los documentos e interioriza las políticas y directrices concernientes a la gestión de los documentos.</t>
  </si>
  <si>
    <t>Se cuenta con el presupuesto adecuado para atender las necesidades documentales y de archivo.</t>
  </si>
  <si>
    <t>Total de criterios impactados</t>
  </si>
  <si>
    <t>ACCESO A LA INFORMACIÓN</t>
  </si>
  <si>
    <t>Se cuenta con políticas que garanticen la disponibilidad y accesibilidad de la información.</t>
  </si>
  <si>
    <t>Se cuenta con personal idóneo y suficiente para atender las necesidades documentales y de archivo de los ciudadanos.</t>
  </si>
  <si>
    <t>Se tienen los esquemas de comunicación en la Entidad para difundir la importancia de la gestión de documentos.</t>
  </si>
  <si>
    <t>Existen esquemas de capacitación y formación internos para la gestión de documentos, articulados con el Plan Institucional de Capacitación.</t>
  </si>
  <si>
    <t>Se cuenta con instrumentos archivísticos de descripción y clasificación para sus archivos.</t>
  </si>
  <si>
    <t>El personal hace buen uso de las herramientas tecnológicas destinatarias a la administración de la información de la Entidad.</t>
  </si>
  <si>
    <t>Se ha establecido la caracterización de usuarios de acuerdo con sus necesidades de información.</t>
  </si>
  <si>
    <t>Se cuenta con iniciativas para fomentar el uso de nuevas tecnologías para optimizar el uso del papel.</t>
  </si>
  <si>
    <t>Se tiene implementada la estrategia de Gobierno en Línea (GEL).</t>
  </si>
  <si>
    <t>Se cuenta con canales (locales y en línea) de servicio, atención y orientación al ciudadano.</t>
  </si>
  <si>
    <t>PRESERVACIÓN DE LA INFORMACIÓN</t>
  </si>
  <si>
    <t>Se cuenta con procesos y herramientas normalizadas para la preservación y conservación a largo plazo de los documentos.</t>
  </si>
  <si>
    <t>Se tiene un esquema de metadatos integrando a otros sistemas de gestión.</t>
  </si>
  <si>
    <t>Se cuenta con archivos centrales e históricos.</t>
  </si>
  <si>
    <t>La conservación y preservación se basan en la normatividad, requisitos legales, administrativos y técnicos que le aplican a la Entidad.</t>
  </si>
  <si>
    <t>Se cuenta con el Sistema Integrado de Conservación (SIC).</t>
  </si>
  <si>
    <t>Se tiene la infraestructura adecuada para el almacenamiento, conservación y preservación de la documentación física y electrónica.</t>
  </si>
  <si>
    <t>Se cuenta con procesos documentados de valoración y disposición final.</t>
  </si>
  <si>
    <t>Están implementados estándares que garantizan la preservación y conservación de los documentos.</t>
  </si>
  <si>
    <t>Se cuenta con esquemas de migración y conversión normalizados.</t>
  </si>
  <si>
    <t>Se cuenta con modelos o esquemas de continuidad del negocio.</t>
  </si>
  <si>
    <t>ASPECTOS TECNOLÓGICOS Y DE SEGURIDAD</t>
  </si>
  <si>
    <t>Se cuenta con políticas asociadas a las herramientas tecnológicas que respaldan la seguridad, usabilidad, accesibilidad, integridad y autenticidad de la información.</t>
  </si>
  <si>
    <t>Se tienen herramientas tecnológicas acordes a las necesidades de la Entidad, las cuales permiten hacer buen uso de los documentos.</t>
  </si>
  <si>
    <t>Se cuenta con acuerdos de confidencialidad y políticas de protección de datos a nivel interno y con terceros.</t>
  </si>
  <si>
    <t>Se cuenta con políticas que permitan adoptar tecnologías que contemplen servicios y contenidos orientados a la gestión de los documentos.</t>
  </si>
  <si>
    <t>Las aplicaciones son capaces de generar y gestionar documentos de valor archivístico en cumplimento de los procesos establecidos.</t>
  </si>
  <si>
    <t>Se encuentra estandarizada la administración, gestión de la información y los datos en herramientas tecnológicas articuladas con el Sistema de Gestión de Seguridad de la Información y los procesos archivísticos.</t>
  </si>
  <si>
    <t>Se han implementado mecanismos técnicos que permitan mejorar la adquisición, uso y mantenimiento de las herramientas tecnológicas.</t>
  </si>
  <si>
    <t>Se cuenta con tecnología asociada al servicio al ciudadano que le permite la participación e interacción.</t>
  </si>
  <si>
    <t>Se cuenta con modelos para la identificación, la evaluación y el análisis de riesgos.</t>
  </si>
  <si>
    <t>Se tienen directrices de seguridad de información con relación al recurso humano, al entorno físico y electrónico, al acceso y a los sistemas de información.</t>
  </si>
  <si>
    <t>FORTALECIMIENTO Y ARTICULACIÓN</t>
  </si>
  <si>
    <t>La gestión documental se encuentra implementada acorde con el modelo integrado de planeación y gestión.</t>
  </si>
  <si>
    <t>Se tiene articulada la Política de Gestión Documental con los sistemas y modelos de gestión de la Entidad.</t>
  </si>
  <si>
    <t>Se cuenta con alianzas estratégicas que permitan mejorar e innovar la función archivística de la SDH.</t>
  </si>
  <si>
    <t>Se aplica el marco legal y normativo concerniente a la función archivística.</t>
  </si>
  <si>
    <t>Se cuenta con un Sistema de Gestión Documental basado en estándares nacionales e internacionales.</t>
  </si>
  <si>
    <t>Se tienen implementadas acciones para la gestión del cambio.</t>
  </si>
  <si>
    <t>Se cuenta con procesos de mejora continua.</t>
  </si>
  <si>
    <t>Se cuenta con instancias asesoras que formulen lineamientos para la aplicación de la función archivística de la Entidad.</t>
  </si>
  <si>
    <t>Se tienen identificados los roles y responsabilidades del personal y de las áreas frente a los documentos.</t>
  </si>
  <si>
    <t>La alta dirección está comprometida con el desarrollo de la función archivística de la Entidad.</t>
  </si>
  <si>
    <t>ASPECTO CRÍTICO</t>
  </si>
  <si>
    <t>EJES ARTICULADORES</t>
  </si>
  <si>
    <t>TOTAL PRIORIZADO</t>
  </si>
  <si>
    <t>Articulación del proceso CPR-120 con los 5 objetivos estratégicos definidos en la entidad respondiendo principalmente al de excelencia organizacional, procesos y tecnología.</t>
  </si>
  <si>
    <t>Se requiere articular los documentos de archivo que se producen desde BOGDATA para garantizar su migración o almacenamiento en el SGDEA - WCC  permitiendo la automatización de procesos y la modernización de la infraestructura tecnológica, con miras a la preservación digital a largo plazo.</t>
  </si>
  <si>
    <t>Inconsistencias de descripción en los registros de inventario documental de las carpetas en el SGDEA, lo cual ocasiona diferencias entre la producción documental y los inventarios documentales que deben ser migrados entre los diferentes periodos de TRD, con los que cuenta la Entidad.</t>
  </si>
  <si>
    <t>TOTAL</t>
  </si>
  <si>
    <t>ORDEN EJES ARTICULADORES</t>
  </si>
  <si>
    <t>SEMAFORIZACIÓN DE EJES ARTICULADORES</t>
  </si>
  <si>
    <t>OBJETIVOS</t>
  </si>
  <si>
    <t>PLANES / PROYECTOS</t>
  </si>
  <si>
    <t>PO-01 Planeación Gestión Documental</t>
  </si>
  <si>
    <t>PO-04 Organización documental</t>
  </si>
  <si>
    <t>PO-03 Gestión y trámite documental</t>
  </si>
  <si>
    <t xml:space="preserve">PO-07 Estabilización de SGDEA con BOGDATA </t>
  </si>
  <si>
    <t>PO-02 Producción documental</t>
  </si>
  <si>
    <t xml:space="preserve"> PO-06 Disposición documental</t>
  </si>
  <si>
    <t>PO-05 Transferencias documentales</t>
  </si>
  <si>
    <t>PO-08 Potenciación de capacidades en gestión documental</t>
  </si>
  <si>
    <t>MAPA DE RUTA PINAR</t>
  </si>
  <si>
    <t>PLANES</t>
  </si>
  <si>
    <t>PROYECTOS</t>
  </si>
  <si>
    <t>ACTIVIDAD</t>
  </si>
  <si>
    <t>Corto plazo 
(1 año)</t>
  </si>
  <si>
    <t>Mediano plazo (1 a 4 años)</t>
  </si>
  <si>
    <t>Largo plazo (4 años en adelante)</t>
  </si>
  <si>
    <t>I</t>
  </si>
  <si>
    <t>II</t>
  </si>
  <si>
    <t>III</t>
  </si>
  <si>
    <t>IV</t>
  </si>
  <si>
    <t xml:space="preserve">PE05-12 Programa de transferencia primarias
</t>
  </si>
  <si>
    <t>NOMBRE DEL PLAN: PO-01 Planeación Gestión Documental</t>
  </si>
  <si>
    <t xml:space="preserve">OBJETIVO: </t>
  </si>
  <si>
    <t>Articular la planeación definida en el Programa de Gestión Documental, con la dinámica actual de la Entidad en cuanto al manejo de sus procesos, permitiendo realizar el seguimiento y control , en concordancia con el direccionamiento estratégico para el periodo 2024-2027.</t>
  </si>
  <si>
    <r>
      <t xml:space="preserve">RESPONSABLE DEL PLAN: </t>
    </r>
    <r>
      <rPr>
        <sz val="12"/>
        <color indexed="8"/>
        <rFont val="Arial"/>
        <family val="2"/>
      </rPr>
      <t>Subdirección de Gestión Documental</t>
    </r>
    <r>
      <rPr>
        <b/>
        <sz val="12"/>
        <color indexed="8"/>
        <rFont val="Arial"/>
        <family val="2"/>
      </rPr>
      <t xml:space="preserve"> </t>
    </r>
    <r>
      <rPr>
        <sz val="12"/>
        <color indexed="8"/>
        <rFont val="Arial"/>
        <family val="2"/>
      </rPr>
      <t xml:space="preserve">-SGD; Oficina de Operaciones del Sistema de Gestión Documental - OOSGD; Oficina Técnica del Sistema de Gestión Documental - OTSGD; </t>
    </r>
    <r>
      <rPr>
        <sz val="12"/>
        <color theme="1"/>
        <rFont val="Arial"/>
        <family val="2"/>
      </rPr>
      <t>Oficina de Control Interno - OCI; Oficina Asesora de Planeación - OAP.</t>
    </r>
  </si>
  <si>
    <t>N°</t>
  </si>
  <si>
    <t>RESPONSABLE</t>
  </si>
  <si>
    <t>FECHA INICIAL</t>
  </si>
  <si>
    <t>FECHA FINAL</t>
  </si>
  <si>
    <t>ENTREGABLE</t>
  </si>
  <si>
    <t>RECURSOS</t>
  </si>
  <si>
    <t>Tipo</t>
  </si>
  <si>
    <t>Características</t>
  </si>
  <si>
    <t>PE01-01</t>
  </si>
  <si>
    <t>Actualizar procesos SIG, ANS y articulación estrategia Gobierno 
Digital</t>
  </si>
  <si>
    <t>Revisar los procedimientos asociados al CPR-120.</t>
  </si>
  <si>
    <t>SGD</t>
  </si>
  <si>
    <t>Diagnóstico del estado de los documentos de SGC.</t>
  </si>
  <si>
    <t>Humano</t>
  </si>
  <si>
    <t>Profesional de la SGD - OOSGD - OTSGD</t>
  </si>
  <si>
    <t>Actualizar la documentación de los procedimientos.</t>
  </si>
  <si>
    <t>Documentos del SGC actualizados.</t>
  </si>
  <si>
    <t>Aprobar socializar y publicar los procedimientos en el SGC.</t>
  </si>
  <si>
    <t xml:space="preserve"> SGD- OAP</t>
  </si>
  <si>
    <t>Documentos publicados en SGC</t>
  </si>
  <si>
    <t>Profesional de la SGD - OOSGD - OTSGD - OAP</t>
  </si>
  <si>
    <t>PE01-02</t>
  </si>
  <si>
    <t>Programa de auditoría y control</t>
  </si>
  <si>
    <t>Definir la metodología para desarrollar el plan de control evaluación y seguimiento de la función archivística y gestión documental contemplando los aspectos establecidos en el marco legal.</t>
  </si>
  <si>
    <t>SGD- OCI - OAP</t>
  </si>
  <si>
    <t>Metodología.</t>
  </si>
  <si>
    <t>Profesional de la OOSGD - OTSGD.</t>
  </si>
  <si>
    <t>Plan de control evaluación y seguimiento de la función archivística y gestión documental.</t>
  </si>
  <si>
    <t>Profesional SGD.</t>
  </si>
  <si>
    <t>Solicitar o recibir los hallazgos identificados en el marco de las auditorias con el objetivo de validar acciones que requieran atención.</t>
  </si>
  <si>
    <t>SGD-OCI-OAP</t>
  </si>
  <si>
    <t>Comunicación interna.</t>
  </si>
  <si>
    <t>PE01-03</t>
  </si>
  <si>
    <t>Articulación con la plataforma estratégica de la entidad</t>
  </si>
  <si>
    <t>OTSGD</t>
  </si>
  <si>
    <t>PGD actualizado, modelo de gestión documental de la SHD.</t>
  </si>
  <si>
    <t>Técnico y Jefe de la OTSGD</t>
  </si>
  <si>
    <t>Presentación y aprobación del  PGD y el modelo de gestión documental del SHD por el Comité Institucional de Gestión y desempeño.</t>
  </si>
  <si>
    <t xml:space="preserve">SGD -OTSGD </t>
  </si>
  <si>
    <t>Acta de comité</t>
  </si>
  <si>
    <t>Subdirector SGD y/o Jefe OTSGD</t>
  </si>
  <si>
    <t>Publicar y socializar el PGD y el modelo de gestión documental del SHD.</t>
  </si>
  <si>
    <t>OTSGD - OAC</t>
  </si>
  <si>
    <t>*Resolución de actualización del PGD.
*Publicación.</t>
  </si>
  <si>
    <t>Profesional OAC</t>
  </si>
  <si>
    <t>INDICADORES</t>
  </si>
  <si>
    <t>INDICADOR</t>
  </si>
  <si>
    <t>ÍNDICE</t>
  </si>
  <si>
    <t>META</t>
  </si>
  <si>
    <t>Actualización de documentos del SGC -  CPR-120</t>
  </si>
  <si>
    <t>Total de documentos actualizados/Total de documentos del SGC * 100</t>
  </si>
  <si>
    <t>Actualización del PGD</t>
  </si>
  <si>
    <t>Documento PGD actualizado.</t>
  </si>
  <si>
    <t>NOMBRE DEL PLAN: PO-02 Producción documental</t>
  </si>
  <si>
    <t>Normalizar la producción documental y el manejo de los documentos de archivo físicos y electrónicos que producen las dependencias de la entidad en el marco de sus funciones y procedimientos.</t>
  </si>
  <si>
    <r>
      <t xml:space="preserve">RESPONSABLE DEL PLAN:  </t>
    </r>
    <r>
      <rPr>
        <sz val="12"/>
        <color theme="1"/>
        <rFont val="Arial"/>
        <family val="2"/>
      </rPr>
      <t>Oficina de Operaciones del Sistema de Gestión Documental - OOSGD; Oficina Técnica del Sistema de Gestión Documental - OTSGD</t>
    </r>
    <r>
      <rPr>
        <b/>
        <sz val="12"/>
        <color theme="1"/>
        <rFont val="Arial"/>
        <family val="2"/>
      </rPr>
      <t xml:space="preserve">; </t>
    </r>
    <r>
      <rPr>
        <sz val="12"/>
        <color theme="1"/>
        <rFont val="Arial"/>
        <family val="2"/>
      </rPr>
      <t>Subdirección de Soluciones de TIC - SOTIC; Oficina Asesora de Planeación - OAP.</t>
    </r>
  </si>
  <si>
    <t>PE02-04</t>
  </si>
  <si>
    <t>Normalización de formas y formularios electrónicos</t>
  </si>
  <si>
    <t>Ejecutar el programa especifico de normalización de formas y formularios electrónicos.</t>
  </si>
  <si>
    <t>OOSGD</t>
  </si>
  <si>
    <t>Cronograma con el avance de la ejecución.</t>
  </si>
  <si>
    <t>Profesional OOSGD</t>
  </si>
  <si>
    <t xml:space="preserve">PE02-05 </t>
  </si>
  <si>
    <t>Proceso de Indexación y Migración</t>
  </si>
  <si>
    <t>Generar el cronograma del plan de digitalización de acuerdo con las necesidades identificadas en la matriz de Caracterización documental (Plan de mejoramiento, seguimiento y ruta de acción) y los acuerdos de servicio que se tienen con las dependencias al igual que las transferencias documentales realizadas por la OTSGD.</t>
  </si>
  <si>
    <t>OOSGD - OTSGD</t>
  </si>
  <si>
    <t xml:space="preserve">Cronograma del plan de digitalización </t>
  </si>
  <si>
    <t>Humano y técnico</t>
  </si>
  <si>
    <t>Jefe y Profesional  OOSGD</t>
  </si>
  <si>
    <t>Ejecutar y dar cumplimiento al cronograma del plan de digitalización aprobado.</t>
  </si>
  <si>
    <t>Cronograma del plan de digitalización actualizado</t>
  </si>
  <si>
    <t>Indexar las imágenes en el SGDEA.</t>
  </si>
  <si>
    <t>Matriz de indexación</t>
  </si>
  <si>
    <t>Realizar control de calidad de las imágenes digitalizadas que se cargan en el SGDEA.</t>
  </si>
  <si>
    <t>Matriz de seguimiento</t>
  </si>
  <si>
    <t>Identificar los registros del SGDEA que deben ser migrados al periodo correspondiente de TRD.</t>
  </si>
  <si>
    <t>Reportes de inventarios con identificación de registros a migrar</t>
  </si>
  <si>
    <t>Técnico OTSGD</t>
  </si>
  <si>
    <t>Generar el reporte de registros a migrar y solicitar el movimiento al líder funcional de WCC.</t>
  </si>
  <si>
    <t>OTSGD - SOTIC</t>
  </si>
  <si>
    <t>Registros migrados en el SGDEA.</t>
  </si>
  <si>
    <t>Técnico OTSGD - Profesional de la SOTIC</t>
  </si>
  <si>
    <t xml:space="preserve">PE02-06 </t>
  </si>
  <si>
    <t>Actualización de las TRD</t>
  </si>
  <si>
    <t>Ejecutar el cronograma de mesas de trabajo de actualización de TRD en el marco de la actualización del mapa de procesos.</t>
  </si>
  <si>
    <t>Cronograma de actualización de TRD</t>
  </si>
  <si>
    <t>Profesional de OTSGD</t>
  </si>
  <si>
    <t>Actualizar TRD, Cuadro de Clasificación Documental, Fichas de valoración, Cuadros de Caracterización y memoria descriptiva.</t>
  </si>
  <si>
    <t>Actas mesas de trabajo actualización TRD</t>
  </si>
  <si>
    <t>Jefe - Profesional - Técnico - OTSGD</t>
  </si>
  <si>
    <t>Presentación y aprobación en Comité Institucional de Gestión y Desempeño.</t>
  </si>
  <si>
    <t>TRD, Cuadro de Clasificación Documental, Fichas de valoración, Cuadros de Caracterización y memoria descriptiva</t>
  </si>
  <si>
    <t>Profesional - Técnico OTSGD</t>
  </si>
  <si>
    <t>Preparación y envío de TRD al Archivo de Bogotá.</t>
  </si>
  <si>
    <t>OTSGD - OAP</t>
  </si>
  <si>
    <t>Acta de  aprobación del Comité de Gestión y Desempeño</t>
  </si>
  <si>
    <t>Jefe OTSGD - OAP</t>
  </si>
  <si>
    <t>Normalización de formatos</t>
  </si>
  <si>
    <t>Numero de formatos normalizados/Total de formatos identificados para normalización*100</t>
  </si>
  <si>
    <t>Digitalización de expedientes</t>
  </si>
  <si>
    <t>Numero de documentos digitalizados/Total de documentos a digitalizar según el plan de digitalización*100</t>
  </si>
  <si>
    <t>Indexación de documentos</t>
  </si>
  <si>
    <t>Numero de documentos indexados/Total de documentos a indexar *100</t>
  </si>
  <si>
    <t>Migración de registros</t>
  </si>
  <si>
    <t>Numero de registros migrados/Total de registros a  migrar*100</t>
  </si>
  <si>
    <t>Actualización de TRD</t>
  </si>
  <si>
    <t>Numero de TRD actualizadas/Total del TRD a actualizar *100</t>
  </si>
  <si>
    <t xml:space="preserve">                                         </t>
  </si>
  <si>
    <t xml:space="preserve">                                                                                </t>
  </si>
  <si>
    <t xml:space="preserve">                          </t>
  </si>
  <si>
    <t xml:space="preserve">  </t>
  </si>
  <si>
    <t>NOMBRE DEL PLAN: PO-03 Gestión y trámite documental</t>
  </si>
  <si>
    <t>Asegurar las condiciones técnicas requeridas normativamente para gestión de los documentos físico y electrónicos conforme al flujo de información de la SDH, que permita la conformación y actualización de los expedientes físicos - híbridos y electrónicos de archivo en el SGDEA.</t>
  </si>
  <si>
    <r>
      <t>RESPONSABLE DEL PLAN:</t>
    </r>
    <r>
      <rPr>
        <sz val="12"/>
        <color theme="1"/>
        <rFont val="Arial"/>
        <family val="2"/>
      </rPr>
      <t xml:space="preserve"> Subdirección de Gestión Documental - SGD; Oficina de Operaciones del Sistema de Gestión Documental - OOSGD; Oficina Técnica del Sistema de Gestión Documental - OTSGD</t>
    </r>
  </si>
  <si>
    <t xml:space="preserve">PE03-07 </t>
  </si>
  <si>
    <t>Programa de gestión de documentos electrónicos</t>
  </si>
  <si>
    <t>Elaborar la política de cero papel en articulación con  la estrategia de gobierno en línea.</t>
  </si>
  <si>
    <t>SGD - OOSGD - OTSGD</t>
  </si>
  <si>
    <t>Política cero papel.</t>
  </si>
  <si>
    <t>Profesional OOSGD-OTSGD</t>
  </si>
  <si>
    <t xml:space="preserve">Definir el programa de Gestión de Documentos Electrónicos de la SDH de manera centralizada, articulada con la política cero papel. </t>
  </si>
  <si>
    <t>Programa de gestión de documentos electrónicos de archivo.</t>
  </si>
  <si>
    <t>Profesional OOSGD.</t>
  </si>
  <si>
    <t>Desarrollar la estrategia de documentos electrónicos de archivo por dependencias, de acuerdo con la priorización y el volumen identificado.</t>
  </si>
  <si>
    <t>Aplicar los procesos  de estampado cronológico, marca de agua y firma electrónica de la Entidad.</t>
  </si>
  <si>
    <t>Reporte de estampado cronológico y marca de agua.</t>
  </si>
  <si>
    <t>Humano y Técnico</t>
  </si>
  <si>
    <t>Profesional y Técnico de la OOSGD.</t>
  </si>
  <si>
    <t xml:space="preserve">Realizar seguimiento al uso de firmas electrónicas certificadas.
</t>
  </si>
  <si>
    <t>Matriz de seguimiento, solicitud de firma electrónica.</t>
  </si>
  <si>
    <t xml:space="preserve">PE03-08 </t>
  </si>
  <si>
    <t>Programa estratégico de sistematización y custodia en el marco de la política cero papel.</t>
  </si>
  <si>
    <t>Centralizar la administración de los espacios físicos de archivo del CAD.</t>
  </si>
  <si>
    <t>SGD - OTSGD</t>
  </si>
  <si>
    <t>Parametrización del módulo de almacenamiento en el SGDEA.</t>
  </si>
  <si>
    <t>Humano y Físico y Tecnológico</t>
  </si>
  <si>
    <t>Jefe OTSGD</t>
  </si>
  <si>
    <t>Dimensionar el almacenamiento y custodia de los próximos 3 años para los archivos físicos de la entidad.</t>
  </si>
  <si>
    <t>*Plan Conservación. *Matriz de Caracterización Documental.
*Diagnóstico espacios físicos de archivo.</t>
  </si>
  <si>
    <t xml:space="preserve">Humano </t>
  </si>
  <si>
    <t xml:space="preserve">Definir el documento técnico que establezca las condiciones de custodia, préstamo documental y administración integral del archivo central de la entidad. </t>
  </si>
  <si>
    <t>*Anexo técnico.
*Contrato de almacenamiento.</t>
  </si>
  <si>
    <t>Programa de gestión de documentos electrónicos de archivo, documentado.</t>
  </si>
  <si>
    <t>Centralización espacios físicos de archivo.</t>
  </si>
  <si>
    <t>Cantidad de módulos de almacenamiento parametrizados/módulos de almacenamiento por parametrizar.</t>
  </si>
  <si>
    <t>NOMBRE DEL PLAN: PO-04 Organización documental</t>
  </si>
  <si>
    <t>OBJETIVO</t>
  </si>
  <si>
    <t>PE04-09</t>
  </si>
  <si>
    <t>Programa de archivos descentralizados y normalización de inventarios</t>
  </si>
  <si>
    <t>Identificar inconsistencias y necesidades de actualización del  inventario documental de las dependencias en el SGDEA.</t>
  </si>
  <si>
    <t>Reportes de inventarios documentales con inconsistencias identificadas.</t>
  </si>
  <si>
    <t>Humano y Tecnológico.</t>
  </si>
  <si>
    <t>Profesional/Técnico/Auxiliar de la OTSGD.</t>
  </si>
  <si>
    <t>Formular los recursos físicos, tecnológicos, talento humano para la actualización de los inventarios documentales.</t>
  </si>
  <si>
    <t>SGD-OOSGD-OTSGD</t>
  </si>
  <si>
    <t>Documento con formulación de recursos.</t>
  </si>
  <si>
    <t>Jefes  y Profesionales  de la SGD-OOSGD-OTSGD.</t>
  </si>
  <si>
    <t>Establecer un cronograma de actualización de inventario documental por dependencias.</t>
  </si>
  <si>
    <t>Cronograma de actualización de inventarios.</t>
  </si>
  <si>
    <t>Profesional SGD-OOSGD-OTSGD.</t>
  </si>
  <si>
    <t>Ejecutar la actualización del inventario documental de acuerdo al cronograma de operación.</t>
  </si>
  <si>
    <t>Inventario documental actualizado en el SGDEA.</t>
  </si>
  <si>
    <t>PE04-10</t>
  </si>
  <si>
    <t xml:space="preserve"> Programa de archivos centralizados de gestión.</t>
  </si>
  <si>
    <t>Elaborar el modelo de gestión documental descentralizado  de la SHD, asociado al programa específico de archivos centralizados del PGD.</t>
  </si>
  <si>
    <t>Modelo de gestión documental descentralizado  de la SHD.</t>
  </si>
  <si>
    <t>Establecer un cronograma para la recepción de expedientes de las dependencias priorizadas.</t>
  </si>
  <si>
    <t>Cronograma.</t>
  </si>
  <si>
    <t>Profesional de la OOSGD</t>
  </si>
  <si>
    <t>Ejecutar el modelo de operación con base en las priorizaciones definidas.</t>
  </si>
  <si>
    <t>Seguimiento modelo de operación.</t>
  </si>
  <si>
    <t xml:space="preserve">PE04-11 </t>
  </si>
  <si>
    <t>Programa de documentos vitales o esenciales</t>
  </si>
  <si>
    <t>Actualizar matriz extendida del Programa de documentos vitales y esenciales.</t>
  </si>
  <si>
    <t>Documento Programa de documentos vitales y esenciales</t>
  </si>
  <si>
    <t>Profesional del OTSGD</t>
  </si>
  <si>
    <t>Normalización de inventarios.</t>
  </si>
  <si>
    <t>Cantidad de registros actualizados/Total de registros por actualizar *100%</t>
  </si>
  <si>
    <t>Recepción archivos centralizados</t>
  </si>
  <si>
    <t>Numero de expedientes recepcionados/Total de expedientes por recepcionar *100%</t>
  </si>
  <si>
    <t>Actualización de inventario.</t>
  </si>
  <si>
    <t>Cantidad de expedientes creados en el SGDEA por trimestre.</t>
  </si>
  <si>
    <t>N/A</t>
  </si>
  <si>
    <t>Programa de documentos vitales y esenciales.</t>
  </si>
  <si>
    <t>Matriz extendida de documentos vitales y esenciales actualizada.</t>
  </si>
  <si>
    <t>NOMBRE DEL PLAN: PO-05 Transferencias documentales</t>
  </si>
  <si>
    <t>Ejecutar los programas de transferencias primarias y secundarias, aplicando procesos de descripción documental que permitan su futura migración y recuperación de la información.</t>
  </si>
  <si>
    <r>
      <t xml:space="preserve">RESPONSABLE DEL PLAN: </t>
    </r>
    <r>
      <rPr>
        <sz val="12"/>
        <color theme="1"/>
        <rFont val="Arial"/>
        <family val="2"/>
      </rPr>
      <t>Subdirección de Gestión Documental - SGD; Oficina Técnica del Sistema de Gestión Documental - OTSGD</t>
    </r>
  </si>
  <si>
    <t xml:space="preserve">PE05-12 </t>
  </si>
  <si>
    <t xml:space="preserve"> Programa de transferencia primarias</t>
  </si>
  <si>
    <t>Formular los recursos físicos, tecnológicos, talento humano para la ejecución del programa de transferencias primarias.</t>
  </si>
  <si>
    <t>SGD-OTSGD</t>
  </si>
  <si>
    <t>Jefes  y Profesionales  de la SGD-OTSGD.</t>
  </si>
  <si>
    <t>Elaborar y socializar el cronograma de transferencias primarias.</t>
  </si>
  <si>
    <t>Cronograma de transferencias primarias.</t>
  </si>
  <si>
    <t>Profesional de la OTSGD</t>
  </si>
  <si>
    <t>Ejecutar las trasferencias primarias de acuerdo con el procedimiento.</t>
  </si>
  <si>
    <t>Flujos de trabajo de transferencias primarias archivados.</t>
  </si>
  <si>
    <t xml:space="preserve">PE05-13 </t>
  </si>
  <si>
    <t>Programa de transferencias secundarias y descripción documental ISADG</t>
  </si>
  <si>
    <t>Formular los recursos físicos, tecnológicos, talento humano para la ejecución del programa de descripción documental.</t>
  </si>
  <si>
    <t>Elaborar el plan de descripción y transferencia documental secundaria.</t>
  </si>
  <si>
    <t>Plan de transferencias secundarias.</t>
  </si>
  <si>
    <t>Técnico y Profesional OTSGD</t>
  </si>
  <si>
    <t>Ejecutar el plan de descripción y transferencia documental secundaria.</t>
  </si>
  <si>
    <t>*Registros con descripción documental en el SGDEA.
*Inventario analítico de transferencia secundaria.</t>
  </si>
  <si>
    <t>Humano y tecnológico</t>
  </si>
  <si>
    <t>Transferencias primarias</t>
  </si>
  <si>
    <t>Numero de transferencias ejecutadas/Numero de transferencias programadas * 100</t>
  </si>
  <si>
    <t xml:space="preserve">Actualización del FUID del Archivo Central. </t>
  </si>
  <si>
    <t>Numero de carpetas actualizadas en fase archivo central/Total de carpetas recibidas en el archivo central *100</t>
  </si>
  <si>
    <t>Expedientes descritos en el SGDEA.</t>
  </si>
  <si>
    <t>Numero  de expedientes descritos para transferencia secundaria/Total de expedientes a describir para transferencia secundaria.</t>
  </si>
  <si>
    <t xml:space="preserve">Transferencias secundarias </t>
  </si>
  <si>
    <t>Numero de transferencias ejecutadas/Total de Transferencias programadas *100</t>
  </si>
  <si>
    <t>NOMBRE DEL PLAN: PO-06 Disposición documental</t>
  </si>
  <si>
    <t>Aplicar e implementar los instrumentos archivísticos con el fin de garantizar la integridad y la recuperación del patrimonio documental durante todo el ciclo de vida.</t>
  </si>
  <si>
    <r>
      <t xml:space="preserve">RESPONSABLE DEL PLAN: </t>
    </r>
    <r>
      <rPr>
        <sz val="12"/>
        <color theme="1"/>
        <rFont val="Arial"/>
        <family val="2"/>
      </rPr>
      <t>Subdirección de Gestión Documental - SGD; Oficina Técnica del Sistema de Gestión Documental - OTSGD.</t>
    </r>
  </si>
  <si>
    <t>PE06-14</t>
  </si>
  <si>
    <t>Aplicación de TVD</t>
  </si>
  <si>
    <t>Formular los recursos físicos, tecnológicos, talento humano para la ejecución del programa de transferencias secundarias.</t>
  </si>
  <si>
    <t>Plan de aplicación de TVD</t>
  </si>
  <si>
    <t>Profesional OTSGD</t>
  </si>
  <si>
    <t>Cronograma de ejecución TVD.</t>
  </si>
  <si>
    <t xml:space="preserve">Jefe,  profesional y Técnico de la  OTSGD </t>
  </si>
  <si>
    <t>PE06-15</t>
  </si>
  <si>
    <t>Aplicación de TRD</t>
  </si>
  <si>
    <t>Elaborar el plan de aplicación de TRD.</t>
  </si>
  <si>
    <t>Plan de aplicación de TRD.</t>
  </si>
  <si>
    <t>Jefe y Profesional de la OTSGD</t>
  </si>
  <si>
    <t>Ejecutar el plan de aplicación de TRD.</t>
  </si>
  <si>
    <t>Cronograma de ejecución aplicación TRD.</t>
  </si>
  <si>
    <t>Jefe, profesional y técnico OTSGD</t>
  </si>
  <si>
    <t>Eliminación documental.</t>
  </si>
  <si>
    <t>Numero de expedientes eliminados/Total de identificados para eliminar *100</t>
  </si>
  <si>
    <t xml:space="preserve">*Plan de aplicación de TVD.
*Plan de aplicación de TRD.
</t>
  </si>
  <si>
    <t>Planes de aplicación de TVD y TRD elaborados.</t>
  </si>
  <si>
    <t>Modernizar la infraestructura tecnológica de las aplicaciones que impacten  los 8 procesos de gestión documental.</t>
  </si>
  <si>
    <r>
      <t xml:space="preserve">RESPONSABLE DEL PLAN: </t>
    </r>
    <r>
      <rPr>
        <sz val="12"/>
        <color theme="1"/>
        <rFont val="Arial"/>
        <family val="2"/>
      </rPr>
      <t>Oficina de Operaciones del Sistema de Gestión Documental - OOSGD; Oficina Técnica del Sistema de Gestión Documental - OTSGD</t>
    </r>
  </si>
  <si>
    <t>PE07-16</t>
  </si>
  <si>
    <t>Modernización de la infraestructura tecnologica de gestión documental.</t>
  </si>
  <si>
    <t>Formular los recursos físicos, tecnológicos, talento humano para la modernización de la infraestructura tecnológica de gestión documental.</t>
  </si>
  <si>
    <t>Establecer un cronograma  para el desarrollo de las estrategias encaminadas a la modernización de la infraestructura tecnológica de gestión documental.</t>
  </si>
  <si>
    <t>SGD - OTSGD - SOTIC</t>
  </si>
  <si>
    <t>Jefes  y Profesionales  de la SGD-OTSGD - SOTIC</t>
  </si>
  <si>
    <t>Desarrollar la generación de reportes estadísticos con implementación de tecnologia de la web 3.0 y 4.0 (BigData y web semántica) para la toma de desiciones.</t>
  </si>
  <si>
    <t>Aplicaciones para análisis de datos.</t>
  </si>
  <si>
    <t>Ejecutar las estrategias definidas para la modernización de la infraestructura tecnológica de gestión documental.</t>
  </si>
  <si>
    <t>Especificaciones funcionales</t>
  </si>
  <si>
    <t xml:space="preserve"> </t>
  </si>
  <si>
    <t>PE07-17</t>
  </si>
  <si>
    <t>Implementación de componentes de gestión documental electrónica en el SGDEA.</t>
  </si>
  <si>
    <t>Documento con identificación de requerimientos.</t>
  </si>
  <si>
    <t>Jefes  y Profesionales  de la SGD- OTSGD - SOTIC</t>
  </si>
  <si>
    <t>Definir el plan de trabajo en articulación con la SOTIC para el desarrollo de los requrimientos.</t>
  </si>
  <si>
    <t>Plan de trabajo para el desarrollo de los componentes.</t>
  </si>
  <si>
    <t>Ejecutar el  plan de trabajo en articulación con la SOTIC para el desarrollo de los requrimientos.</t>
  </si>
  <si>
    <t>Seguimiento al plan.</t>
  </si>
  <si>
    <t>NOMBRE DEL PLAN: PO-08 Potenciación de capacidades en gestión documental</t>
  </si>
  <si>
    <t>Desarrollar estrategias que permitan potencializar el conocimiento técnico y funcional en el proceso de  gestión documental de los funcionarios de la Entidad.</t>
  </si>
  <si>
    <t>PE08-18</t>
  </si>
  <si>
    <t>SGD - OOSGD - OTSGD- OAC</t>
  </si>
  <si>
    <t>Plan de comunicaciones</t>
  </si>
  <si>
    <t>Subdirector SGD, OOSGD</t>
  </si>
  <si>
    <t>Ejecutar las estrategias comunicativas definidas en el plan de comunicaciones de la entidad.</t>
  </si>
  <si>
    <t>Estrategias comunicativas</t>
  </si>
  <si>
    <t>OOSGD-OAC</t>
  </si>
  <si>
    <t>PE08-19</t>
  </si>
  <si>
    <t xml:space="preserve"> Plan de capacitaciones Proceso de Gestión Documental físico y electrónico.</t>
  </si>
  <si>
    <t>* Programa de capacitaciones en gestión documental.
*Cronograma de capacitaciones.</t>
  </si>
  <si>
    <t>Profesional y Técnico OOSGD</t>
  </si>
  <si>
    <t>Listas de asistencia
Presentaciones</t>
  </si>
  <si>
    <t>Funcionarios capacitados</t>
  </si>
  <si>
    <t>Número de sesiones ejecutadas/Total de sesiones programadas *100</t>
  </si>
  <si>
    <t xml:space="preserve"> A continuación se evidencia el avance y cumplimiento en la ejecución de cada una de las actividades establecidas para los programas del PINAR.</t>
  </si>
  <si>
    <t>PLAN</t>
  </si>
  <si>
    <t>EJECUTADO TRIMESTRALMENTE</t>
  </si>
  <si>
    <t>MEDICIÓN TRIMESTRAL</t>
  </si>
  <si>
    <t>OBSERVACIONES</t>
  </si>
  <si>
    <t>I (2025)</t>
  </si>
  <si>
    <t>II (2025)</t>
  </si>
  <si>
    <t>III (2025)</t>
  </si>
  <si>
    <t>IV(2025)</t>
  </si>
  <si>
    <t>Articular el MIGDA con el PGD y el modelo de gestión documental del SHD  para el periodo 2024-2028.</t>
  </si>
  <si>
    <t>I Trimestre</t>
  </si>
  <si>
    <t>II Trimestre</t>
  </si>
  <si>
    <t>III Trimestre</t>
  </si>
  <si>
    <t>IV Trimestre</t>
  </si>
  <si>
    <t>SEGUIMIENTO</t>
  </si>
  <si>
    <t>Ejecutar plan de aplicación de TVD con series de selección y conservación total.</t>
  </si>
  <si>
    <t>Elaborar plan de aplicación de TVD.</t>
  </si>
  <si>
    <r>
      <t>NOMBRE DEL PLAN: PO-07</t>
    </r>
    <r>
      <rPr>
        <b/>
        <sz val="12"/>
        <rFont val="Arial"/>
        <family val="2"/>
      </rPr>
      <t xml:space="preserve"> Actualización y articulación del SGDEA con los sistemas de información ( BOGDATA) y espacios colaborativos (SharePoint, OneDrive, servidores on premise)</t>
    </r>
  </si>
  <si>
    <t>Generar el programa de capacitaciones en gestión documental física y electrónica.</t>
  </si>
  <si>
    <t>Sensibilización a través de estrategias comunicativas.</t>
  </si>
  <si>
    <t>Actividad sin iniciar.</t>
  </si>
  <si>
    <t>La presentación y aprobación del PGD se realizó el 8 de abril en el Comité de Gestión y Desempeño y está en proceso de revisión y firmas el acta correspondiente.
En cuanto al Modelo de Gestión Documental, el esquema se encuentra en aprobación del Subdirector de Gestión Documental con los siguientes componentes:
*COMPONENTE ESTRATÉGICO 
*COMPONENTE CULTURAL
*ADMINISTRACIÓN DE ARCHIVOS
*COMPONENTE DE INFRAESTRUCTURA</t>
  </si>
  <si>
    <t>El próximo trimestre se reportarán las actividades establecidas conforme con el cronograma.</t>
  </si>
  <si>
    <t>Según la matriz de seguimiento se realizó control de calidad a 344.244 imágenes.</t>
  </si>
  <si>
    <t>Se elaboró un informe detallado sobre el inventario documental, en el cual se identificaron a través de las fechas extremas, la migración de los periodos correspondientes. Este proceso se realizó utilizando el código de la serie documental y el nombre de los expedientes. Posteriormente, se envió el informe a la Subdirección de Soluciones de TIC junto con la solicitud formal para realizar el movimiento de los expedientes.</t>
  </si>
  <si>
    <t>El 31/01/2025 se socializó el cronograma de actualización de TRD a través de publicación en Engage y en el Banner Principal de Intranet y Hacienda al Día el 04/02/2025 y se encuentra publicado en la siguiente ruta: http://intranet.shd.gov.co/nuestra-entidad/direccion-de-gestion-corporativa/subdireccion-de-gestion-documental/oficina-tecnica-del-sistema-de-gestion-documental.
En el campo "Observaciones" del cronograma se evidencia el seguimiento realizado con las dependencias.</t>
  </si>
  <si>
    <t>Se han proyectado 4 actas de las mesas de trabajo realizadas con las dependencias, las cuales se pueden complementar de acuerdo con las sesiones de trabajo adicionales.</t>
  </si>
  <si>
    <t xml:space="preserve">El documento está en proceso de elaboración y en el próximo trimestre se reportará avance de la política. </t>
  </si>
  <si>
    <t>Conforme con el seguimiento a los procesos para este trimestre el resultado fue:
Cantidad de documentos con estampado: 53.850
Cantidad de imágenes con marca de agua:  344.244</t>
  </si>
  <si>
    <t>En este trimestre se realizaron 40 solicitudes, 28 digitales y 12 fisicos. Del total de certificados, 36 fueron Nuevos y 4 por Reposición.</t>
  </si>
  <si>
    <t>Se identificaron las inconsistencias y se envío reporte con el detalle de estas en los expedientes creados en WCC así:                                                     
530.006 expedientes sin diligenciar en la UNIDAD_ADMINISTRATIVA
381.163 expedientes presentan discrepancias en los campos: Oficina Productora, Grupo de Seguridad Carpeta y Grupo Seguridad Físico.
1.017 expedientes carecen de serie documental.
407 expedientes contienen fecha extrema inicial incorrecta.
726 expedientes no tienen fecha extrema inicial registrada.
124.667 expedientes se encuentran en la Fase de Archivo y están clasificados como ''Archivo de Gestión''.
47.985 expedientes no tienen registrada la Fecha de Transferencia.                               
Este reporte se generó mediante un filtro que incluyó todos los expedientes cuya ubicación corresponde a Nueva_Transportadora_Siglo, y cuyas carpetas fueron creadas en WCC entre los años 2015 y 2022.</t>
  </si>
  <si>
    <t xml:space="preserve">La formulación está en proceso y en el próximo trimestre se reportará avance. </t>
  </si>
  <si>
    <t xml:space="preserve">Se realizaron mesas de trabajo con la SGD, la OTSGD y la OOSGD, junto con el equipo asignado para definir la estructura del documento el cual está en proceso de elaboración. </t>
  </si>
  <si>
    <t>Formular los recursos físicos, tecnológicos, talento humano para el modelo de gestión documental descentralizado.</t>
  </si>
  <si>
    <t>Se realizó el cronograma para la recepción de los archivos de Proyectos Especiales y se está trabajando en el de las oficinas de la Dirección Distrital de Impuestos de Bogotá.</t>
  </si>
  <si>
    <t>Se proyectó cronograma de transferencias primarias de común acuerdo con las dependencias y se publicó el 12/03/2025 a través de Hacienda al Día. Para la vigencia se proyectó ejecutar 13 flujos de trabajo con 2.184 cajas y 20.179 carpetas. En el primer trimestre se activaron 6 flujos de trabajo de los cuales 1 fue por solicitud de la dependencia y 5 por cronograma. De igual manera se archivaron 6 flujos de trabajo activados en la vigencia 2024.</t>
  </si>
  <si>
    <t>Definir estrategias que permitan al corto, mediano y largo plazo desarrollar procesos de digitalización y automatización de los flujos de información física y electrónica aprovechando las tecnologías disponibles (IA, BLOCKCHAIN, OCR-ICR, SGDEA) y los servicios web BOGDATA - SGDEA.</t>
  </si>
  <si>
    <t xml:space="preserve">Para el proceso de CRM - Correspondencia se realizaron sesiones con los líderes funcionales de la Oficina de Operación del Sistema de Gestión Documental para las vigencias 2024 y 2025, se identificaron las necesidades, se elaboró la matriz de diagnóstico de necesidades y se socializó el informe a la jefatura OOSGD y a la Subdirección de Gestión Documental.                                         
Para la aplicación WCC-SGDEA Oracle, se identificaron requerimientos específicos para cada módulo y funcionalidad: Actualización Masiva de Expedientes (SDH), Movimiento de Carpetas según Periodo de Retención (SDH) y Reportes de Documento Electrónico. </t>
  </si>
  <si>
    <t xml:space="preserve">La definición del cronograma está en proceso y en el próximo trimestre se reportará avance. </t>
  </si>
  <si>
    <t>Se elaboró el programa de capacitaciones asociado al PIC de la entidad, desarrollándose por parte de la OOSGD 3 capacitaciones virtuales en febrero para los directivos. En marzo se dictaron 3 capacitaciones presenciales al grupo focal de delegados de las dependencias de la SDH.</t>
  </si>
  <si>
    <r>
      <t>Para este trimestre a través de los canales de Engage, Hacienda al Día, Intranet y sede electrónica se realizó lo siguiente:</t>
    </r>
    <r>
      <rPr>
        <b/>
        <sz val="12"/>
        <color rgb="FF000000"/>
        <rFont val="Arial"/>
        <family val="2"/>
      </rPr>
      <t xml:space="preserve">
</t>
    </r>
    <r>
      <rPr>
        <sz val="12"/>
        <color rgb="FF000000"/>
        <rFont val="Arial"/>
        <family val="2"/>
      </rPr>
      <t>OTSGD: 3 publicaciones: Cronogramas de actualización de TRD (en febrero), transferencias primarias e invetarios documentales (en marzo).
OOSGD: 5 publicaciones:</t>
    </r>
    <r>
      <rPr>
        <b/>
        <sz val="12"/>
        <color rgb="FF000000"/>
        <rFont val="Arial"/>
        <family val="2"/>
      </rPr>
      <t xml:space="preserve"> </t>
    </r>
    <r>
      <rPr>
        <sz val="12"/>
        <color rgb="FF000000"/>
        <rFont val="Arial"/>
        <family val="2"/>
      </rPr>
      <t xml:space="preserve">comunicación a Funcionarios de la Dirección Distrital de Cobro (en enero), Usuarios servicio de digitalización (en febrero) y SAP-CRM Correspondencia (marzo). Respuestas a PQRS sin datos de contacto y Consolidado de devoluciones (de enero a marzo). </t>
    </r>
  </si>
  <si>
    <t>GRÁFICO</t>
  </si>
  <si>
    <t>VIGENCIA 2025</t>
  </si>
  <si>
    <t>VIGENCIA 2026</t>
  </si>
  <si>
    <t xml:space="preserve"> VIGENCIA 2027</t>
  </si>
  <si>
    <t xml:space="preserve"> VIGENCIA 2028</t>
  </si>
  <si>
    <t>Apoyar los requerimientos relacionados con la organización de los documentos de archivo en soporte físico y/o electrónico identificados en la Matriz de caracterización de la gestión documental (Plan de mejoramiento, seguimiento y ruta de acción - PMAI)</t>
  </si>
  <si>
    <t>Para el trimestre se indexaron 50.655 documentos en el SGDEA</t>
  </si>
  <si>
    <t>Participar en la ejecución del plan de auditoría de acuerdo con los lineamientos que defina la Oficina de Control Interno y Oficina Asesora de Planeación.</t>
  </si>
  <si>
    <t>Articular las estrategias comunicativas del proceso de gestión documental con el Plan de comunicaciones de la entidad.</t>
  </si>
  <si>
    <t>Actividad cumplida en el I trimestre.</t>
  </si>
  <si>
    <t>El PGD para el periodo 2024-2028 se actualizó conforme con la normatividad vigente y necesidades de la SDH. Este fue revisado y aprobado desde la OTSGD y la SGD, asi como en el Comité de Gestión y Desempeño realizado en abril.</t>
  </si>
  <si>
    <t>De acuerdo con el cronograma, se enviaron a los responsables de la Oficina de Operaciones y Oficina Técnica en los meses de abril, mayo y junio, la siguiente documentación para iniciar con su actualización: 5 procedimientos, 18 formatos, 1 guía y 5 instructivos .</t>
  </si>
  <si>
    <t>Se aprobaron, socializaron y publicaron en MIGEMA (sistema de calidad) los siguientes documentos: 
* 1 procedimiento
* 11 formatos</t>
  </si>
  <si>
    <t>Conforme con lo dispuesto por la Oficina de Control Interno, la metodología será la definida por ellos en el plan anual de auditoría de la entidad.</t>
  </si>
  <si>
    <t>Generar o solicitar inclusión del plan de control, evaluación y seguimiento de la función archivística y gestión documental a la Oficina de Control Interno y Oficina Asesora de Planeación.</t>
  </si>
  <si>
    <t>Se envió solicitud mediante comunicación interna a la Oficina de Control Interno solicitando incluir el plan de control, evaluación y seguimiento de la función archivística y gestión documental en los diferentes ejercicios auditores.</t>
  </si>
  <si>
    <t>El proyecto de Resolución para el PGD y Modelo se encuentra en revisión para aprobación y trámite por la Dirección de Gestión Corporativa.
En cuanto a la publicación del documento, se deja acceso a la página de la entidad para verificación: 
PE01-03_3_Publicacion_PGD_2024-2027.url</t>
  </si>
  <si>
    <t>En este trimestre se terminaron de identificar los formatos a normalizar y se inició con la descarga de los mismos para procesar.</t>
  </si>
  <si>
    <t>El plan de digitalización se ha ejecutado conforme con el cronograma definido en el I trimestre.</t>
  </si>
  <si>
    <t>Para el periodo comprendido del 01/04/2025 al 31/05/2025 se indexaron 48.685 documentos en el SGDEA</t>
  </si>
  <si>
    <t>En este trimestre se realizó control de calidad a 318.435 imágenes.</t>
  </si>
  <si>
    <t>De acuerdo con las mesas de trabajo realizadas, se encuentran en proceso con las áreas 16 Tablas de Retención Documental, 4 TRD ya actualizadas y 1 firmada.</t>
  </si>
  <si>
    <t>Se proyectaron 2 actas como resultado de las mesas de trabajo realizadas con la Subdirección de Gestión Judicial y la Subsecretaría General.</t>
  </si>
  <si>
    <t>Se proyectó la resolución de política cero papel y se presenta para aprobación de la subdirección y jefes de oficina.</t>
  </si>
  <si>
    <t>Para este trimestre el resultado de la aplicación del proceso fue:
*Cantidad de documentos con estampado: 56.854
*Cantidad de imágenes con marca de agua:  402.119</t>
  </si>
  <si>
    <t>En este trimestre se realizaron 34 solicitudes, 29 digitales y 5 fisicos. 
Del total de certificados, 13 fueron Nuevos, 1 por Reposición y 20 por Renovación.</t>
  </si>
  <si>
    <t>En este trimestre no aplica la centralización de los espacios fisicos, dado que, no se ha formalizado la entrega de los archivos priorizados en el modelo de centralización.</t>
  </si>
  <si>
    <t>Se realiza la inspección de las instalaciones y sistemas de almacenamiento, consiste en realizar visitas a los espacios donde se almacenan los documentos de archivo y revisar visualmente las condiciones de la infraestructura como cubiertas, techos, muros, pisos, puertas, ventanas, sistemas eléctricos, hidráulicos.
Se realiza anexo para garantizar la custodia que estima para un total de 109.400, para la vigencias 2025 y 2026 cantidad puede aumentar o disminuir de acuerdo con las necesidades hasta en un 40% aproximadamente.</t>
  </si>
  <si>
    <t>Contrato 241042, contrato actual de custodia  de los documentos archivo, fechas inicio 2/12/2024 terminación cto 3/11/2025 cantidad de cajas custodiadas 86.169.
Anexo técnico custodia: se realiza anexo para garantizar la custodia que estima para un total de 109.400, para la vigencias 2025 y 2026 cantidad puede aumentar o disminuir de acuerdo con las necesidades de la entidad durante el desarrollo del contrato hasta en un 40% aproximadamente.</t>
  </si>
  <si>
    <t>Se realizó la matriz de actualización de los inventarios de todas las dependencias de la SHD, donde se establecieron cada una de las actividades a realizar y los tiempos establecidos para esta tarea.</t>
  </si>
  <si>
    <t>Se proyectó el modelo de gestión documental para la SHD, se presentó ante la subdirección y jefes de oficina y está en aprobación.</t>
  </si>
  <si>
    <t>Se inició la primera fase para la centralización de archivos de gestión en la que se realiza la actualización de inventarios de las dependencias priorizadas. Para esto, se está llevando a cabo un convenio con la Universidad Distrital.</t>
  </si>
  <si>
    <t xml:space="preserve">Se generó el cronograma para la recepción de los expedientes de las oficinas priorizadas  de la Subdirección de Proyectos Especiales y la Dirección de Impuestos de Bogotá </t>
  </si>
  <si>
    <t>Se elaboró la matriz de recursos y se revisó con la jefe de la Oficina Técnica del Sistema de Gestión Documental. Los entregables estan asociados con la descripción en los archivos de gestión y central.</t>
  </si>
  <si>
    <t>Se elaboró la matriz de recursos y se revisó con la jefe de la Oficina Técnica del Sistema de Gestión Documental.</t>
  </si>
  <si>
    <t>Se proyectó documento preliminar del Plan de aplicación de TRD, dejando el soporte como evidencia; sin embargo, el consolidado final se entregará el proximo mes y se dejará evidencia en el seguimiento del trimestre III.</t>
  </si>
  <si>
    <t>Se proyectó documento preliminar del Plan de aplicación de TVD, dejando el soporte como evidencia; sin embargo, el consolidado final se entregará el proximo mes y se dejará evidencia en el seguimiento del trimestre III.</t>
  </si>
  <si>
    <t>Se realizó la revisión en conjunto con la Dirección de Informática y Tecnología y se cruzaron las necesidades con el PETI.
Se efectuó el Requerimiento funcional de Alertas en SAP-CRM.
Se iniciaron pruebas en SAP-CRM-LOGON para la actualización de SAP-CRM.</t>
  </si>
  <si>
    <t>La identificación de estrategias se va a establecer mediante la asesoría de un ente externo que brinde orientacion frente a la implementación de tecnologías emergentes e inteligencia artificial en el marco de la Política de Gobierno Digital. Se presentan las cotizaciones iniciales del proceso.</t>
  </si>
  <si>
    <t>El cronograma queda asociado a la ejecución del PETI, en el momento se tiene el cronograma asociado al proyecto UPGRADE Bogdata.</t>
  </si>
  <si>
    <t>Se está trabajando con la DIT estos reportes estadísticos a través del piloto con Google.</t>
  </si>
  <si>
    <t>La ejecución va conforme con el avance del PETI.</t>
  </si>
  <si>
    <t>Para este trimestre se generó el cronograma de actualización documental del proceso CPR-120 con el estado de los documentos, el cual se socializó a los apoyos documentales de la OOSGD y OTSGD y se dispuso para consulta y actualización. Conforme con las fechas establecidas se envío correo a los responsables de la revisión y actualización correspondiente de las oficinas.
En proceso de revisión: 1 protocolo, 4 procedimientos y 17 formatos. En flujo documental en el SGD: 1 procedimiento y 4 formatos.</t>
  </si>
  <si>
    <t>Se generó el cronograma
Conforme con el cronograma definido para este trimestre se ejecutó:
Documentos digitalizados: 78.396
Documentos recibidos: 78.396</t>
  </si>
  <si>
    <t>Para el periodo comprendido entre el 01/04/2025 y el 11/06/2025 se identificaron un total de: 4.986 tipos documentos, con 198.134 folios y 302.093 imagenes digitalizadas.
Documentos digitalizados: 107.710
Documentos recibidos: 107.710</t>
  </si>
  <si>
    <t>En este trimestre se generó reporte de registros a migrar, de 545 a TVD se identificó un total de 29.964. De estos, se observó que la serie documental de 28.501 registros no existe en periodo de retención TVD, pero sus fechas extremas finales están de 2006 hacia atrás, por lo cual se generó informe detallado de la actividad realizada. Por otra parte, se realizó el movimiento de 781 registros.</t>
  </si>
  <si>
    <t>Este indicador queda cerrado porque se cumplió en el II trimestre de la vigencia 2025.</t>
  </si>
  <si>
    <t>Este indicador queda cerrado porque se cumplió en el I trimestre de la vigencia 2025.</t>
  </si>
  <si>
    <t>*Capacitaciones inducción general en gestión documental y manejo de documento electrónico: Se realizaron 24 jornadas de capacitación presencial con 38 dependencias, con asistencia de 363 servidores.
*Capacitación de Instrumentos Archivísticos  y su aplicación en la entidad desde una mirada estratégica: 2 sesiones realizadas (el 17 y 20 de junio), con asistencia de 19 dependencias y 21 servidores.
*Capacitación de Usuarios generales en la Administración de Comunicaciones Oficiales esta se realizo en vivo el 28 de abril de 2025 con una asistencia de 87 funcionarios de la entidad.</t>
  </si>
  <si>
    <r>
      <rPr>
        <b/>
        <sz val="12"/>
        <color rgb="FF000000"/>
        <rFont val="Arial"/>
        <family val="2"/>
      </rPr>
      <t xml:space="preserve">OTSGD:
</t>
    </r>
    <r>
      <rPr>
        <sz val="12"/>
        <color rgb="FF000000"/>
        <rFont val="Arial"/>
        <family val="2"/>
      </rPr>
      <t xml:space="preserve">Durante el segundo trimestre se realizaron cuatro (4) publicaciones a través de Engage, Hacienda al Día y en el Banner Principal de la entidad, de estas publicaciones tres (3) también se publicación en la página web de la Secretaría Distrital de Hacienda.
Mayo: 
•	Publicación del Programa de Gestión Documental   PGD
•	Infografía del Sistema Integrado de Conservación SIC.
Junio
•	Transferencia Secundaria 2025
•	Infografía Almacenamiento de soportes diferentes al papel en los archivos de gestión, como parte del procedimiento de organización documental.
Esta última publicación fue solicitada al área encargada y hasta el momento no se ha realizado dicha publicación por lo cual se adjunta el correo donde se evidencia la solicitud.
</t>
    </r>
    <r>
      <rPr>
        <b/>
        <sz val="12"/>
        <color rgb="FF000000"/>
        <rFont val="Arial"/>
        <family val="2"/>
      </rPr>
      <t xml:space="preserve">OOSGD
</t>
    </r>
    <r>
      <rPr>
        <sz val="12"/>
        <color rgb="FF000000"/>
        <rFont val="Arial"/>
        <family val="2"/>
      </rPr>
      <t xml:space="preserve">
Durante el segundo trimestre de 2025, la ejecución del plan de comunicaciones se centró en dos frentes estratégicos. A nivel interno, se impulsó la modernización y eficiencia de la gestión documental mediante la actualización de procedimientos y la promoción de herramientas digitales. Externamente, las acciones se enfocaron en garantizar el cumplimiento normativo en materia de transparencia y el derecho de acceso a la información para la ciudadanía.
A continuación, se presentan los indicadores clave de la ejecución durante el periodo:
Número total de campañas de comunicación interna ejecutadas: 2
Número total de respuestas a PQRS publicadas: 61
Número total de consolidados de devoluciones publicados: 3
Cálculo del total de acciones de comunicación (internas y externas) realizadas en el trimestre: 66
Enfoque Estratégico de las Comunicaciones Internas
Las comunicaciones internas del trimestre estuvieron orientadas a la optimización de los procesos documentales de la entidad. La campaña sobre la modificación de formatos del procedimiento de Comunicaciones Oficiales (120-P.02) buscó involucrar a los funcionarios en la mejora continua, asegurando que las actualizaciones respondieran a necesidades reales de claridad y eficiencia. Complementariamente, la promoción de los servicios de digitalización y del Sistema de Gestión de Documentos Electrónicos de Archivo (SGDEA) WCC tuvo como objetivo estratégico fomentar la transformación digital, mejorando la accesibilidad, seguridad y trazabilidad de la información institucional.
En el ámbito externo, las acciones ejecutadas fueron fundamentales para el fortalecimiento de la transparencia y el cumplimiento de la normativa vigente. La publicación periódica de respuestas a Peticiones, Quejas, Reclamos y Sugerencias (PQRS) de ciudadanos sin datos de contacto garantiza el acceso a la información pública, un pilar de la gestión transparente. Asimismo, la difusión de los consolidados de devoluciones evidencia un proceso diligente y responsable en la gestión de comunicaciones oficiales, informando a los interesados sobre los intentos de entrega no efectivos y cumpliendo con el principio de publicidad.</t>
    </r>
  </si>
  <si>
    <t>Actividad cumplida en el II trimestre.</t>
  </si>
  <si>
    <t>Para este trimestre se iniciaron los flujos documentales en MIGEMA de los siguientes documentos actualizados y su estado es:
* Ajuste y socialización por la OOSGD: 1 procedimiento, 5 formatos, 4 guías y 2 instructivos.
* Revisión OAP: 2 procedimientos, 10 formatos, 2 guías y 2 instructivos.</t>
  </si>
  <si>
    <t>Actividad cumplida en el II trimestre</t>
  </si>
  <si>
    <t>Se enviaron las solicitudes a la Oficina Asesora de Planeación y Oficina de Control Interno.</t>
  </si>
  <si>
    <r>
      <t>Se expidió acto administrativo Resolución SDH-000119 del 30 de septiembre de 2025 "</t>
    </r>
    <r>
      <rPr>
        <i/>
        <sz val="12"/>
        <color rgb="FF000000"/>
        <rFont val="Arial"/>
        <family val="2"/>
      </rPr>
      <t>Por medio de la cual se aprueba la actualización del Programa de Gestión Documental - PGD y el Sistema Integrado de Conservación - SIC de la Secretaría Distrital de Hacienda de Bogotá D.C."</t>
    </r>
    <r>
      <rPr>
        <sz val="12"/>
        <color rgb="FF000000"/>
        <rFont val="Arial"/>
        <family val="2"/>
      </rPr>
      <t xml:space="preserve">
Se encuentra publicada en la sede electrónica de la entidad en el enlace: https://www.haciendabogota.gov.co/es/sdh/programa-de-gestion-documental-pgd</t>
    </r>
  </si>
  <si>
    <t>Actividad cumplida en el I trimestre</t>
  </si>
  <si>
    <t>Se normalizaron 7 documentos de los propuestos. Avance de la actividad 15%</t>
  </si>
  <si>
    <t>Para el periodo comprendido entre el 13/06/2025 y el 30/09/2025 se procesaron 171.741 unidades documentales.</t>
  </si>
  <si>
    <t>Para el periodo comprendido del 01/06/2025 al 30/09/2025 se indexaron 149.628 documentos en el SGDEA</t>
  </si>
  <si>
    <t>Cantidad de imágenes: 318.416</t>
  </si>
  <si>
    <t>Debido al proceso para la convalidación de la actualización 3 y la reorganización de la entidad se reprogramó el cronograma que finaliza actividades de actualización de TRD y Soportes de TRD (Cuadro de Clasificación Documental, Cuadros de Caracterización, Cuadro de control de cambios series y subseries, Fichas de valoración documental y memoria descriptiva)en julio de 2026, el cual se comunicó en la Intranet en el siguiente enlace: http://intranet.shd.gov.co/sites/default/files/files/Corporativa/SGD/2025/Cronograma_Actualizacion_II_Semestre%202025.pdf</t>
  </si>
  <si>
    <t>Debido al proceso para la convalidación de la actualización 3 y la reorganización de la entidad, se reprogramó el cronograma que finaliza actividades de actualización de TRD y Soportes de TRD (Cuadro de Clasificación Documental, Cuadros de Caracterización, Cuadro de control de cambios series y subseries, Fichas de valoración documental y memoria descriptiva) en julio de 2026, el cual se comunicó en la Intranet de la entidad.</t>
  </si>
  <si>
    <t>La presentación y aprobación en el Comité Institucional de Gestión y Desempeño de la Tabla de Retención Documental (TRD) Decreto 834 versión cuatro (4), está sujeta al avance que se tenga en mesas de trabajo proyectadas en el cronograma actualizado en septiembre de 2025. 
El ajuste del cronograma se debió al trabajo alterno que se viene realizando en la actualización versión tres (3) conforme con el informe técnico emitido por el Archivo de Bogotá y versión cuatro (4).</t>
  </si>
  <si>
    <t>La preparación y envío de la Tabla de Retención Documental (TRD) Decreto 834 versión cuatro (4) al Archivo de Bogotá Retención Documental (TRD), está sujeta al avance  en las mesas de trabajo proyectadas en el cronograma actualizado el pasado septiembre de 2025.</t>
  </si>
  <si>
    <t>La resolución proyectada sigue en revisión para proceder a su aprobación y publicación.</t>
  </si>
  <si>
    <t>La definición del Programa de documentos electrónicos se estructurará con los entregables suministrados por Colvatel, ente externo que actualmente está en proceso de contratación para realizar el diagnóstico del modelo de Gestión Documental Electrónica Integral, bajo la Política de Gobierno Digital y Cero Papel.</t>
  </si>
  <si>
    <t xml:space="preserve">Para este trimestre el reporte fue:
*Cantidad de documentos con estampado: 154.053
*Cantidad de imágenes con marca de agua: 449.049
</t>
  </si>
  <si>
    <t>Para el III trimestre se realizaron 31 solicitudes, de las cuales 20 fueron certificados digitales y 11 fisicos. 
Del total de certificados, 8 fueron Nuevos y 15 por Renovación, no hubo ninguno por Reposición.</t>
  </si>
  <si>
    <t>Profesional SGD</t>
  </si>
  <si>
    <t>Profesionales</t>
  </si>
  <si>
    <t>Se realizó sesión con la OCI el 18/06/2025 para definir la metodología, se acordó desarrollarla para las auditorías de 2026.</t>
  </si>
  <si>
    <t>El contrato 241042 se encuentraen ejecución y finaliza el 03/11/2025.
El trimestre anterior se realió el anexo técnico para el contrato de custodia 2025 y 2026 que está en proceso.</t>
  </si>
  <si>
    <t xml:space="preserve">Se creó ficha resumen en la que se tendrá un informe sobre el estado actual de los depósitos de archivo con los que cuenta la SDH en sus diferentes sedes. Esta ficha será actualizada conforme los cambios que surjan con el proceso de reorganización de la Entidad en el marco de la matriz PMAI. </t>
  </si>
  <si>
    <t xml:space="preserve">Las cifras dimensionadas para el almacenamiento y custodia en los próximos 3 años son las mismas reportadas en el trimestre II (109.400 para las vigencias 2025 y 2026).
Este volumen no cambia hasta que no se adjudique el contrato que se adelanta de custodia. </t>
  </si>
  <si>
    <t>Conforme con el cronograma de actualización de inventarios definido, se empezará a trabajar una vez el líder funcional de WCC envíe los inventarios para empezar a identificar las novedades de cada oficina.</t>
  </si>
  <si>
    <t>Esta actividad se empezará a trabajar una vez se realice la identificación de novedades y se reporte a cada oficina de acuerdo con el cronograma establecido.</t>
  </si>
  <si>
    <t>Continúa en revisión el modelo de gestión documental descentralizado de la SDH</t>
  </si>
  <si>
    <t>Se generó propuesta de operación conforme con el modelo definido para el proceso de producción documental, resaltando los flujos de información existentes en la SDH.  Este se socializó con los jefes de oficina con el fin de que se pueda articular con el diagnóstico del Modelo de Gestión Documental Electrónica Integral que inicia en octubre de 2025 a través del proyecto de inversión.</t>
  </si>
  <si>
    <t xml:space="preserve">Se documentó el programa con su metodologia, se actualizó la matriz extendida del programa en lo referente a los criterios de valoración y se inicia la valoración de las series conforme con lo definido en el cronograma del programa específico. </t>
  </si>
  <si>
    <t>Para la vigencia se han archivado 13 flujos de trabajo de los cuales 10 dan cumplimiento al cronograma y 3 son a demanda.</t>
  </si>
  <si>
    <t>El 12/03/2025 fue socializado el cronograma de transferencias primarias acordado con las dependencias para la vigencia 2025 así: 13 flujos de trabajo, 2.184 cajas y 20.179 expedientes. A este se le hace seguimiento semanal para ver el avance y cumplimiento.
Publicado en la siguiente ruta de la Intranet: http://intranet.shd.gov.co/cronograma-transferencias-documentales-2025</t>
  </si>
  <si>
    <t>Actividad a iniciarse en el IV trimestre conforme con el cronograma definido.</t>
  </si>
  <si>
    <t>Se culmina la elaboración del Plan de aplicación de TVD conforme con el reporte dado en el trimestre II y se carga documento final.</t>
  </si>
  <si>
    <t>Se elaboró cronograma de ejecución para las vigencias 2025 - 2028</t>
  </si>
  <si>
    <t>Se culmina la elaboración del Plan de aplicación de TRD conforme con el reporte dado en el trimestre II y se carga documento final.</t>
  </si>
  <si>
    <t xml:space="preserve">Se recibió retroalimentación por parte de SKG Google respecto a las guías de trámite empleadas para la clasificación de los radicados, así como para el assessment de la fase 2 de pqrs IA. Lo anterior para la revisión y  comentarios por parte de la SDH y así cerrar la primera fase e iniciar la implementación. </t>
  </si>
  <si>
    <t>La ejecución está a cargo de la DIT conforme con el avance del PETI.</t>
  </si>
  <si>
    <t>Identificar los requerimientos tecnológicos para el desarrollo de la estrategia de documentos electrónicos de archivo que abarquen los ocho procesos de la gestión documental.</t>
  </si>
  <si>
    <t>Se identificó mejorar reportes de Disposición final y agregar campos para poder segmentar la información y realizar análisis del estado actual de los expedientes digitales y se envió correo al líder Técnico de WCC.
Se solicitó adicionar campos al reporte de inventario documental, con el fin de poder realizar un análisis del estado actual de los expedientes.
Se realizaron reuniones para la implementación del Módulo de Preservación Digital en WCC, definiendo los requisitos técnicos y funcionales para su desarrollo.</t>
  </si>
  <si>
    <t>En la OTSGD se realizaron tres (3) publicaciones en la sede electrónica las cuales fueron: Programa de Gestión Documental PGD, la Metodología de Seguimiento PINAR 2025 y el Sistema Integrado de Conservación SIC, Las anteriores publicaciones también se compartieron en la intranet de la entidad.</t>
  </si>
  <si>
    <t>Se elaboró el plan y de acuerdo con el cronograma, los procesos técnicos se ejecutarán a partir del IV trimestre de la vigencia. Se está realizando verificación fisica de los expedientes frente al reporte generado del SGDEA.</t>
  </si>
  <si>
    <t>Se elaboró cronograma de aplicación para las vigencias 2025 - 2028.</t>
  </si>
  <si>
    <t>Ejecutar el cronograma de capacitaciones en gestión documental física y electrónica.</t>
  </si>
  <si>
    <t>Este trimestre se realizaron las siguientes capacitaciones:
*Capacitaciones inducción general en gestión documental y manejo de documento electrónico: Se realizaron jornadas de capacitación presencial con 33 dependencias, con asistencia de 314 servidores.
Se ejecutaron las 3 capacitaciones programadas (21/08/2025, 28/08/2025 y 04/09/2025)</t>
  </si>
  <si>
    <t xml:space="preserve">De acuerdo con lo informado el 14/10/2025 en el Boletín de Calidad 115 de la OAP y que la SGD y sus oficinas fueron parte de reorganización, los flujos de los documentos en MIGEMA desde el trimestre anterior fueron cancelados, por lo cual hubo que iniciarlos nuevamente así:
* Ajuste y socialización: 120-P-03, 120-F.43, 120-F-66, 120-F-67, 120-F.68, 120-F.69, 120-G-05, 120-G-06, 120-G-07, 120-G-08, 120-I-13, 120-I-14, 120-P-06, 120-F.03, 120-F.06, 120-F.08, 120-F.12, 120-P-08, 120-F.48, 120-F.49, 120-F.50, 120-F.63, 120-I-09, 120-I-11, 120-F.70, 120-F.71, 120-G-09 y 120-G-10.
* Revisión interna: 120-P-01, 120-P-02, 120-P-04, 120-P-05, 120-P-07, 120-P-12 y su documentación asociada. </t>
  </si>
  <si>
    <t>El 5/11/2025 el subdirector envió correo a la DAF con los procesos, procedimientos, riesgos, proyectos y/o servicios importantes para incluir en el Plan Anual de Auditoría 2026 de la OCI.</t>
  </si>
  <si>
    <t>Respecto a hallazgos derivados de auditorías de calidad realizadas por la OAP, el 2/12/2025 se recibió correo de la Dirección Administrativa y Financiera informando los dos hallazgos que incluyen al CPR-120, generados de la auditoría AISG-06 2025 realizada al proceso CPR-105 Administración Tributaria. Se está revisando la formulación de las respectivas acciones de mejora.</t>
  </si>
  <si>
    <t>Actividad cumplida en el III trimestre</t>
  </si>
  <si>
    <t>Para el periodo comprendido entre el 01/10/2025 al 31/12/2025 se procesaron 232.812 unidades documentales.</t>
  </si>
  <si>
    <t>Para el periodo comprendido del 01/10/2025 al 31/12/2025 se indexaron 259.034 documentos en el SGDEA</t>
  </si>
  <si>
    <t>Cantidad de imágenes: 306.789</t>
  </si>
  <si>
    <t>Se genera reportes por fecha extrema final de expedientes y periodo de retención, para realizar su respectivo movimiento</t>
  </si>
  <si>
    <t xml:space="preserve">El cronograma de actualización de TRD se socializo nuevamente el 04 de septiembre de 2025, en el siguiente link dada la necesidad de actualizar fechas de las mesas de trabajo inicialmente planteadas: https://engage.cloud.microsoft/main/org/shd.gov.co/threads/eyJfdHlwZSI6IlRocmVhZCIsImlkIjoiMzQ5MDQ4MDUwNTc0MTMxMiJ9?trk_copy_link=V2 </t>
  </si>
  <si>
    <t>Está en proceso la proyección del documento preliminar del acta correspondiente a las dependencias mencionadas y con mesa de trabajo adelantadas.</t>
  </si>
  <si>
    <t>La presentación y aprobación en el Comité Institucional de Gestión y Desempeño de la Tabla de Retención Documental (TRD) Decreto 834 versión cuatro (4) está sujeta al avance que se tenga conforme con el cronograma actualizado en septiembre para presentarse en 2026.</t>
  </si>
  <si>
    <t>Conforme con el avance se proyecta su preparación y envío para 2026.</t>
  </si>
  <si>
    <t>Con base en los entregables remitidos por Colvatel se definirá el programa de gestión de documentos electrónicos en 2026.</t>
  </si>
  <si>
    <t>Teniendo en cuenta el resultado de la consultoria realizada por Colvatel, se anexa el Informe de recomendaciones técnicas y estratégicas para el modelo de gestión documental electronica de la SDH.</t>
  </si>
  <si>
    <t xml:space="preserve">Cantidad de documentos con estampado: 319.975
Cantidad de imágenes con marca de agua:  574.840
</t>
  </si>
  <si>
    <t>Para el IV trimestre se realizaron 24 solicitudes, de las cuales 15 fueron digitales centralizadas y 9 fisicos. 
Del total de certificados, 10 fueron Nuevos, 3 por Reposición y 11 por Renovación.</t>
  </si>
  <si>
    <t>En proceso precontractual la contratación del servicio de custodia para iniciarse en enero 2026.</t>
  </si>
  <si>
    <t>Se avanzó con la identificación de las novedades en los inventarios, se socializó con los jefes de oficina y se continuará en el 2026 con el seguimiento de las actualizaciones del inventario con las dependencias en el marco de la matriz PMAI</t>
  </si>
  <si>
    <t>El convenio interadministrativo con la universidad distrital finalizo con un cumplimiento del 119%, frente a la meta programada en los planes de trabajo formulados, se adjunta informe de cierre, adicional a esto se adjunta los inventarios de cada modulo de la sede de la cra 32 de impuestos realizado por el convenio.
Para el año 2026 se crea la PAA:  1000006864 por valor de $ 1.277.780.000 para continuar con el proceso de organizacion, conformación de expedientes de cobro, impuestos y proyectos especiales</t>
  </si>
  <si>
    <t>Se adelanta la valoración de 29 subseries correspondientes a la serie ACTAS en la matriz definida para tal fin.</t>
  </si>
  <si>
    <t>Para el trimestre se archivaron 8 flujos de trabajo de los cuales 3 dan cumplimiento al cronograma planteado para la vigencia con 128 cajas y 920 carpetas y los 5 restantes son a demanda,  con 440 cajas y 1646 carpetas. Del 2025 quedan pendientes por archivar 8 flujos de trabajo activos, 5 del cronograma con 428 cajas y 5735 carpetas y a demanda 3 flujos de trabajo con 2084 cajas y 9527 carpetas; los flujos se encuentran en fase de revisión, ajustes en el SGDEA y proceso de digitalización.</t>
  </si>
  <si>
    <t>Se continuó con la verificación fisica de los expedientes frente al reporte generado del SGDEA.</t>
  </si>
  <si>
    <t>Como continua la verificación física el plan iniciará su ejecución en 2026</t>
  </si>
  <si>
    <t>Actividad cumplida en el III trimestre.</t>
  </si>
  <si>
    <t>Se ejecutará conforme con el cronograma definido para 2026.</t>
  </si>
  <si>
    <t>Se anexa la evidencia de implementación del tablero de PQRSD y tramites, este tablero está conectado directamente al software CRM SAP y consolida la totalidad de las PQRSD y trámites radicados que ingresan por correspondencia externa recibida (CER). La herramienta extrae la información correspondiente a los trámites registrados en CER incluyendo los radicados y sus operaciones subsiguientes en el módulo, lo que permite convertirla en fuente oficial para el tratamiento y seguimiento de las peticiones dentro de la entidad.</t>
  </si>
  <si>
    <t>Para este trimestre no se trabajaron especificaciones funcionales.</t>
  </si>
  <si>
    <t>Para el desarrollo de esta actividad, el entregable se orientó al proyecto “Consultoría para la Formulación del Modelo de Gestión Documental Electrónica Integral”, realizado por la firma COLVATEL. Las estrategias propuestas en el entregable denominado ENTREGABLE 8: Informe final de recomendaciones técnicas y estratégicas Versión C2, serán articuladas con la metodología PINAR 2026 y con el enfoque previsto para la actualización de la versión de WCC, programada por el área de Tecnología para inicios de 2026.
Como evidencia del cierre de esta actividad, se presenta el Entregable 1: Plan de Trabajo y Cronograma, Versión C1. Asimismo, la actividad se alineó con el Plan PINAR 2026, específicamente en el Proyecto PE07-17: Implementación de componentes de gestión documental electrónica en el SGDEA.
Actividad: Formular el plan de trabajo para la gestión documental electrónica, considerando los requerimientos identificados, la actualización del SGDEA y las estrategias del Modelo de Gestión Documental Electrónica Integral, incorporando indicadores que permitan evaluar el avance y el cumplimiento de las acciones.</t>
  </si>
  <si>
    <r>
      <rPr>
        <b/>
        <sz val="12"/>
        <color rgb="FF000000"/>
        <rFont val="Arial"/>
        <family val="2"/>
      </rPr>
      <t xml:space="preserve">OTSGD:
</t>
    </r>
    <r>
      <rPr>
        <sz val="12"/>
        <color rgb="FF000000"/>
        <rFont val="Arial"/>
        <family val="2"/>
      </rPr>
      <t xml:space="preserve">Durante el cuarto trimestre se realizaron tres (3) publicaciones a través de Engage, Hacienda al Día y el sitio web de la entidad.
En octubre, difundió en el sitio web:
• Metodología de Seguimiento PINAR 2025 (III Trimestre)
En diciembre, se difundió a través Engage y Hacienda al Día 
• Solicitud de Inclusión y Socialización de la Infografía de Memorias Institucionales - Cierre de Vigencia planes 2025 
• Segunda publicación Campaña Tips de Gestión Documental.
</t>
    </r>
    <r>
      <rPr>
        <b/>
        <sz val="12"/>
        <color rgb="FF000000"/>
        <rFont val="Arial"/>
        <family val="2"/>
      </rPr>
      <t xml:space="preserve">OOSGD
</t>
    </r>
    <r>
      <rPr>
        <sz val="12"/>
        <color rgb="FF000000"/>
        <rFont val="Arial"/>
        <family val="2"/>
      </rPr>
      <t>Comunicación interna
Total, de comunicaciones internas gestionadas: 3 gestionadas a través de la Oficina Asesora de Comunicaciones (OACOM)
Cobertura de públicos objetivos:
Funcionarios de la Secretaria de Hacienda Distrital (octubre)
Usuarios externos e internos de la Secretaria de Hacienda Distrital (noviembre)
Usuarios del sistema SAP-CRM Correspondencia (noviembre)
Canales utilizados: Hacienda al Día Express, Hacienda al Día, Engage, Intranet, Página Secretaria Distrital de Hacienda
Descripción cualitativa de comunicación interna:
Octubre: Se emitió una nota dirigida a los funcionarios sobre el envío de comunicaciones a la Dirección de Talento Humano
Resultado: Se reforzó el recordatorio a todos los funcionarios que, en caso de enviar comunicaciones dirigidas a la Dirección de Talento Humano, pueden hacerlo desde su correo corporativo al buzón radicacionhaciendabogota@shd.gov.co
Canales y medios: Hacienda al Día, Engage
1.	Noviembre: Se realiza actualización de información de la página web
Resultado: Se actualizó el contenido del módulo “Radicación de correspondencia” https://www.haciendabogota.gov.co/es/sdh/canal-virtual reemplazándolo por un contenido similar al que actualmente se encuentra en “Radicación de peticiones, quejas, reclamos, sugerencias, denuncias, solicitudes y felicitaciones”.
Canales y medios: Página Secretaria Distrital de Hacienda
2.	Noviembre: Se comunicó la novedad en la operación de las comunicaciones oficiales
Resultado:   Se Informó que la plataforma SAP CRM, NO se encuentra disponible para la gestión de las comunicaciones oficiales, por lo anterior se activa plan de contingencia así;
Comunicaciones externas recibidas -CER: La radicación física se atiende con la imposición de sello de tinta físico.
Comunicaciones externas enviadas-CEE: Se enviarán al destinatario los correos con las comunicaciones y sus anexos, una vez subsanada esta situación se completará la gestión del envío (generación de acuse, cargue de acuse y cambio de estado en CRM).
Canales y medios: Hacienda al Día Express 
Comunicación externa:
La OOSGD llevó a cabo publicaciones periódicas en la página web de la SDH para garantizar el acceso público a información relevante. Estas publicaciones incluyeron:
Respuesta a peticiones, quejas, reclamos, sugerencias, denuncias, solicitudes y felicitaciones sin datos de contacto: Se gestionaron y publicaron respuestas a solicitudes de PQRS que no contaban con datos suficientes del remitente, asegurando la disponibilidad de la información en cumplimiento de la normativa vigente.
 	Octubre 2025: 25 respuestas publicadas
 	Noviembre 2025: 53 respuestas publicadas
 	Diciembre 2025: 58 respuestas publicadas
 	Total, de respuestas publicadas: 136.
Consolidado de devoluciones: Se publicaron bases de datos consolidadas que detallan las comunicaciones oficiales que no pudieron ser entregadas a los remitentes, correspondientes a los meses octubre, noviembre y diciembre 2025
 	Octubre 2025: Consolidado correspondiente a septiembre
 	Noviembre 2025: Consolidado correspondiente a octubre
 	Diciembre 2025: Consolidado correspondiente a noviembre
 	Total, de consolidados publicados: 3.</t>
    </r>
  </si>
  <si>
    <t>Se realiza jormada de capacitación denominada Manejo Sistema de Gestión Documental Electrónica de Archivos – SGDEA – WCC. – Inventario documental, 172 funcionarios.</t>
  </si>
  <si>
    <t>Se normalizaron 22 documentos de los propuestos. Avance de la actividad 46%</t>
  </si>
  <si>
    <t>El cronograma de actualización TRD va hasta agosto de 2026.</t>
  </si>
  <si>
    <t xml:space="preserve">Se crea ficha resumen en la que se tendrá un informe sobre el estado actual de los depósitos de archivo con los que cuenta la SDH en sus diferentes sedes. Esta ficha se socializó con los jefes de oficina de la SGD y será actualizada en el marco de la matriz PMAI. </t>
  </si>
  <si>
    <t xml:space="preserve">*Se generó el reporte de registros a migrar correspondientes al periodo de retención 545, identificándose un total de 1.534. 
*Se identificaron expedientes con fechas extremas finales comprendidas entre el 01/01/2007 y el 30/09/2015, actualmente almacenados en TVD, cuyas series documentales no están definidas en el periodo de retención 545. 
*Se realizó la migración de 1.017 expedientes al periodo de retención 545, conforme con los criterios establecidos con base en la fecha extrema final dentro del rango mencionado (01/01/2007 al 30/09/2015). </t>
  </si>
  <si>
    <t>Actividad en proceso y que finaliza en 2026.</t>
  </si>
  <si>
    <t>Con base en los entregables recibidos de la consultoría se definirá el programama para desarrollar en 2026.</t>
  </si>
  <si>
    <t>Actividad finalizada en el III trimestre de la vigencia 2025.</t>
  </si>
  <si>
    <t>Inició en el III trimestre de la vigencia 2025</t>
  </si>
  <si>
    <t>Actividad continúa hasta 2028.</t>
  </si>
  <si>
    <t>Inició en el III trimestre de la vigencia 2025 y continúa para la vigencia 2026.</t>
  </si>
  <si>
    <t>Inició en el III trimestre de la vigencia 2025 y continúa hasta el 2028.</t>
  </si>
  <si>
    <t>Actividad inició en el IV trrimestre de 2025 y continúa hasta el 2028 conforme con el plan definido.</t>
  </si>
  <si>
    <t>Actividad inició en el III trrimestre de 2025 con la definición del plan y continúa su ejecución hasta el 2028.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</si>
</sst>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7">
    <numFmt numFmtId="41" formatCode="_-* #,##0_-;\-* #,##0_-;_-* &quot;-&quot;_-;_-@_-"/>
    <numFmt numFmtId="43" formatCode="_-* #,##0.00_-;\-* #,##0.00_-;_-* &quot;-&quot;??_-;_-@_-"/>
    <numFmt numFmtId="164" formatCode="_(&quot;$&quot;\ * #,##0.00_);_(&quot;$&quot;\ * \(#,##0.00\);_(&quot;$&quot;\ * &quot;-&quot;??_);_(@_)"/>
    <numFmt numFmtId="165" formatCode="_(* #,##0.00_);_(* \(#,##0.00\);_(* &quot;-&quot;??_);_(@_)"/>
    <numFmt numFmtId="166" formatCode="_(* #,##0_);_(* \(#,##0\);_(* &quot;-&quot;??_);_(@_)"/>
    <numFmt numFmtId="167" formatCode="_(&quot;$&quot;\ * #,##0_);_(&quot;$&quot;\ * \(#,##0\);_(&quot;$&quot;\ * &quot;-&quot;??_);_(@_)"/>
    <numFmt numFmtId="168" formatCode="0.0%"/>
  </numFmts>
  <fonts count="26">
    <font>
      <sz val="11"/>
      <color theme="1"/>
      <name val="Calibri"/>
      <family val="2"/>
      <scheme val="minor"/>
    </font>
    <font>
      <sz val="11"/>
      <color theme="1"/>
      <name val="Calibri"/>
      <family val="2"/>
      <scheme val="minor"/>
    </font>
    <font>
      <u/>
      <sz val="11"/>
      <color theme="10"/>
      <name val="Calibri"/>
      <family val="2"/>
      <scheme val="minor"/>
    </font>
    <font>
      <sz val="11"/>
      <color theme="1"/>
      <name val="Times New Roman"/>
      <family val="1"/>
    </font>
    <font>
      <sz val="6"/>
      <color theme="1"/>
      <name val="Arial Narrow"/>
      <family val="2"/>
    </font>
    <font>
      <b/>
      <sz val="12"/>
      <color theme="1"/>
      <name val="Times New Roman"/>
      <family val="1"/>
    </font>
    <font>
      <sz val="12"/>
      <color theme="1"/>
      <name val="Times New Roman"/>
      <family val="1"/>
    </font>
    <font>
      <u/>
      <sz val="11"/>
      <color theme="1"/>
      <name val="Calibri"/>
      <family val="2"/>
      <scheme val="minor"/>
    </font>
    <font>
      <b/>
      <sz val="14"/>
      <color theme="1"/>
      <name val="Times New Roman"/>
      <family val="1"/>
    </font>
    <font>
      <sz val="14"/>
      <color theme="1"/>
      <name val="Times New Roman"/>
      <family val="1"/>
    </font>
    <font>
      <b/>
      <sz val="28"/>
      <color theme="1"/>
      <name val="Adobe Garamond Pro Bold"/>
      <family val="1"/>
    </font>
    <font>
      <sz val="14"/>
      <name val="Times New Roman"/>
      <family val="1"/>
    </font>
    <font>
      <b/>
      <sz val="14"/>
      <name val="Times New Roman"/>
      <family val="1"/>
    </font>
    <font>
      <b/>
      <sz val="12"/>
      <color theme="1"/>
      <name val="Arial"/>
      <family val="2"/>
    </font>
    <font>
      <sz val="12"/>
      <color theme="1"/>
      <name val="Arial"/>
      <family val="2"/>
    </font>
    <font>
      <b/>
      <sz val="12"/>
      <name val="Arial"/>
      <family val="2"/>
    </font>
    <font>
      <sz val="12"/>
      <name val="Arial"/>
      <family val="2"/>
    </font>
    <font>
      <sz val="12"/>
      <color indexed="8"/>
      <name val="Arial"/>
      <family val="2"/>
    </font>
    <font>
      <b/>
      <sz val="12"/>
      <color indexed="8"/>
      <name val="Arial"/>
      <family val="2"/>
    </font>
    <font>
      <sz val="12"/>
      <color rgb="FF000000"/>
      <name val="Arial"/>
      <family val="2"/>
    </font>
    <font>
      <u/>
      <sz val="12"/>
      <color theme="1"/>
      <name val="Arial"/>
      <family val="2"/>
    </font>
    <font>
      <sz val="12"/>
      <color rgb="FFFF0000"/>
      <name val="Arial"/>
      <family val="2"/>
    </font>
    <font>
      <u/>
      <sz val="12"/>
      <name val="Arial"/>
      <family val="2"/>
    </font>
    <font>
      <b/>
      <sz val="12"/>
      <color rgb="FF000000"/>
      <name val="Arial"/>
      <family val="2"/>
    </font>
    <font>
      <b/>
      <sz val="12"/>
      <color theme="4" tint="-0.499984740745262"/>
      <name val="Arial"/>
      <family val="2"/>
    </font>
    <font>
      <i/>
      <sz val="12"/>
      <color rgb="FF000000"/>
      <name val="Arial"/>
      <family val="2"/>
    </font>
  </fonts>
  <fills count="20">
    <fill>
      <patternFill patternType="none"/>
    </fill>
    <fill>
      <patternFill patternType="gray125"/>
    </fill>
    <fill>
      <patternFill patternType="solid">
        <fgColor theme="0" tint="-0.249977111117893"/>
        <bgColor indexed="64"/>
      </patternFill>
    </fill>
    <fill>
      <patternFill patternType="solid">
        <fgColor theme="0"/>
        <bgColor indexed="64"/>
      </patternFill>
    </fill>
    <fill>
      <patternFill patternType="solid">
        <fgColor theme="4" tint="0.39997558519241921"/>
        <bgColor indexed="64"/>
      </patternFill>
    </fill>
    <fill>
      <patternFill patternType="solid">
        <fgColor theme="4" tint="0.79998168889431442"/>
        <bgColor indexed="64"/>
      </patternFill>
    </fill>
    <fill>
      <patternFill patternType="solid">
        <fgColor theme="5" tint="0.59999389629810485"/>
        <bgColor indexed="64"/>
      </patternFill>
    </fill>
    <fill>
      <patternFill patternType="solid">
        <fgColor theme="8" tint="0.59999389629810485"/>
        <bgColor indexed="64"/>
      </patternFill>
    </fill>
    <fill>
      <patternFill patternType="solid">
        <fgColor theme="3" tint="0.39997558519241921"/>
        <bgColor indexed="64"/>
      </patternFill>
    </fill>
    <fill>
      <patternFill patternType="solid">
        <fgColor theme="1" tint="0.499984740745262"/>
        <bgColor indexed="64"/>
      </patternFill>
    </fill>
    <fill>
      <patternFill patternType="solid">
        <fgColor theme="5" tint="0.39997558519241921"/>
        <bgColor indexed="64"/>
      </patternFill>
    </fill>
    <fill>
      <patternFill patternType="solid">
        <fgColor theme="9" tint="0.39997558519241921"/>
        <bgColor indexed="64"/>
      </patternFill>
    </fill>
    <fill>
      <patternFill patternType="solid">
        <fgColor theme="9"/>
        <bgColor indexed="64"/>
      </patternFill>
    </fill>
    <fill>
      <patternFill patternType="solid">
        <fgColor rgb="FFFF0000"/>
        <bgColor indexed="64"/>
      </patternFill>
    </fill>
    <fill>
      <patternFill patternType="solid">
        <fgColor rgb="FFFFFF00"/>
        <bgColor indexed="64"/>
      </patternFill>
    </fill>
    <fill>
      <patternFill patternType="solid">
        <fgColor theme="6"/>
        <bgColor indexed="64"/>
      </patternFill>
    </fill>
    <fill>
      <patternFill patternType="solid">
        <fgColor rgb="FFFFFFFF"/>
        <bgColor rgb="FF000000"/>
      </patternFill>
    </fill>
    <fill>
      <patternFill patternType="solid">
        <fgColor rgb="FF0070C0"/>
        <bgColor indexed="64"/>
      </patternFill>
    </fill>
    <fill>
      <patternFill patternType="solid">
        <fgColor theme="7" tint="0.79998168889431442"/>
        <bgColor indexed="64"/>
      </patternFill>
    </fill>
    <fill>
      <patternFill patternType="solid">
        <fgColor indexed="65"/>
        <bgColor theme="0"/>
      </patternFill>
    </fill>
  </fills>
  <borders count="74">
    <border>
      <left/>
      <right/>
      <top/>
      <bottom/>
      <diagonal/>
    </border>
    <border>
      <left style="thin">
        <color indexed="64"/>
      </left>
      <right style="thin">
        <color indexed="64"/>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style="double">
        <color indexed="64"/>
      </bottom>
      <diagonal/>
    </border>
    <border>
      <left style="double">
        <color indexed="64"/>
      </left>
      <right style="thin">
        <color indexed="64"/>
      </right>
      <top style="double">
        <color indexed="64"/>
      </top>
      <bottom/>
      <diagonal/>
    </border>
    <border>
      <left style="thin">
        <color indexed="64"/>
      </left>
      <right style="double">
        <color indexed="64"/>
      </right>
      <top style="double">
        <color indexed="64"/>
      </top>
      <bottom style="thin">
        <color indexed="64"/>
      </bottom>
      <diagonal/>
    </border>
    <border>
      <left style="double">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double">
        <color indexed="64"/>
      </right>
      <top/>
      <bottom style="thin">
        <color indexed="64"/>
      </bottom>
      <diagonal/>
    </border>
    <border>
      <left style="thin">
        <color indexed="64"/>
      </left>
      <right style="double">
        <color indexed="64"/>
      </right>
      <top style="thin">
        <color indexed="64"/>
      </top>
      <bottom style="double">
        <color indexed="64"/>
      </bottom>
      <diagonal/>
    </border>
    <border>
      <left style="double">
        <color indexed="64"/>
      </left>
      <right style="thin">
        <color indexed="64"/>
      </right>
      <top style="thin">
        <color indexed="64"/>
      </top>
      <bottom/>
      <diagonal/>
    </border>
    <border>
      <left style="thin">
        <color indexed="64"/>
      </left>
      <right style="thin">
        <color indexed="64"/>
      </right>
      <top style="double">
        <color indexed="64"/>
      </top>
      <bottom style="thin">
        <color indexed="64"/>
      </bottom>
      <diagonal/>
    </border>
    <border>
      <left style="double">
        <color indexed="64"/>
      </left>
      <right style="thin">
        <color indexed="64"/>
      </right>
      <top/>
      <bottom/>
      <diagonal/>
    </border>
    <border>
      <left style="double">
        <color indexed="64"/>
      </left>
      <right style="double">
        <color indexed="64"/>
      </right>
      <top style="double">
        <color indexed="64"/>
      </top>
      <bottom style="thin">
        <color indexed="64"/>
      </bottom>
      <diagonal/>
    </border>
    <border>
      <left style="double">
        <color indexed="64"/>
      </left>
      <right style="double">
        <color indexed="64"/>
      </right>
      <top style="thin">
        <color indexed="64"/>
      </top>
      <bottom style="double">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double">
        <color indexed="64"/>
      </left>
      <right style="double">
        <color indexed="64"/>
      </right>
      <top style="double">
        <color indexed="64"/>
      </top>
      <bottom style="double">
        <color indexed="64"/>
      </bottom>
      <diagonal/>
    </border>
    <border>
      <left style="double">
        <color indexed="64"/>
      </left>
      <right style="thin">
        <color indexed="64"/>
      </right>
      <top/>
      <bottom style="double">
        <color indexed="64"/>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right style="thin">
        <color indexed="64"/>
      </right>
      <top style="thin">
        <color indexed="64"/>
      </top>
      <bottom style="double">
        <color indexed="64"/>
      </bottom>
      <diagonal/>
    </border>
    <border>
      <left/>
      <right style="thin">
        <color indexed="64"/>
      </right>
      <top style="double">
        <color indexed="64"/>
      </top>
      <bottom style="thin">
        <color indexed="64"/>
      </bottom>
      <diagonal/>
    </border>
    <border>
      <left style="thin">
        <color indexed="64"/>
      </left>
      <right style="thin">
        <color indexed="64"/>
      </right>
      <top style="double">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style="double">
        <color indexed="64"/>
      </right>
      <top style="double">
        <color indexed="64"/>
      </top>
      <bottom/>
      <diagonal/>
    </border>
    <border>
      <left style="thin">
        <color indexed="64"/>
      </left>
      <right/>
      <top/>
      <bottom style="thin">
        <color indexed="64"/>
      </bottom>
      <diagonal/>
    </border>
    <border>
      <left style="double">
        <color indexed="64"/>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diagonal/>
    </border>
    <border>
      <left/>
      <right style="thin">
        <color indexed="64"/>
      </right>
      <top style="thin">
        <color indexed="64"/>
      </top>
      <bottom/>
      <diagonal/>
    </border>
    <border>
      <left/>
      <right style="thin">
        <color indexed="64"/>
      </right>
      <top/>
      <bottom style="medium">
        <color indexed="64"/>
      </bottom>
      <diagonal/>
    </border>
    <border>
      <left/>
      <right style="medium">
        <color indexed="64"/>
      </right>
      <top/>
      <bottom style="medium">
        <color indexed="64"/>
      </bottom>
      <diagonal/>
    </border>
    <border>
      <left style="double">
        <color indexed="64"/>
      </left>
      <right style="thin">
        <color indexed="64"/>
      </right>
      <top style="medium">
        <color indexed="64"/>
      </top>
      <bottom/>
      <diagonal/>
    </border>
    <border>
      <left style="thin">
        <color indexed="64"/>
      </left>
      <right style="medium">
        <color indexed="64"/>
      </right>
      <top style="thin">
        <color indexed="64"/>
      </top>
      <bottom/>
      <diagonal/>
    </border>
    <border>
      <left style="double">
        <color indexed="64"/>
      </left>
      <right/>
      <top/>
      <bottom style="medium">
        <color indexed="64"/>
      </bottom>
      <diagonal/>
    </border>
    <border>
      <left/>
      <right style="double">
        <color indexed="64"/>
      </right>
      <top/>
      <bottom style="medium">
        <color indexed="64"/>
      </bottom>
      <diagonal/>
    </border>
    <border>
      <left style="double">
        <color indexed="64"/>
      </left>
      <right style="double">
        <color indexed="64"/>
      </right>
      <top/>
      <bottom/>
      <diagonal/>
    </border>
    <border>
      <left style="double">
        <color indexed="64"/>
      </left>
      <right style="double">
        <color indexed="64"/>
      </right>
      <top/>
      <bottom style="medium">
        <color indexed="64"/>
      </bottom>
      <diagonal/>
    </border>
    <border>
      <left style="double">
        <color indexed="64"/>
      </left>
      <right style="double">
        <color indexed="64"/>
      </right>
      <top/>
      <bottom style="double">
        <color indexed="64"/>
      </bottom>
      <diagonal/>
    </border>
  </borders>
  <cellStyleXfs count="8">
    <xf numFmtId="0" fontId="0" fillId="0" borderId="0"/>
    <xf numFmtId="0" fontId="2" fillId="0" borderId="0" applyNumberFormat="0" applyFill="0" applyBorder="0" applyAlignment="0" applyProtection="0"/>
    <xf numFmtId="16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9" fontId="1" fillId="0" borderId="0" applyFont="0" applyFill="0" applyBorder="0" applyAlignment="0" applyProtection="0"/>
  </cellStyleXfs>
  <cellXfs count="393">
    <xf numFmtId="0" fontId="0" fillId="0" borderId="0" xfId="0"/>
    <xf numFmtId="0" fontId="3" fillId="0" borderId="0" xfId="0" applyFont="1"/>
    <xf numFmtId="0" fontId="4" fillId="0" borderId="0" xfId="0" applyFont="1" applyAlignment="1">
      <alignment vertical="center" wrapText="1"/>
    </xf>
    <xf numFmtId="0" fontId="4" fillId="0" borderId="0" xfId="0" applyFont="1" applyAlignment="1">
      <alignment horizontal="center" vertical="center" wrapText="1"/>
    </xf>
    <xf numFmtId="0" fontId="0" fillId="4" borderId="0" xfId="0" applyFill="1"/>
    <xf numFmtId="0" fontId="3" fillId="4" borderId="0" xfId="0" applyFont="1" applyFill="1"/>
    <xf numFmtId="9" fontId="3" fillId="4" borderId="0" xfId="0" applyNumberFormat="1" applyFont="1" applyFill="1"/>
    <xf numFmtId="9" fontId="6" fillId="0" borderId="1" xfId="0" applyNumberFormat="1" applyFont="1" applyBorder="1" applyAlignment="1">
      <alignment horizontal="center" vertical="center"/>
    </xf>
    <xf numFmtId="0" fontId="0" fillId="0" borderId="0" xfId="0" applyAlignment="1">
      <alignment vertical="center" wrapText="1"/>
    </xf>
    <xf numFmtId="0" fontId="0" fillId="0" borderId="0" xfId="0" applyAlignment="1">
      <alignment vertical="top" wrapText="1"/>
    </xf>
    <xf numFmtId="0" fontId="7" fillId="0" borderId="0" xfId="1" applyFont="1" applyBorder="1" applyAlignment="1">
      <alignment vertical="center" wrapText="1"/>
    </xf>
    <xf numFmtId="9" fontId="9" fillId="0" borderId="1" xfId="7" applyFont="1" applyBorder="1" applyAlignment="1">
      <alignment horizontal="center" vertical="center"/>
    </xf>
    <xf numFmtId="9" fontId="9" fillId="0" borderId="1" xfId="0" applyNumberFormat="1" applyFont="1" applyBorder="1" applyAlignment="1">
      <alignment horizontal="center" vertical="center"/>
    </xf>
    <xf numFmtId="166" fontId="3" fillId="4" borderId="0" xfId="2" applyNumberFormat="1" applyFont="1" applyFill="1"/>
    <xf numFmtId="165" fontId="3" fillId="4" borderId="0" xfId="0" applyNumberFormat="1" applyFont="1" applyFill="1"/>
    <xf numFmtId="167" fontId="1" fillId="4" borderId="0" xfId="6" applyNumberFormat="1" applyFont="1" applyFill="1"/>
    <xf numFmtId="167" fontId="0" fillId="4" borderId="0" xfId="0" applyNumberFormat="1" applyFill="1"/>
    <xf numFmtId="9" fontId="1" fillId="4" borderId="0" xfId="7" applyFont="1" applyFill="1"/>
    <xf numFmtId="0" fontId="9" fillId="0" borderId="1" xfId="0" applyFont="1" applyBorder="1" applyAlignment="1">
      <alignment vertical="center" wrapText="1"/>
    </xf>
    <xf numFmtId="0" fontId="9" fillId="0" borderId="1" xfId="0" applyFont="1" applyBorder="1" applyAlignment="1">
      <alignment horizontal="left" vertical="center" wrapText="1"/>
    </xf>
    <xf numFmtId="0" fontId="3" fillId="0" borderId="1" xfId="0" applyFont="1" applyBorder="1"/>
    <xf numFmtId="9" fontId="9" fillId="0" borderId="1" xfId="0" applyNumberFormat="1" applyFont="1" applyBorder="1" applyAlignment="1">
      <alignment horizontal="center" vertical="center" wrapText="1"/>
    </xf>
    <xf numFmtId="9" fontId="9" fillId="0" borderId="1" xfId="7" applyFont="1" applyFill="1" applyBorder="1" applyAlignment="1">
      <alignment horizontal="center" vertical="center"/>
    </xf>
    <xf numFmtId="0" fontId="9" fillId="0" borderId="1" xfId="0" applyFont="1" applyBorder="1" applyAlignment="1">
      <alignment horizontal="center" vertical="center"/>
    </xf>
    <xf numFmtId="0" fontId="9" fillId="0" borderId="1" xfId="0" applyFont="1" applyBorder="1"/>
    <xf numFmtId="0" fontId="8" fillId="2" borderId="24" xfId="0" applyFont="1" applyFill="1" applyBorder="1" applyAlignment="1">
      <alignment horizontal="center" vertical="center"/>
    </xf>
    <xf numFmtId="0" fontId="9" fillId="0" borderId="15" xfId="0" applyFont="1" applyBorder="1" applyAlignment="1">
      <alignment horizontal="left" vertical="center" wrapText="1"/>
    </xf>
    <xf numFmtId="9" fontId="9" fillId="0" borderId="15" xfId="0" applyNumberFormat="1" applyFont="1" applyBorder="1" applyAlignment="1">
      <alignment horizontal="center" vertical="center" wrapText="1"/>
    </xf>
    <xf numFmtId="0" fontId="9" fillId="0" borderId="15" xfId="0" applyFont="1" applyBorder="1" applyAlignment="1">
      <alignment horizontal="center" vertical="center"/>
    </xf>
    <xf numFmtId="9" fontId="9" fillId="0" borderId="15" xfId="7" applyFont="1" applyFill="1" applyBorder="1" applyAlignment="1">
      <alignment horizontal="center" vertical="center"/>
    </xf>
    <xf numFmtId="0" fontId="9" fillId="0" borderId="15" xfId="0" applyFont="1" applyBorder="1" applyAlignment="1">
      <alignment vertical="center" wrapText="1"/>
    </xf>
    <xf numFmtId="0" fontId="9" fillId="0" borderId="3" xfId="0" applyFont="1" applyBorder="1" applyAlignment="1">
      <alignment vertical="center" wrapText="1"/>
    </xf>
    <xf numFmtId="9" fontId="9" fillId="0" borderId="15" xfId="0" applyNumberFormat="1" applyFont="1" applyBorder="1" applyAlignment="1">
      <alignment horizontal="center" vertical="center"/>
    </xf>
    <xf numFmtId="0" fontId="9" fillId="0" borderId="8" xfId="0" applyFont="1" applyBorder="1" applyAlignment="1">
      <alignment horizontal="left" vertical="center" wrapText="1"/>
    </xf>
    <xf numFmtId="168" fontId="9" fillId="0" borderId="1" xfId="7" applyNumberFormat="1" applyFont="1" applyFill="1" applyBorder="1" applyAlignment="1">
      <alignment horizontal="center" vertical="center"/>
    </xf>
    <xf numFmtId="0" fontId="9" fillId="0" borderId="5" xfId="0" applyFont="1" applyBorder="1" applyAlignment="1">
      <alignment horizontal="left" vertical="center" wrapText="1"/>
    </xf>
    <xf numFmtId="0" fontId="11" fillId="0" borderId="1" xfId="0" applyFont="1" applyBorder="1" applyAlignment="1">
      <alignment horizontal="left" vertical="center" wrapText="1"/>
    </xf>
    <xf numFmtId="9" fontId="11" fillId="0" borderId="1" xfId="0" applyNumberFormat="1" applyFont="1" applyBorder="1" applyAlignment="1">
      <alignment horizontal="center" vertical="center"/>
    </xf>
    <xf numFmtId="0" fontId="11" fillId="0" borderId="4" xfId="0" applyFont="1" applyBorder="1" applyAlignment="1">
      <alignment horizontal="left" vertical="center" wrapText="1"/>
    </xf>
    <xf numFmtId="0" fontId="13" fillId="2" borderId="24" xfId="0" applyFont="1" applyFill="1" applyBorder="1" applyAlignment="1">
      <alignment horizontal="center" vertical="center" wrapText="1"/>
    </xf>
    <xf numFmtId="0" fontId="13" fillId="0" borderId="10" xfId="0" applyFont="1" applyBorder="1" applyAlignment="1">
      <alignment horizontal="center" vertical="center"/>
    </xf>
    <xf numFmtId="0" fontId="13" fillId="2" borderId="25" xfId="0" applyFont="1" applyFill="1" applyBorder="1" applyAlignment="1">
      <alignment horizontal="center" vertical="center" wrapText="1"/>
    </xf>
    <xf numFmtId="0" fontId="13" fillId="5" borderId="24" xfId="0" applyFont="1" applyFill="1" applyBorder="1" applyAlignment="1">
      <alignment horizontal="center" vertical="center" wrapText="1"/>
    </xf>
    <xf numFmtId="0" fontId="14" fillId="0" borderId="24" xfId="0" applyFont="1" applyBorder="1" applyAlignment="1">
      <alignment horizontal="justify" vertical="center" wrapText="1"/>
    </xf>
    <xf numFmtId="0" fontId="13" fillId="0" borderId="24" xfId="0" applyFont="1" applyBorder="1" applyAlignment="1">
      <alignment horizontal="center" vertical="center" wrapText="1"/>
    </xf>
    <xf numFmtId="0" fontId="13" fillId="2" borderId="26" xfId="0" applyFont="1" applyFill="1" applyBorder="1" applyAlignment="1">
      <alignment vertical="center"/>
    </xf>
    <xf numFmtId="0" fontId="13" fillId="0" borderId="23" xfId="0" applyFont="1" applyBorder="1" applyAlignment="1">
      <alignment horizontal="center" vertical="center"/>
    </xf>
    <xf numFmtId="0" fontId="13" fillId="0" borderId="4" xfId="0" applyFont="1" applyBorder="1" applyAlignment="1">
      <alignment horizontal="center" vertical="center"/>
    </xf>
    <xf numFmtId="0" fontId="15" fillId="0" borderId="4" xfId="0" applyFont="1" applyBorder="1" applyAlignment="1">
      <alignment horizontal="center" vertical="center"/>
    </xf>
    <xf numFmtId="0" fontId="13" fillId="0" borderId="1" xfId="0" applyFont="1" applyBorder="1" applyAlignment="1">
      <alignment horizontal="center" vertical="center"/>
    </xf>
    <xf numFmtId="0" fontId="13" fillId="5" borderId="10" xfId="0" applyFont="1" applyFill="1" applyBorder="1"/>
    <xf numFmtId="0" fontId="13" fillId="5" borderId="1" xfId="0" applyFont="1" applyFill="1" applyBorder="1"/>
    <xf numFmtId="0" fontId="13" fillId="5" borderId="21" xfId="0" applyFont="1" applyFill="1" applyBorder="1" applyAlignment="1">
      <alignment horizontal="center" vertical="center"/>
    </xf>
    <xf numFmtId="0" fontId="13" fillId="5" borderId="5" xfId="0" applyFont="1" applyFill="1" applyBorder="1" applyAlignment="1">
      <alignment horizontal="center" vertical="center"/>
    </xf>
    <xf numFmtId="0" fontId="13" fillId="5" borderId="10" xfId="0" applyFont="1" applyFill="1" applyBorder="1" applyAlignment="1">
      <alignment horizontal="center" vertical="center"/>
    </xf>
    <xf numFmtId="0" fontId="13" fillId="5" borderId="1" xfId="0" applyFont="1" applyFill="1" applyBorder="1" applyAlignment="1">
      <alignment horizontal="center" vertical="center"/>
    </xf>
    <xf numFmtId="0" fontId="13" fillId="5" borderId="29" xfId="0" applyFont="1" applyFill="1" applyBorder="1" applyAlignment="1">
      <alignment horizontal="center" vertical="center"/>
    </xf>
    <xf numFmtId="0" fontId="14" fillId="12" borderId="24" xfId="0" applyFont="1" applyFill="1" applyBorder="1" applyAlignment="1">
      <alignment horizontal="justify" vertical="center" wrapText="1"/>
    </xf>
    <xf numFmtId="0" fontId="14" fillId="13" borderId="24" xfId="0" applyFont="1" applyFill="1" applyBorder="1" applyAlignment="1">
      <alignment horizontal="justify" vertical="center" wrapText="1"/>
    </xf>
    <xf numFmtId="0" fontId="14" fillId="0" borderId="24" xfId="0" applyFont="1" applyBorder="1" applyAlignment="1">
      <alignment horizontal="left" vertical="center" wrapText="1"/>
    </xf>
    <xf numFmtId="0" fontId="13" fillId="2" borderId="24" xfId="0" applyFont="1" applyFill="1" applyBorder="1" applyAlignment="1">
      <alignment horizontal="center" vertical="center"/>
    </xf>
    <xf numFmtId="0" fontId="14" fillId="14" borderId="24" xfId="0" applyFont="1" applyFill="1" applyBorder="1" applyAlignment="1">
      <alignment horizontal="justify" vertical="center" wrapText="1"/>
    </xf>
    <xf numFmtId="0" fontId="14" fillId="0" borderId="1" xfId="0" applyFont="1" applyBorder="1" applyAlignment="1">
      <alignment horizontal="center" vertical="center"/>
    </xf>
    <xf numFmtId="0" fontId="13" fillId="0" borderId="32" xfId="0" applyFont="1" applyBorder="1" applyAlignment="1">
      <alignment horizontal="center"/>
    </xf>
    <xf numFmtId="0" fontId="14" fillId="13" borderId="33" xfId="0" applyFont="1" applyFill="1" applyBorder="1"/>
    <xf numFmtId="0" fontId="14" fillId="14" borderId="33" xfId="0" applyFont="1" applyFill="1" applyBorder="1"/>
    <xf numFmtId="0" fontId="14" fillId="12" borderId="34" xfId="0" applyFont="1" applyFill="1" applyBorder="1"/>
    <xf numFmtId="0" fontId="14" fillId="0" borderId="1" xfId="0" applyFont="1" applyBorder="1" applyAlignment="1">
      <alignment horizontal="center"/>
    </xf>
    <xf numFmtId="0" fontId="14" fillId="0" borderId="36" xfId="0" applyFont="1" applyBorder="1" applyAlignment="1">
      <alignment horizontal="center"/>
    </xf>
    <xf numFmtId="0" fontId="13" fillId="0" borderId="37" xfId="0" applyFont="1" applyBorder="1" applyAlignment="1">
      <alignment horizontal="center"/>
    </xf>
    <xf numFmtId="0" fontId="14" fillId="0" borderId="38" xfId="0" applyFont="1" applyBorder="1" applyAlignment="1">
      <alignment horizontal="center"/>
    </xf>
    <xf numFmtId="0" fontId="14" fillId="0" borderId="39" xfId="0" applyFont="1" applyBorder="1" applyAlignment="1">
      <alignment horizontal="center"/>
    </xf>
    <xf numFmtId="0" fontId="13" fillId="5" borderId="35" xfId="0" applyFont="1" applyFill="1" applyBorder="1" applyAlignment="1">
      <alignment vertical="center" wrapText="1"/>
    </xf>
    <xf numFmtId="0" fontId="14" fillId="4" borderId="0" xfId="0" applyFont="1" applyFill="1"/>
    <xf numFmtId="0" fontId="14" fillId="0" borderId="0" xfId="0" applyFont="1" applyAlignment="1">
      <alignment horizontal="left" vertical="center" wrapText="1"/>
    </xf>
    <xf numFmtId="0" fontId="14" fillId="0" borderId="0" xfId="0" applyFont="1"/>
    <xf numFmtId="0" fontId="14" fillId="3" borderId="0" xfId="0" applyFont="1" applyFill="1"/>
    <xf numFmtId="0" fontId="15" fillId="0" borderId="24" xfId="0" applyFont="1" applyBorder="1" applyAlignment="1">
      <alignment horizontal="center" vertical="center"/>
    </xf>
    <xf numFmtId="0" fontId="16" fillId="0" borderId="3" xfId="0" applyFont="1" applyBorder="1" applyAlignment="1">
      <alignment horizontal="justify" vertical="center" wrapText="1"/>
    </xf>
    <xf numFmtId="0" fontId="16" fillId="0" borderId="4" xfId="0" applyFont="1" applyBorder="1" applyAlignment="1">
      <alignment horizontal="left" vertical="center" wrapText="1"/>
    </xf>
    <xf numFmtId="0" fontId="16" fillId="0" borderId="12" xfId="0" applyFont="1" applyBorder="1" applyAlignment="1">
      <alignment horizontal="justify" vertical="center" wrapText="1"/>
    </xf>
    <xf numFmtId="0" fontId="15" fillId="0" borderId="14" xfId="0" applyFont="1" applyBorder="1" applyAlignment="1">
      <alignment horizontal="center" vertical="center"/>
    </xf>
    <xf numFmtId="0" fontId="16" fillId="0" borderId="1" xfId="0" applyFont="1" applyBorder="1" applyAlignment="1">
      <alignment horizontal="justify" vertical="center" wrapText="1"/>
    </xf>
    <xf numFmtId="0" fontId="15" fillId="0" borderId="1" xfId="0" applyFont="1" applyBorder="1" applyAlignment="1">
      <alignment vertical="center"/>
    </xf>
    <xf numFmtId="0" fontId="14" fillId="4" borderId="0" xfId="0" applyFont="1" applyFill="1" applyAlignment="1">
      <alignment vertical="top" wrapText="1"/>
    </xf>
    <xf numFmtId="0" fontId="13" fillId="0" borderId="10" xfId="0" applyFont="1" applyBorder="1" applyAlignment="1">
      <alignment horizontal="center" vertical="center" wrapText="1"/>
    </xf>
    <xf numFmtId="0" fontId="13" fillId="0" borderId="12" xfId="0" applyFont="1" applyBorder="1" applyAlignment="1">
      <alignment horizontal="center" vertical="center" wrapText="1"/>
    </xf>
    <xf numFmtId="0" fontId="13" fillId="3" borderId="6" xfId="0" applyFont="1" applyFill="1" applyBorder="1" applyAlignment="1">
      <alignment horizontal="center" vertical="center" wrapText="1"/>
    </xf>
    <xf numFmtId="0" fontId="13" fillId="3" borderId="0" xfId="0" applyFont="1" applyFill="1" applyAlignment="1">
      <alignment horizontal="center" vertical="center" wrapText="1"/>
    </xf>
    <xf numFmtId="0" fontId="14" fillId="4" borderId="0" xfId="0" applyFont="1" applyFill="1" applyAlignment="1">
      <alignment wrapText="1"/>
    </xf>
    <xf numFmtId="0" fontId="14" fillId="4" borderId="0" xfId="0" applyFont="1" applyFill="1" applyAlignment="1">
      <alignment vertical="center" wrapText="1"/>
    </xf>
    <xf numFmtId="0" fontId="14" fillId="0" borderId="0" xfId="0" applyFont="1" applyAlignment="1">
      <alignment wrapText="1"/>
    </xf>
    <xf numFmtId="0" fontId="14" fillId="0" borderId="1" xfId="0" applyFont="1" applyBorder="1" applyAlignment="1">
      <alignment horizontal="left" vertical="center" wrapText="1"/>
    </xf>
    <xf numFmtId="0" fontId="14" fillId="0" borderId="8" xfId="0" applyFont="1" applyBorder="1" applyAlignment="1">
      <alignment horizontal="center" vertical="center"/>
    </xf>
    <xf numFmtId="0" fontId="14" fillId="0" borderId="3" xfId="0" applyFont="1" applyBorder="1" applyAlignment="1">
      <alignment horizontal="center" vertical="center"/>
    </xf>
    <xf numFmtId="0" fontId="14" fillId="0" borderId="13" xfId="0" applyFont="1" applyBorder="1" applyAlignment="1">
      <alignment horizontal="center" vertical="center"/>
    </xf>
    <xf numFmtId="0" fontId="14" fillId="0" borderId="0" xfId="0" applyFont="1" applyAlignment="1">
      <alignment vertical="center" wrapText="1"/>
    </xf>
    <xf numFmtId="0" fontId="13" fillId="0" borderId="24" xfId="0" applyFont="1" applyBorder="1" applyAlignment="1">
      <alignment horizontal="left" vertical="center" wrapText="1"/>
    </xf>
    <xf numFmtId="0" fontId="13" fillId="0" borderId="0" xfId="0" applyFont="1" applyAlignment="1">
      <alignment horizontal="center" vertical="center" wrapText="1"/>
    </xf>
    <xf numFmtId="0" fontId="14" fillId="0" borderId="13" xfId="0" applyFont="1" applyBorder="1" applyAlignment="1">
      <alignment horizontal="left" vertical="center" wrapText="1"/>
    </xf>
    <xf numFmtId="0" fontId="14" fillId="0" borderId="15" xfId="0" applyFont="1" applyBorder="1" applyAlignment="1">
      <alignment horizontal="justify" vertical="center" wrapText="1"/>
    </xf>
    <xf numFmtId="0" fontId="14" fillId="0" borderId="8" xfId="0" applyFont="1" applyBorder="1" applyAlignment="1">
      <alignment horizontal="justify" vertical="center" wrapText="1"/>
    </xf>
    <xf numFmtId="0" fontId="14" fillId="0" borderId="1" xfId="0" applyFont="1" applyBorder="1" applyAlignment="1">
      <alignment horizontal="justify" vertical="center" wrapText="1"/>
    </xf>
    <xf numFmtId="0" fontId="14" fillId="0" borderId="3" xfId="0" applyFont="1" applyBorder="1" applyAlignment="1">
      <alignment horizontal="justify" vertical="center" wrapText="1"/>
    </xf>
    <xf numFmtId="0" fontId="13" fillId="2" borderId="24" xfId="0" applyFont="1" applyFill="1" applyBorder="1" applyAlignment="1">
      <alignment horizontal="center"/>
    </xf>
    <xf numFmtId="0" fontId="13" fillId="0" borderId="1" xfId="0" applyFont="1" applyBorder="1" applyAlignment="1">
      <alignment vertical="center" wrapText="1"/>
    </xf>
    <xf numFmtId="0" fontId="13" fillId="0" borderId="1" xfId="0" applyFont="1" applyBorder="1" applyAlignment="1">
      <alignment horizontal="justify" vertical="center" wrapText="1"/>
    </xf>
    <xf numFmtId="0" fontId="13" fillId="2" borderId="1" xfId="0" applyFont="1" applyFill="1" applyBorder="1" applyAlignment="1">
      <alignment horizontal="center" vertical="center"/>
    </xf>
    <xf numFmtId="0" fontId="13" fillId="2" borderId="1" xfId="0" applyFont="1" applyFill="1" applyBorder="1" applyAlignment="1">
      <alignment horizontal="center"/>
    </xf>
    <xf numFmtId="0" fontId="13" fillId="2" borderId="4" xfId="0" applyFont="1" applyFill="1" applyBorder="1" applyAlignment="1">
      <alignment horizontal="center" vertical="center"/>
    </xf>
    <xf numFmtId="0" fontId="16" fillId="0" borderId="4" xfId="0" applyFont="1" applyBorder="1" applyAlignment="1">
      <alignment horizontal="justify" vertical="center" wrapText="1"/>
    </xf>
    <xf numFmtId="0" fontId="14" fillId="0" borderId="4" xfId="0" applyFont="1" applyBorder="1" applyAlignment="1">
      <alignment horizontal="center" vertical="center"/>
    </xf>
    <xf numFmtId="14" fontId="14" fillId="0" borderId="4" xfId="0" applyNumberFormat="1" applyFont="1" applyBorder="1" applyAlignment="1">
      <alignment horizontal="center" vertical="center"/>
    </xf>
    <xf numFmtId="0" fontId="14" fillId="0" borderId="1" xfId="0" applyFont="1" applyBorder="1" applyAlignment="1">
      <alignment vertical="center" wrapText="1"/>
    </xf>
    <xf numFmtId="14" fontId="14" fillId="0" borderId="4" xfId="0" applyNumberFormat="1" applyFont="1" applyBorder="1" applyAlignment="1">
      <alignment horizontal="left" vertical="center" wrapText="1"/>
    </xf>
    <xf numFmtId="14" fontId="14" fillId="0" borderId="1" xfId="0" applyNumberFormat="1" applyFont="1" applyBorder="1" applyAlignment="1">
      <alignment horizontal="center" vertical="center"/>
    </xf>
    <xf numFmtId="0" fontId="13" fillId="2" borderId="1" xfId="0" applyFont="1" applyFill="1" applyBorder="1"/>
    <xf numFmtId="9" fontId="14" fillId="0" borderId="1" xfId="0" applyNumberFormat="1" applyFont="1" applyBorder="1" applyAlignment="1">
      <alignment horizontal="center" vertical="center" wrapText="1"/>
    </xf>
    <xf numFmtId="9" fontId="14" fillId="0" borderId="1" xfId="0" applyNumberFormat="1" applyFont="1" applyBorder="1" applyAlignment="1">
      <alignment horizontal="center" vertical="center"/>
    </xf>
    <xf numFmtId="0" fontId="14" fillId="0" borderId="1" xfId="0" applyFont="1" applyBorder="1"/>
    <xf numFmtId="0" fontId="14" fillId="0" borderId="1" xfId="0" applyFont="1" applyBorder="1" applyAlignment="1">
      <alignment horizontal="center" vertical="center" wrapText="1"/>
    </xf>
    <xf numFmtId="0" fontId="14" fillId="0" borderId="1" xfId="0" applyFont="1" applyBorder="1" applyAlignment="1">
      <alignment horizontal="left" vertical="center"/>
    </xf>
    <xf numFmtId="0" fontId="14" fillId="0" borderId="0" xfId="0" applyFont="1" applyAlignment="1">
      <alignment horizontal="center" vertical="center" wrapText="1"/>
    </xf>
    <xf numFmtId="0" fontId="20" fillId="0" borderId="0" xfId="1" applyFont="1" applyBorder="1" applyAlignment="1">
      <alignment vertical="center" wrapText="1"/>
    </xf>
    <xf numFmtId="0" fontId="14" fillId="0" borderId="0" xfId="0" applyFont="1" applyAlignment="1">
      <alignment vertical="top" wrapText="1"/>
    </xf>
    <xf numFmtId="0" fontId="14" fillId="0" borderId="4" xfId="0" applyFont="1" applyBorder="1" applyAlignment="1">
      <alignment horizontal="justify" vertical="center" wrapText="1"/>
    </xf>
    <xf numFmtId="0" fontId="14" fillId="4" borderId="0" xfId="0" applyFont="1" applyFill="1" applyAlignment="1">
      <alignment horizontal="center" vertical="center"/>
    </xf>
    <xf numFmtId="0" fontId="14" fillId="4" borderId="0" xfId="0" applyFont="1" applyFill="1" applyAlignment="1">
      <alignment horizontal="left" vertical="center"/>
    </xf>
    <xf numFmtId="0" fontId="13" fillId="2" borderId="4" xfId="0" applyFont="1" applyFill="1" applyBorder="1" applyAlignment="1">
      <alignment horizontal="center" vertical="center" wrapText="1"/>
    </xf>
    <xf numFmtId="0" fontId="19" fillId="16" borderId="1" xfId="0" applyFont="1" applyFill="1" applyBorder="1" applyAlignment="1">
      <alignment horizontal="justify" vertical="center" wrapText="1"/>
    </xf>
    <xf numFmtId="0" fontId="19" fillId="0" borderId="1" xfId="0" applyFont="1" applyBorder="1" applyAlignment="1">
      <alignment horizontal="justify" vertical="center" wrapText="1"/>
    </xf>
    <xf numFmtId="0" fontId="19" fillId="0" borderId="4" xfId="0" applyFont="1" applyBorder="1" applyAlignment="1">
      <alignment horizontal="justify" vertical="center" wrapText="1"/>
    </xf>
    <xf numFmtId="0" fontId="14" fillId="0" borderId="0" xfId="0" applyFont="1" applyAlignment="1">
      <alignment horizontal="center" vertical="center"/>
    </xf>
    <xf numFmtId="0" fontId="14" fillId="0" borderId="0" xfId="0" applyFont="1" applyAlignment="1">
      <alignment horizontal="left" vertical="center"/>
    </xf>
    <xf numFmtId="14" fontId="14" fillId="0" borderId="4" xfId="0" applyNumberFormat="1" applyFont="1" applyBorder="1" applyAlignment="1">
      <alignment horizontal="justify" vertical="center" wrapText="1"/>
    </xf>
    <xf numFmtId="14" fontId="14" fillId="0" borderId="1" xfId="0" applyNumberFormat="1" applyFont="1" applyBorder="1" applyAlignment="1">
      <alignment horizontal="justify" vertical="center" wrapText="1"/>
    </xf>
    <xf numFmtId="9" fontId="14" fillId="0" borderId="1" xfId="3" applyNumberFormat="1" applyFont="1" applyBorder="1" applyAlignment="1">
      <alignment horizontal="center" vertical="center" wrapText="1"/>
    </xf>
    <xf numFmtId="0" fontId="14" fillId="0" borderId="4" xfId="0" applyFont="1" applyBorder="1" applyAlignment="1">
      <alignment horizontal="left" vertical="center" wrapText="1"/>
    </xf>
    <xf numFmtId="14" fontId="14" fillId="0" borderId="4" xfId="0" applyNumberFormat="1" applyFont="1" applyBorder="1" applyAlignment="1">
      <alignment horizontal="center" vertical="center" wrapText="1"/>
    </xf>
    <xf numFmtId="9" fontId="14" fillId="0" borderId="0" xfId="0" applyNumberFormat="1" applyFont="1" applyAlignment="1">
      <alignment horizontal="center" vertical="center" wrapText="1"/>
    </xf>
    <xf numFmtId="0" fontId="5" fillId="2" borderId="17" xfId="0" applyFont="1" applyFill="1" applyBorder="1" applyAlignment="1">
      <alignment horizontal="left" vertical="center"/>
    </xf>
    <xf numFmtId="0" fontId="5" fillId="2" borderId="18" xfId="0" applyFont="1" applyFill="1" applyBorder="1" applyAlignment="1">
      <alignment horizontal="left" vertical="center"/>
    </xf>
    <xf numFmtId="0" fontId="15" fillId="0" borderId="1" xfId="0" applyFont="1" applyBorder="1" applyAlignment="1">
      <alignment horizontal="center" vertical="center"/>
    </xf>
    <xf numFmtId="0" fontId="14" fillId="0" borderId="19" xfId="0" applyFont="1" applyBorder="1" applyAlignment="1">
      <alignment horizontal="justify" vertical="center" wrapText="1"/>
    </xf>
    <xf numFmtId="0" fontId="16" fillId="0" borderId="19" xfId="0" applyFont="1" applyBorder="1" applyAlignment="1">
      <alignment horizontal="justify" vertical="center" wrapText="1"/>
    </xf>
    <xf numFmtId="14" fontId="14" fillId="0" borderId="1" xfId="0" applyNumberFormat="1" applyFont="1" applyBorder="1" applyAlignment="1">
      <alignment horizontal="center" vertical="center" wrapText="1"/>
    </xf>
    <xf numFmtId="0" fontId="14" fillId="0" borderId="1" xfId="0" applyFont="1" applyBorder="1" applyAlignment="1">
      <alignment vertical="center"/>
    </xf>
    <xf numFmtId="0" fontId="14" fillId="0" borderId="1" xfId="0" applyFont="1" applyBorder="1" applyAlignment="1">
      <alignment horizontal="left" vertical="top" wrapText="1"/>
    </xf>
    <xf numFmtId="0" fontId="16" fillId="4" borderId="0" xfId="0" applyFont="1" applyFill="1"/>
    <xf numFmtId="0" fontId="16" fillId="0" borderId="0" xfId="0" applyFont="1" applyAlignment="1">
      <alignment vertical="center" wrapText="1"/>
    </xf>
    <xf numFmtId="0" fontId="22" fillId="0" borderId="0" xfId="1" applyFont="1" applyBorder="1" applyAlignment="1">
      <alignment vertical="center" wrapText="1"/>
    </xf>
    <xf numFmtId="0" fontId="16" fillId="0" borderId="0" xfId="0" applyFont="1"/>
    <xf numFmtId="0" fontId="13" fillId="2" borderId="20" xfId="0" applyFont="1" applyFill="1" applyBorder="1" applyAlignment="1">
      <alignment vertical="center"/>
    </xf>
    <xf numFmtId="0" fontId="13" fillId="2" borderId="10" xfId="0" applyFont="1" applyFill="1" applyBorder="1" applyAlignment="1">
      <alignment vertical="center"/>
    </xf>
    <xf numFmtId="0" fontId="13" fillId="2" borderId="20" xfId="0" applyFont="1" applyFill="1" applyBorder="1" applyAlignment="1">
      <alignment vertical="center" wrapText="1"/>
    </xf>
    <xf numFmtId="0" fontId="13" fillId="2" borderId="19" xfId="0" applyFont="1" applyFill="1" applyBorder="1" applyAlignment="1">
      <alignment vertical="center"/>
    </xf>
    <xf numFmtId="0" fontId="13" fillId="0" borderId="4" xfId="0" applyFont="1" applyBorder="1" applyAlignment="1">
      <alignment horizontal="center" vertical="center" wrapText="1"/>
    </xf>
    <xf numFmtId="0" fontId="13" fillId="0" borderId="4" xfId="0" applyFont="1" applyBorder="1" applyAlignment="1">
      <alignment horizontal="left" vertical="center" wrapText="1"/>
    </xf>
    <xf numFmtId="0" fontId="14" fillId="6" borderId="10" xfId="0" applyFont="1" applyFill="1" applyBorder="1"/>
    <xf numFmtId="0" fontId="14" fillId="0" borderId="10" xfId="0" applyFont="1" applyBorder="1"/>
    <xf numFmtId="0" fontId="14" fillId="7" borderId="1" xfId="0" applyFont="1" applyFill="1" applyBorder="1"/>
    <xf numFmtId="0" fontId="14" fillId="8" borderId="10" xfId="0" applyFont="1" applyFill="1" applyBorder="1"/>
    <xf numFmtId="0" fontId="21" fillId="11" borderId="10" xfId="0" applyFont="1" applyFill="1" applyBorder="1"/>
    <xf numFmtId="0" fontId="14" fillId="3" borderId="10" xfId="0" applyFont="1" applyFill="1" applyBorder="1"/>
    <xf numFmtId="0" fontId="14" fillId="3" borderId="1" xfId="0" applyFont="1" applyFill="1" applyBorder="1"/>
    <xf numFmtId="0" fontId="13" fillId="2" borderId="40" xfId="0" applyFont="1" applyFill="1" applyBorder="1" applyAlignment="1">
      <alignment horizontal="center"/>
    </xf>
    <xf numFmtId="0" fontId="15" fillId="0" borderId="4" xfId="0" applyFont="1" applyBorder="1" applyAlignment="1">
      <alignment horizontal="justify" vertical="center" wrapText="1"/>
    </xf>
    <xf numFmtId="0" fontId="14" fillId="6" borderId="48" xfId="0" applyFont="1" applyFill="1" applyBorder="1"/>
    <xf numFmtId="0" fontId="14" fillId="3" borderId="48" xfId="0" applyFont="1" applyFill="1" applyBorder="1"/>
    <xf numFmtId="0" fontId="14" fillId="3" borderId="49" xfId="0" applyFont="1" applyFill="1" applyBorder="1"/>
    <xf numFmtId="0" fontId="14" fillId="3" borderId="51" xfId="0" applyFont="1" applyFill="1" applyBorder="1"/>
    <xf numFmtId="0" fontId="14" fillId="0" borderId="51" xfId="0" applyFont="1" applyBorder="1"/>
    <xf numFmtId="0" fontId="14" fillId="6" borderId="54" xfId="0" applyFont="1" applyFill="1" applyBorder="1"/>
    <xf numFmtId="0" fontId="14" fillId="3" borderId="54" xfId="0" applyFont="1" applyFill="1" applyBorder="1"/>
    <xf numFmtId="0" fontId="14" fillId="0" borderId="54" xfId="0" applyFont="1" applyBorder="1"/>
    <xf numFmtId="0" fontId="14" fillId="0" borderId="55" xfId="0" applyFont="1" applyBorder="1"/>
    <xf numFmtId="0" fontId="16" fillId="0" borderId="56" xfId="0" applyFont="1" applyBorder="1" applyAlignment="1">
      <alignment horizontal="justify" vertical="center" wrapText="1"/>
    </xf>
    <xf numFmtId="0" fontId="16" fillId="0" borderId="41" xfId="0" applyFont="1" applyBorder="1" applyAlignment="1">
      <alignment horizontal="justify" vertical="center" wrapText="1"/>
    </xf>
    <xf numFmtId="0" fontId="14" fillId="3" borderId="23" xfId="0" applyFont="1" applyFill="1" applyBorder="1"/>
    <xf numFmtId="0" fontId="14" fillId="6" borderId="32" xfId="0" applyFont="1" applyFill="1" applyBorder="1"/>
    <xf numFmtId="0" fontId="14" fillId="6" borderId="35" xfId="0" applyFont="1" applyFill="1" applyBorder="1"/>
    <xf numFmtId="0" fontId="14" fillId="6" borderId="37" xfId="0" applyFont="1" applyFill="1" applyBorder="1"/>
    <xf numFmtId="0" fontId="14" fillId="6" borderId="55" xfId="0" applyFont="1" applyFill="1" applyBorder="1"/>
    <xf numFmtId="0" fontId="14" fillId="3" borderId="55" xfId="0" applyFont="1" applyFill="1" applyBorder="1"/>
    <xf numFmtId="0" fontId="14" fillId="3" borderId="37" xfId="0" applyFont="1" applyFill="1" applyBorder="1"/>
    <xf numFmtId="0" fontId="14" fillId="3" borderId="35" xfId="0" applyFont="1" applyFill="1" applyBorder="1"/>
    <xf numFmtId="0" fontId="16" fillId="0" borderId="20" xfId="0" applyFont="1" applyBorder="1" applyAlignment="1">
      <alignment horizontal="left" vertical="center" wrapText="1"/>
    </xf>
    <xf numFmtId="0" fontId="16" fillId="0" borderId="20" xfId="0" applyFont="1" applyBorder="1" applyAlignment="1">
      <alignment horizontal="justify" vertical="center" wrapText="1"/>
    </xf>
    <xf numFmtId="0" fontId="16" fillId="0" borderId="58" xfId="0" applyFont="1" applyBorder="1" applyAlignment="1">
      <alignment horizontal="justify" vertical="center" wrapText="1"/>
    </xf>
    <xf numFmtId="0" fontId="14" fillId="0" borderId="48" xfId="0" applyFont="1" applyBorder="1"/>
    <xf numFmtId="0" fontId="14" fillId="0" borderId="49" xfId="0" applyFont="1" applyBorder="1"/>
    <xf numFmtId="0" fontId="16" fillId="0" borderId="22" xfId="0" applyFont="1" applyBorder="1" applyAlignment="1">
      <alignment horizontal="justify" vertical="center" wrapText="1"/>
    </xf>
    <xf numFmtId="0" fontId="14" fillId="7" borderId="59" xfId="0" applyFont="1" applyFill="1" applyBorder="1"/>
    <xf numFmtId="0" fontId="14" fillId="7" borderId="60" xfId="0" applyFont="1" applyFill="1" applyBorder="1"/>
    <xf numFmtId="0" fontId="14" fillId="0" borderId="60" xfId="0" applyFont="1" applyBorder="1"/>
    <xf numFmtId="0" fontId="14" fillId="0" borderId="61" xfId="0" applyFont="1" applyBorder="1"/>
    <xf numFmtId="0" fontId="14" fillId="3" borderId="4" xfId="0" applyFont="1" applyFill="1" applyBorder="1"/>
    <xf numFmtId="0" fontId="14" fillId="7" borderId="32" xfId="0" applyFont="1" applyFill="1" applyBorder="1"/>
    <xf numFmtId="0" fontId="14" fillId="7" borderId="48" xfId="0" applyFont="1" applyFill="1" applyBorder="1"/>
    <xf numFmtId="0" fontId="14" fillId="7" borderId="33" xfId="0" applyFont="1" applyFill="1" applyBorder="1"/>
    <xf numFmtId="0" fontId="14" fillId="7" borderId="49" xfId="0" applyFont="1" applyFill="1" applyBorder="1"/>
    <xf numFmtId="0" fontId="14" fillId="7" borderId="36" xfId="0" applyFont="1" applyFill="1" applyBorder="1"/>
    <xf numFmtId="0" fontId="14" fillId="7" borderId="35" xfId="0" applyFont="1" applyFill="1" applyBorder="1"/>
    <xf numFmtId="0" fontId="14" fillId="0" borderId="36" xfId="0" applyFont="1" applyBorder="1"/>
    <xf numFmtId="0" fontId="14" fillId="7" borderId="37" xfId="0" applyFont="1" applyFill="1" applyBorder="1"/>
    <xf numFmtId="0" fontId="14" fillId="7" borderId="38" xfId="0" applyFont="1" applyFill="1" applyBorder="1"/>
    <xf numFmtId="0" fontId="14" fillId="0" borderId="38" xfId="0" applyFont="1" applyBorder="1"/>
    <xf numFmtId="0" fontId="14" fillId="0" borderId="39" xfId="0" applyFont="1" applyBorder="1"/>
    <xf numFmtId="0" fontId="14" fillId="3" borderId="33" xfId="0" applyFont="1" applyFill="1" applyBorder="1"/>
    <xf numFmtId="0" fontId="14" fillId="3" borderId="34" xfId="0" applyFont="1" applyFill="1" applyBorder="1"/>
    <xf numFmtId="0" fontId="14" fillId="3" borderId="36" xfId="0" applyFont="1" applyFill="1" applyBorder="1"/>
    <xf numFmtId="0" fontId="14" fillId="3" borderId="38" xfId="0" applyFont="1" applyFill="1" applyBorder="1"/>
    <xf numFmtId="0" fontId="14" fillId="3" borderId="39" xfId="0" applyFont="1" applyFill="1" applyBorder="1"/>
    <xf numFmtId="0" fontId="14" fillId="8" borderId="32" xfId="0" applyFont="1" applyFill="1" applyBorder="1"/>
    <xf numFmtId="0" fontId="14" fillId="8" borderId="48" xfId="0" applyFont="1" applyFill="1" applyBorder="1"/>
    <xf numFmtId="0" fontId="14" fillId="8" borderId="35" xfId="0" applyFont="1" applyFill="1" applyBorder="1"/>
    <xf numFmtId="0" fontId="14" fillId="8" borderId="51" xfId="0" applyFont="1" applyFill="1" applyBorder="1"/>
    <xf numFmtId="0" fontId="14" fillId="8" borderId="37" xfId="0" applyFont="1" applyFill="1" applyBorder="1"/>
    <xf numFmtId="0" fontId="14" fillId="8" borderId="54" xfId="0" applyFont="1" applyFill="1" applyBorder="1"/>
    <xf numFmtId="0" fontId="14" fillId="8" borderId="55" xfId="0" applyFont="1" applyFill="1" applyBorder="1"/>
    <xf numFmtId="0" fontId="14" fillId="0" borderId="20" xfId="0" applyFont="1" applyBorder="1" applyAlignment="1">
      <alignment horizontal="justify" vertical="center" wrapText="1"/>
    </xf>
    <xf numFmtId="0" fontId="14" fillId="3" borderId="32" xfId="0" applyFont="1" applyFill="1" applyBorder="1"/>
    <xf numFmtId="0" fontId="14" fillId="3" borderId="62" xfId="0" applyFont="1" applyFill="1" applyBorder="1"/>
    <xf numFmtId="0" fontId="14" fillId="17" borderId="32" xfId="0" applyFont="1" applyFill="1" applyBorder="1"/>
    <xf numFmtId="0" fontId="14" fillId="17" borderId="57" xfId="0" applyFont="1" applyFill="1" applyBorder="1"/>
    <xf numFmtId="0" fontId="14" fillId="17" borderId="23" xfId="0" applyFont="1" applyFill="1" applyBorder="1"/>
    <xf numFmtId="0" fontId="14" fillId="17" borderId="10" xfId="0" applyFont="1" applyFill="1" applyBorder="1"/>
    <xf numFmtId="0" fontId="14" fillId="17" borderId="38" xfId="0" applyFont="1" applyFill="1" applyBorder="1"/>
    <xf numFmtId="0" fontId="14" fillId="10" borderId="23" xfId="0" applyFont="1" applyFill="1" applyBorder="1"/>
    <xf numFmtId="0" fontId="14" fillId="3" borderId="59" xfId="0" applyFont="1" applyFill="1" applyBorder="1"/>
    <xf numFmtId="0" fontId="14" fillId="3" borderId="60" xfId="0" applyFont="1" applyFill="1" applyBorder="1"/>
    <xf numFmtId="0" fontId="14" fillId="3" borderId="63" xfId="0" applyFont="1" applyFill="1" applyBorder="1"/>
    <xf numFmtId="0" fontId="14" fillId="3" borderId="64" xfId="0" applyFont="1" applyFill="1" applyBorder="1"/>
    <xf numFmtId="0" fontId="14" fillId="10" borderId="32" xfId="0" applyFont="1" applyFill="1" applyBorder="1"/>
    <xf numFmtId="0" fontId="14" fillId="10" borderId="48" xfId="0" applyFont="1" applyFill="1" applyBorder="1"/>
    <xf numFmtId="0" fontId="14" fillId="10" borderId="65" xfId="0" applyFont="1" applyFill="1" applyBorder="1"/>
    <xf numFmtId="0" fontId="14" fillId="10" borderId="66" xfId="0" applyFont="1" applyFill="1" applyBorder="1"/>
    <xf numFmtId="0" fontId="14" fillId="15" borderId="10" xfId="0" applyFont="1" applyFill="1" applyBorder="1"/>
    <xf numFmtId="0" fontId="14" fillId="15" borderId="32" xfId="0" applyFont="1" applyFill="1" applyBorder="1"/>
    <xf numFmtId="0" fontId="14" fillId="15" borderId="48" xfId="0" applyFont="1" applyFill="1" applyBorder="1"/>
    <xf numFmtId="0" fontId="14" fillId="15" borderId="54" xfId="0" applyFont="1" applyFill="1" applyBorder="1"/>
    <xf numFmtId="0" fontId="14" fillId="15" borderId="38" xfId="0" applyFont="1" applyFill="1" applyBorder="1"/>
    <xf numFmtId="0" fontId="14" fillId="15" borderId="39" xfId="0" applyFont="1" applyFill="1" applyBorder="1"/>
    <xf numFmtId="0" fontId="15" fillId="2" borderId="19" xfId="0" applyFont="1" applyFill="1" applyBorder="1" applyAlignment="1">
      <alignment vertical="center"/>
    </xf>
    <xf numFmtId="0" fontId="15" fillId="2" borderId="20" xfId="0" applyFont="1" applyFill="1" applyBorder="1" applyAlignment="1">
      <alignment vertical="center"/>
    </xf>
    <xf numFmtId="0" fontId="21" fillId="3" borderId="10" xfId="0" applyFont="1" applyFill="1" applyBorder="1"/>
    <xf numFmtId="0" fontId="21" fillId="11" borderId="32" xfId="0" applyFont="1" applyFill="1" applyBorder="1"/>
    <xf numFmtId="0" fontId="21" fillId="11" borderId="48" xfId="0" applyFont="1" applyFill="1" applyBorder="1"/>
    <xf numFmtId="0" fontId="21" fillId="11" borderId="35" xfId="0" applyFont="1" applyFill="1" applyBorder="1"/>
    <xf numFmtId="0" fontId="21" fillId="11" borderId="54" xfId="0" applyFont="1" applyFill="1" applyBorder="1"/>
    <xf numFmtId="0" fontId="21" fillId="3" borderId="1" xfId="0" applyFont="1" applyFill="1" applyBorder="1"/>
    <xf numFmtId="0" fontId="21" fillId="3" borderId="48" xfId="0" applyFont="1" applyFill="1" applyBorder="1"/>
    <xf numFmtId="0" fontId="21" fillId="3" borderId="33" xfId="0" applyFont="1" applyFill="1" applyBorder="1"/>
    <xf numFmtId="0" fontId="21" fillId="3" borderId="35" xfId="0" applyFont="1" applyFill="1" applyBorder="1"/>
    <xf numFmtId="0" fontId="21" fillId="3" borderId="37" xfId="0" applyFont="1" applyFill="1" applyBorder="1"/>
    <xf numFmtId="0" fontId="21" fillId="3" borderId="54" xfId="0" applyFont="1" applyFill="1" applyBorder="1"/>
    <xf numFmtId="0" fontId="21" fillId="18" borderId="32" xfId="0" applyFont="1" applyFill="1" applyBorder="1"/>
    <xf numFmtId="0" fontId="21" fillId="18" borderId="54" xfId="0" applyFont="1" applyFill="1" applyBorder="1"/>
    <xf numFmtId="0" fontId="21" fillId="18" borderId="55" xfId="0" applyFont="1" applyFill="1" applyBorder="1"/>
    <xf numFmtId="0" fontId="14" fillId="17" borderId="64" xfId="0" applyFont="1" applyFill="1" applyBorder="1"/>
    <xf numFmtId="0" fontId="14" fillId="17" borderId="11" xfId="0" applyFont="1" applyFill="1" applyBorder="1"/>
    <xf numFmtId="0" fontId="14" fillId="3" borderId="11" xfId="0" applyFont="1" applyFill="1" applyBorder="1"/>
    <xf numFmtId="0" fontId="14" fillId="3" borderId="52" xfId="0" applyFont="1" applyFill="1" applyBorder="1"/>
    <xf numFmtId="0" fontId="14" fillId="3" borderId="65" xfId="0" applyFont="1" applyFill="1" applyBorder="1"/>
    <xf numFmtId="0" fontId="14" fillId="17" borderId="53" xfId="0" applyFont="1" applyFill="1" applyBorder="1"/>
    <xf numFmtId="0" fontId="14" fillId="3" borderId="53" xfId="0" applyFont="1" applyFill="1" applyBorder="1"/>
    <xf numFmtId="0" fontId="14" fillId="17" borderId="1" xfId="0" applyFont="1" applyFill="1" applyBorder="1"/>
    <xf numFmtId="0" fontId="14" fillId="3" borderId="68" xfId="0" applyFont="1" applyFill="1" applyBorder="1"/>
    <xf numFmtId="0" fontId="14" fillId="17" borderId="35" xfId="0" applyFont="1" applyFill="1" applyBorder="1"/>
    <xf numFmtId="0" fontId="8" fillId="0" borderId="30" xfId="0" applyFont="1" applyBorder="1" applyAlignment="1">
      <alignment horizontal="left" vertical="center" wrapText="1"/>
    </xf>
    <xf numFmtId="0" fontId="8" fillId="0" borderId="10" xfId="0" applyFont="1" applyBorder="1" applyAlignment="1">
      <alignment horizontal="left" vertical="center" wrapText="1"/>
    </xf>
    <xf numFmtId="0" fontId="12" fillId="0" borderId="10" xfId="0" applyFont="1" applyBorder="1" applyAlignment="1">
      <alignment horizontal="left" vertical="center" wrapText="1"/>
    </xf>
    <xf numFmtId="0" fontId="12" fillId="0" borderId="23" xfId="0" applyFont="1" applyBorder="1" applyAlignment="1">
      <alignment horizontal="left" vertical="center" wrapText="1"/>
    </xf>
    <xf numFmtId="0" fontId="11" fillId="0" borderId="1" xfId="0" applyFont="1" applyBorder="1" applyAlignment="1">
      <alignment horizontal="center" vertical="center"/>
    </xf>
    <xf numFmtId="0" fontId="21" fillId="18" borderId="57" xfId="0" applyFont="1" applyFill="1" applyBorder="1"/>
    <xf numFmtId="0" fontId="0" fillId="19" borderId="0" xfId="0" applyFill="1"/>
    <xf numFmtId="0" fontId="16" fillId="0" borderId="1" xfId="0" applyFont="1" applyBorder="1" applyAlignment="1">
      <alignment horizontal="left" vertical="center" wrapText="1"/>
    </xf>
    <xf numFmtId="0" fontId="13" fillId="0" borderId="1" xfId="0" applyFont="1" applyBorder="1" applyAlignment="1">
      <alignment horizontal="left" vertical="center"/>
    </xf>
    <xf numFmtId="0" fontId="19" fillId="0" borderId="1" xfId="0" applyFont="1" applyBorder="1" applyAlignment="1">
      <alignment horizontal="left" vertical="center" wrapText="1"/>
    </xf>
    <xf numFmtId="0" fontId="13" fillId="2" borderId="10" xfId="0" applyFont="1" applyFill="1" applyBorder="1" applyAlignment="1">
      <alignment horizontal="center" vertical="center"/>
    </xf>
    <xf numFmtId="0" fontId="13" fillId="2" borderId="20" xfId="0" applyFont="1" applyFill="1" applyBorder="1" applyAlignment="1">
      <alignment horizontal="center" vertical="center"/>
    </xf>
    <xf numFmtId="0" fontId="13" fillId="2" borderId="10" xfId="0" applyFont="1" applyFill="1" applyBorder="1" applyAlignment="1">
      <alignment horizontal="center" vertical="center" wrapText="1"/>
    </xf>
    <xf numFmtId="0" fontId="15" fillId="2" borderId="10" xfId="0" applyFont="1" applyFill="1" applyBorder="1" applyAlignment="1">
      <alignment horizontal="center" vertical="center"/>
    </xf>
    <xf numFmtId="0" fontId="13" fillId="0" borderId="19" xfId="0" applyFont="1" applyBorder="1" applyAlignment="1">
      <alignment vertical="center"/>
    </xf>
    <xf numFmtId="0" fontId="13" fillId="0" borderId="20" xfId="0" applyFont="1" applyBorder="1" applyAlignment="1">
      <alignment vertical="center"/>
    </xf>
    <xf numFmtId="0" fontId="13" fillId="0" borderId="10" xfId="0" applyFont="1" applyBorder="1" applyAlignment="1">
      <alignment vertical="center"/>
    </xf>
    <xf numFmtId="0" fontId="13" fillId="0" borderId="1" xfId="0" applyFont="1" applyBorder="1" applyAlignment="1">
      <alignment vertical="center"/>
    </xf>
    <xf numFmtId="0" fontId="13" fillId="0" borderId="20" xfId="0" applyFont="1" applyBorder="1" applyAlignment="1">
      <alignment horizontal="left" vertical="center"/>
    </xf>
    <xf numFmtId="0" fontId="15" fillId="2" borderId="20" xfId="0" applyFont="1" applyFill="1" applyBorder="1" applyAlignment="1">
      <alignment horizontal="left" vertical="center"/>
    </xf>
    <xf numFmtId="14" fontId="14" fillId="0" borderId="1" xfId="0" applyNumberFormat="1" applyFont="1" applyBorder="1" applyAlignment="1">
      <alignment horizontal="left" vertical="center" wrapText="1"/>
    </xf>
    <xf numFmtId="0" fontId="13" fillId="2" borderId="20" xfId="0" applyFont="1" applyFill="1" applyBorder="1" applyAlignment="1">
      <alignment horizontal="left" vertical="center"/>
    </xf>
    <xf numFmtId="0" fontId="13" fillId="0" borderId="19" xfId="0" applyFont="1" applyBorder="1"/>
    <xf numFmtId="0" fontId="13" fillId="0" borderId="20" xfId="0" applyFont="1" applyBorder="1"/>
    <xf numFmtId="0" fontId="13" fillId="0" borderId="10" xfId="0" applyFont="1" applyBorder="1"/>
    <xf numFmtId="0" fontId="13" fillId="0" borderId="19" xfId="0" applyFont="1" applyBorder="1" applyAlignment="1">
      <alignment horizontal="center" vertical="center"/>
    </xf>
    <xf numFmtId="0" fontId="13" fillId="0" borderId="20" xfId="0" applyFont="1" applyBorder="1" applyAlignment="1">
      <alignment horizontal="center" vertical="center"/>
    </xf>
    <xf numFmtId="0" fontId="15" fillId="2" borderId="20" xfId="0" applyFont="1" applyFill="1" applyBorder="1" applyAlignment="1">
      <alignment horizontal="center" vertical="center"/>
    </xf>
    <xf numFmtId="0" fontId="14" fillId="0" borderId="4" xfId="0" applyFont="1" applyBorder="1" applyAlignment="1">
      <alignment horizontal="center" vertical="center" wrapText="1"/>
    </xf>
    <xf numFmtId="0" fontId="16" fillId="0" borderId="0" xfId="0" applyFont="1" applyAlignment="1">
      <alignment horizontal="center" vertical="center"/>
    </xf>
    <xf numFmtId="0" fontId="13" fillId="6" borderId="4" xfId="0" applyFont="1" applyFill="1" applyBorder="1" applyAlignment="1">
      <alignment horizontal="center" vertical="center"/>
    </xf>
    <xf numFmtId="0" fontId="13" fillId="6" borderId="1" xfId="0" applyFont="1" applyFill="1" applyBorder="1" applyAlignment="1">
      <alignment horizontal="center" vertical="center"/>
    </xf>
    <xf numFmtId="0" fontId="13" fillId="0" borderId="19" xfId="0" applyFont="1" applyBorder="1" applyAlignment="1">
      <alignment horizontal="left" vertical="center"/>
    </xf>
    <xf numFmtId="0" fontId="13" fillId="0" borderId="10" xfId="0" applyFont="1" applyBorder="1" applyAlignment="1">
      <alignment horizontal="left" vertical="center"/>
    </xf>
    <xf numFmtId="0" fontId="24" fillId="4" borderId="0" xfId="0" applyFont="1" applyFill="1" applyAlignment="1">
      <alignment horizontal="center" vertical="center"/>
    </xf>
    <xf numFmtId="0" fontId="8" fillId="2" borderId="73" xfId="0" applyFont="1" applyFill="1" applyBorder="1" applyAlignment="1">
      <alignment horizontal="center" vertical="center"/>
    </xf>
    <xf numFmtId="0" fontId="8" fillId="2" borderId="40" xfId="0" applyFont="1" applyFill="1" applyBorder="1" applyAlignment="1">
      <alignment horizontal="center" vertical="center"/>
    </xf>
    <xf numFmtId="0" fontId="14" fillId="0" borderId="0" xfId="0" applyFont="1" applyAlignment="1">
      <alignment vertical="center"/>
    </xf>
    <xf numFmtId="0" fontId="13" fillId="2" borderId="19" xfId="0" applyFont="1" applyFill="1" applyBorder="1" applyAlignment="1">
      <alignment horizontal="left" vertical="center" wrapText="1"/>
    </xf>
    <xf numFmtId="0" fontId="16" fillId="14" borderId="4" xfId="0" applyFont="1" applyFill="1" applyBorder="1" applyAlignment="1">
      <alignment horizontal="justify" vertical="center" wrapText="1"/>
    </xf>
    <xf numFmtId="0" fontId="9" fillId="14" borderId="1" xfId="0" applyFont="1" applyFill="1" applyBorder="1" applyAlignment="1">
      <alignment horizontal="left" vertical="center" wrapText="1"/>
    </xf>
    <xf numFmtId="0" fontId="6" fillId="0" borderId="17" xfId="0" applyFont="1" applyBorder="1" applyAlignment="1">
      <alignment horizontal="left" vertical="center"/>
    </xf>
    <xf numFmtId="0" fontId="6" fillId="0" borderId="18" xfId="0" applyFont="1" applyBorder="1" applyAlignment="1">
      <alignment horizontal="left" vertical="center"/>
    </xf>
    <xf numFmtId="0" fontId="8" fillId="2" borderId="24" xfId="0" applyFont="1" applyFill="1" applyBorder="1" applyAlignment="1">
      <alignment horizontal="center" vertical="center" wrapText="1"/>
    </xf>
    <xf numFmtId="0" fontId="8" fillId="2" borderId="24" xfId="0" applyFont="1" applyFill="1" applyBorder="1" applyAlignment="1">
      <alignment horizontal="center" vertical="center"/>
    </xf>
    <xf numFmtId="0" fontId="10" fillId="4" borderId="0" xfId="0" applyFont="1" applyFill="1" applyAlignment="1">
      <alignment horizontal="center" vertical="center"/>
    </xf>
    <xf numFmtId="0" fontId="15" fillId="0" borderId="26" xfId="0" applyFont="1" applyBorder="1" applyAlignment="1">
      <alignment horizontal="center" vertical="center"/>
    </xf>
    <xf numFmtId="0" fontId="15" fillId="0" borderId="27" xfId="0" applyFont="1" applyBorder="1" applyAlignment="1">
      <alignment horizontal="center" vertical="center"/>
    </xf>
    <xf numFmtId="0" fontId="15" fillId="0" borderId="28" xfId="0" applyFont="1" applyBorder="1" applyAlignment="1">
      <alignment horizontal="center" vertical="center"/>
    </xf>
    <xf numFmtId="0" fontId="16" fillId="0" borderId="31" xfId="0" applyFont="1" applyBorder="1" applyAlignment="1">
      <alignment horizontal="left" vertical="center" wrapText="1"/>
    </xf>
    <xf numFmtId="0" fontId="16" fillId="0" borderId="4" xfId="0" applyFont="1" applyBorder="1" applyAlignment="1">
      <alignment horizontal="left" vertical="center" wrapText="1"/>
    </xf>
    <xf numFmtId="0" fontId="16" fillId="0" borderId="11" xfId="0" applyFont="1" applyBorder="1" applyAlignment="1">
      <alignment horizontal="left" vertical="center" wrapText="1"/>
    </xf>
    <xf numFmtId="0" fontId="16" fillId="0" borderId="5" xfId="0" applyFont="1" applyBorder="1" applyAlignment="1">
      <alignment horizontal="left" vertical="center" wrapText="1"/>
    </xf>
    <xf numFmtId="0" fontId="16" fillId="0" borderId="11" xfId="0" applyFont="1" applyBorder="1" applyAlignment="1">
      <alignment horizontal="left" vertical="top" wrapText="1"/>
    </xf>
    <xf numFmtId="0" fontId="16" fillId="0" borderId="4" xfId="0" applyFont="1" applyBorder="1" applyAlignment="1">
      <alignment horizontal="left" vertical="top" wrapText="1"/>
    </xf>
    <xf numFmtId="0" fontId="15" fillId="0" borderId="14" xfId="0" applyFont="1" applyBorder="1" applyAlignment="1">
      <alignment horizontal="center" vertical="center"/>
    </xf>
    <xf numFmtId="0" fontId="15" fillId="0" borderId="16" xfId="0" applyFont="1" applyBorder="1" applyAlignment="1">
      <alignment horizontal="center" vertical="center"/>
    </xf>
    <xf numFmtId="0" fontId="15" fillId="0" borderId="9" xfId="0" applyFont="1" applyBorder="1" applyAlignment="1">
      <alignment horizontal="center" vertical="center"/>
    </xf>
    <xf numFmtId="0" fontId="15" fillId="0" borderId="7" xfId="0" applyFont="1" applyBorder="1" applyAlignment="1">
      <alignment horizontal="center" vertical="center"/>
    </xf>
    <xf numFmtId="0" fontId="15" fillId="0" borderId="25" xfId="0" applyFont="1" applyBorder="1" applyAlignment="1">
      <alignment horizontal="center" vertical="center"/>
    </xf>
    <xf numFmtId="0" fontId="15" fillId="0" borderId="1" xfId="0" applyFont="1" applyBorder="1" applyAlignment="1">
      <alignment horizontal="center" vertical="center"/>
    </xf>
    <xf numFmtId="0" fontId="16" fillId="0" borderId="1" xfId="0" applyFont="1" applyBorder="1" applyAlignment="1">
      <alignment horizontal="left" vertical="center" wrapText="1"/>
    </xf>
    <xf numFmtId="0" fontId="13" fillId="2" borderId="24" xfId="0" applyFont="1" applyFill="1" applyBorder="1" applyAlignment="1">
      <alignment horizontal="center" vertical="center" wrapText="1"/>
    </xf>
    <xf numFmtId="0" fontId="13" fillId="2" borderId="40" xfId="0" applyFont="1" applyFill="1" applyBorder="1" applyAlignment="1">
      <alignment horizontal="center" vertical="center" wrapText="1"/>
    </xf>
    <xf numFmtId="0" fontId="13" fillId="15" borderId="26" xfId="0" applyFont="1" applyFill="1" applyBorder="1" applyAlignment="1">
      <alignment horizontal="center" vertical="center" wrapText="1"/>
    </xf>
    <xf numFmtId="0" fontId="13" fillId="15" borderId="28" xfId="0" applyFont="1" applyFill="1" applyBorder="1" applyAlignment="1">
      <alignment horizontal="center" vertical="center" wrapText="1"/>
    </xf>
    <xf numFmtId="0" fontId="13" fillId="0" borderId="11" xfId="0" applyFont="1" applyBorder="1" applyAlignment="1">
      <alignment horizontal="center" vertical="center" wrapText="1"/>
    </xf>
    <xf numFmtId="0" fontId="13" fillId="0" borderId="5" xfId="0" applyFont="1" applyBorder="1" applyAlignment="1">
      <alignment horizontal="center" vertical="center" wrapText="1"/>
    </xf>
    <xf numFmtId="0" fontId="13" fillId="0" borderId="4" xfId="0" applyFont="1" applyBorder="1" applyAlignment="1">
      <alignment horizontal="center" vertical="center" wrapText="1"/>
    </xf>
    <xf numFmtId="0" fontId="13" fillId="0" borderId="11" xfId="0" applyFont="1" applyBorder="1" applyAlignment="1">
      <alignment horizontal="left" vertical="center" wrapText="1"/>
    </xf>
    <xf numFmtId="0" fontId="13" fillId="0" borderId="5" xfId="0" applyFont="1" applyBorder="1" applyAlignment="1">
      <alignment horizontal="left" vertical="center" wrapText="1"/>
    </xf>
    <xf numFmtId="0" fontId="13" fillId="0" borderId="4" xfId="0" applyFont="1" applyBorder="1" applyAlignment="1">
      <alignment horizontal="left" vertical="center" wrapText="1"/>
    </xf>
    <xf numFmtId="0" fontId="13" fillId="0" borderId="1" xfId="0" applyFont="1" applyBorder="1" applyAlignment="1">
      <alignment horizontal="center" vertical="center" wrapText="1"/>
    </xf>
    <xf numFmtId="0" fontId="13" fillId="0" borderId="14" xfId="0" applyFont="1" applyBorder="1" applyAlignment="1">
      <alignment horizontal="left" vertical="center" wrapText="1"/>
    </xf>
    <xf numFmtId="0" fontId="13" fillId="0" borderId="16" xfId="0" applyFont="1" applyBorder="1" applyAlignment="1">
      <alignment horizontal="left" vertical="center" wrapText="1"/>
    </xf>
    <xf numFmtId="0" fontId="13" fillId="0" borderId="9" xfId="0" applyFont="1" applyBorder="1" applyAlignment="1">
      <alignment horizontal="left" vertical="center" wrapText="1"/>
    </xf>
    <xf numFmtId="0" fontId="15" fillId="0" borderId="11" xfId="0" applyFont="1" applyBorder="1" applyAlignment="1">
      <alignment horizontal="left" vertical="center" wrapText="1"/>
    </xf>
    <xf numFmtId="0" fontId="15" fillId="0" borderId="5" xfId="0" applyFont="1" applyBorder="1" applyAlignment="1">
      <alignment horizontal="left" vertical="center" wrapText="1"/>
    </xf>
    <xf numFmtId="0" fontId="15" fillId="0" borderId="4" xfId="0" applyFont="1" applyBorder="1" applyAlignment="1">
      <alignment horizontal="left" vertical="center" wrapText="1"/>
    </xf>
    <xf numFmtId="0" fontId="13" fillId="0" borderId="46" xfId="0" applyFont="1" applyBorder="1" applyAlignment="1">
      <alignment horizontal="left" vertical="center" wrapText="1"/>
    </xf>
    <xf numFmtId="0" fontId="13" fillId="0" borderId="50" xfId="0" applyFont="1" applyBorder="1" applyAlignment="1">
      <alignment horizontal="left" vertical="center" wrapText="1"/>
    </xf>
    <xf numFmtId="0" fontId="13" fillId="0" borderId="52" xfId="0" applyFont="1" applyBorder="1" applyAlignment="1">
      <alignment horizontal="left" vertical="center" wrapText="1"/>
    </xf>
    <xf numFmtId="0" fontId="13" fillId="0" borderId="47" xfId="0" applyFont="1" applyBorder="1" applyAlignment="1">
      <alignment horizontal="center" vertical="center" wrapText="1"/>
    </xf>
    <xf numFmtId="0" fontId="13" fillId="0" borderId="53" xfId="0" applyFont="1" applyBorder="1" applyAlignment="1">
      <alignment horizontal="center" vertical="center" wrapText="1"/>
    </xf>
    <xf numFmtId="0" fontId="13" fillId="0" borderId="47" xfId="0" applyFont="1" applyBorder="1" applyAlignment="1">
      <alignment horizontal="left" vertical="center" wrapText="1"/>
    </xf>
    <xf numFmtId="0" fontId="15" fillId="0" borderId="53" xfId="0" applyFont="1" applyBorder="1" applyAlignment="1">
      <alignment horizontal="left" vertical="center" wrapText="1"/>
    </xf>
    <xf numFmtId="0" fontId="13" fillId="0" borderId="67" xfId="0" applyFont="1" applyBorder="1" applyAlignment="1">
      <alignment horizontal="left" vertical="center" wrapText="1"/>
    </xf>
    <xf numFmtId="0" fontId="13" fillId="0" borderId="2" xfId="0" applyFont="1" applyBorder="1" applyAlignment="1">
      <alignment horizontal="justify" vertical="center" wrapText="1"/>
    </xf>
    <xf numFmtId="0" fontId="13" fillId="0" borderId="1" xfId="0" applyFont="1" applyBorder="1" applyAlignment="1">
      <alignment vertical="center" wrapText="1"/>
    </xf>
    <xf numFmtId="0" fontId="13" fillId="0" borderId="1" xfId="0" applyFont="1" applyBorder="1" applyAlignment="1">
      <alignment horizontal="left" vertical="center" wrapText="1"/>
    </xf>
    <xf numFmtId="0" fontId="13" fillId="0" borderId="2" xfId="0" applyFont="1" applyBorder="1" applyAlignment="1">
      <alignment horizontal="left" vertical="center" wrapText="1"/>
    </xf>
    <xf numFmtId="0" fontId="13" fillId="2" borderId="26" xfId="0" applyFont="1" applyFill="1" applyBorder="1" applyAlignment="1">
      <alignment horizontal="center" vertical="center" wrapText="1"/>
    </xf>
    <xf numFmtId="0" fontId="13" fillId="2" borderId="27" xfId="0" applyFont="1" applyFill="1" applyBorder="1" applyAlignment="1">
      <alignment horizontal="center" vertical="center" wrapText="1"/>
    </xf>
    <xf numFmtId="0" fontId="13" fillId="2" borderId="28" xfId="0" applyFont="1" applyFill="1" applyBorder="1" applyAlignment="1">
      <alignment horizontal="center" vertical="center" wrapText="1"/>
    </xf>
    <xf numFmtId="0" fontId="13" fillId="2" borderId="40" xfId="0" applyFont="1" applyFill="1" applyBorder="1" applyAlignment="1">
      <alignment horizontal="center" vertical="center"/>
    </xf>
    <xf numFmtId="0" fontId="13" fillId="2" borderId="71" xfId="0" applyFont="1" applyFill="1" applyBorder="1" applyAlignment="1">
      <alignment horizontal="center" vertical="center"/>
    </xf>
    <xf numFmtId="0" fontId="13" fillId="2" borderId="72" xfId="0" applyFont="1" applyFill="1" applyBorder="1" applyAlignment="1">
      <alignment horizontal="center" vertical="center"/>
    </xf>
    <xf numFmtId="0" fontId="13" fillId="9" borderId="24" xfId="0" applyFont="1" applyFill="1" applyBorder="1" applyAlignment="1">
      <alignment horizontal="center"/>
    </xf>
    <xf numFmtId="0" fontId="14" fillId="9" borderId="24" xfId="0" applyFont="1" applyFill="1" applyBorder="1" applyAlignment="1">
      <alignment horizontal="center"/>
    </xf>
    <xf numFmtId="0" fontId="13" fillId="2" borderId="42" xfId="0" applyFont="1" applyFill="1" applyBorder="1" applyAlignment="1">
      <alignment horizontal="center" vertical="center" wrapText="1"/>
    </xf>
    <xf numFmtId="0" fontId="13" fillId="2" borderId="43" xfId="0" applyFont="1" applyFill="1" applyBorder="1" applyAlignment="1">
      <alignment horizontal="center" vertical="center" wrapText="1"/>
    </xf>
    <xf numFmtId="0" fontId="13" fillId="2" borderId="44" xfId="0" applyFont="1" applyFill="1" applyBorder="1" applyAlignment="1">
      <alignment horizontal="center" vertical="center" wrapText="1"/>
    </xf>
    <xf numFmtId="0" fontId="13" fillId="2" borderId="45" xfId="0" applyFont="1" applyFill="1" applyBorder="1" applyAlignment="1">
      <alignment horizontal="center" vertical="center" wrapText="1"/>
    </xf>
    <xf numFmtId="0" fontId="13" fillId="2" borderId="69" xfId="0" applyFont="1" applyFill="1" applyBorder="1" applyAlignment="1">
      <alignment horizontal="center" vertical="center" wrapText="1"/>
    </xf>
    <xf numFmtId="0" fontId="13" fillId="2" borderId="70" xfId="0" applyFont="1" applyFill="1" applyBorder="1" applyAlignment="1">
      <alignment horizontal="center" vertical="center" wrapText="1"/>
    </xf>
    <xf numFmtId="0" fontId="13" fillId="2" borderId="1" xfId="0" applyFont="1" applyFill="1" applyBorder="1" applyAlignment="1">
      <alignment horizontal="center"/>
    </xf>
    <xf numFmtId="0" fontId="13" fillId="2" borderId="19" xfId="0" applyFont="1" applyFill="1" applyBorder="1" applyAlignment="1">
      <alignment horizontal="center"/>
    </xf>
    <xf numFmtId="0" fontId="13" fillId="2" borderId="20" xfId="0" applyFont="1" applyFill="1" applyBorder="1" applyAlignment="1">
      <alignment horizontal="center"/>
    </xf>
    <xf numFmtId="0" fontId="13" fillId="2" borderId="10" xfId="0" applyFont="1" applyFill="1" applyBorder="1" applyAlignment="1">
      <alignment horizontal="center"/>
    </xf>
    <xf numFmtId="0" fontId="13" fillId="0" borderId="1" xfId="0" applyFont="1" applyBorder="1" applyAlignment="1">
      <alignment horizontal="left"/>
    </xf>
    <xf numFmtId="0" fontId="13" fillId="0" borderId="1" xfId="0" applyFont="1" applyBorder="1" applyAlignment="1">
      <alignment horizontal="justify" vertical="center" wrapText="1"/>
    </xf>
    <xf numFmtId="0" fontId="13" fillId="2" borderId="1" xfId="0" applyFont="1" applyFill="1" applyBorder="1" applyAlignment="1">
      <alignment horizontal="center" vertical="center"/>
    </xf>
    <xf numFmtId="0" fontId="13" fillId="0" borderId="19" xfId="0" applyFont="1" applyBorder="1" applyAlignment="1">
      <alignment horizontal="left" vertical="center" wrapText="1"/>
    </xf>
    <xf numFmtId="0" fontId="13" fillId="0" borderId="20" xfId="0" applyFont="1" applyBorder="1" applyAlignment="1">
      <alignment horizontal="left" vertical="center" wrapText="1"/>
    </xf>
    <xf numFmtId="0" fontId="13" fillId="0" borderId="10" xfId="0" applyFont="1" applyBorder="1" applyAlignment="1">
      <alignment horizontal="left" vertical="center" wrapText="1"/>
    </xf>
    <xf numFmtId="0" fontId="13" fillId="0" borderId="1" xfId="0" applyFont="1" applyBorder="1" applyAlignment="1">
      <alignment horizontal="left" wrapText="1"/>
    </xf>
    <xf numFmtId="0" fontId="13" fillId="0" borderId="19" xfId="0" applyFont="1" applyBorder="1" applyAlignment="1">
      <alignment horizontal="justify" vertical="center" wrapText="1"/>
    </xf>
    <xf numFmtId="0" fontId="13" fillId="0" borderId="20" xfId="0" applyFont="1" applyBorder="1" applyAlignment="1">
      <alignment horizontal="justify" vertical="center" wrapText="1"/>
    </xf>
    <xf numFmtId="0" fontId="13" fillId="0" borderId="10" xfId="0" applyFont="1" applyBorder="1" applyAlignment="1">
      <alignment horizontal="justify" vertical="center" wrapText="1"/>
    </xf>
    <xf numFmtId="0" fontId="13" fillId="0" borderId="1" xfId="0" applyFont="1" applyBorder="1" applyAlignment="1">
      <alignment horizontal="left" vertical="center"/>
    </xf>
    <xf numFmtId="0" fontId="15" fillId="2" borderId="1" xfId="0" applyFont="1" applyFill="1" applyBorder="1" applyAlignment="1">
      <alignment horizontal="center" vertical="center"/>
    </xf>
    <xf numFmtId="0" fontId="13" fillId="2" borderId="1" xfId="0" applyFont="1" applyFill="1" applyBorder="1" applyAlignment="1">
      <alignment horizontal="left" vertical="center"/>
    </xf>
    <xf numFmtId="0" fontId="13" fillId="2" borderId="11" xfId="0" applyFont="1" applyFill="1" applyBorder="1" applyAlignment="1">
      <alignment horizontal="center" vertical="center"/>
    </xf>
    <xf numFmtId="0" fontId="13" fillId="2" borderId="4" xfId="0" applyFont="1" applyFill="1" applyBorder="1" applyAlignment="1">
      <alignment horizontal="center" vertical="center"/>
    </xf>
  </cellXfs>
  <cellStyles count="8">
    <cellStyle name="Hipervínculo" xfId="1" builtinId="8"/>
    <cellStyle name="Millares" xfId="2" builtinId="3"/>
    <cellStyle name="Millares [0]" xfId="3" builtinId="6"/>
    <cellStyle name="Millares [0] 2" xfId="4" xr:uid="{00000000-0005-0000-0000-000003000000}"/>
    <cellStyle name="Millares 2" xfId="5" xr:uid="{00000000-0005-0000-0000-000004000000}"/>
    <cellStyle name="Moneda" xfId="6" builtinId="4"/>
    <cellStyle name="Normal" xfId="0" builtinId="0"/>
    <cellStyle name="Porcentaje" xfId="7" builtinId="5"/>
  </cellStyles>
  <dxfs count="0"/>
  <tableStyles count="1" defaultTableStyle="TableStyleMedium2" defaultPivotStyle="PivotStyleLight16">
    <tableStyle name="Invisible" pivot="0" table="0" count="0" xr9:uid="{2779AD73-432B-4A4B-AD7E-327A0B6AEFD9}"/>
  </tableStyles>
  <colors>
    <mruColors>
      <color rgb="FFFF9933"/>
      <color rgb="FFCCFF33"/>
      <color rgb="FF99FFCC"/>
      <color rgb="FFA50021"/>
      <color rgb="FFCCFFFF"/>
      <color rgb="FFFF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ACTUALIZACIÓN</a:t>
            </a:r>
            <a:r>
              <a:rPr lang="es-CO" baseline="0"/>
              <a:t> DE DOCUMENTOS DEL SGC</a:t>
            </a:r>
            <a:endParaRPr lang="es-CO"/>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spPr>
            <a:solidFill>
              <a:schemeClr val="accent1"/>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'HERRAMIENTA DE SEGUIMIENTO'!$F$7:$I$7</c:f>
              <c:strCache>
                <c:ptCount val="4"/>
                <c:pt idx="0">
                  <c:v>I (2025)</c:v>
                </c:pt>
                <c:pt idx="1">
                  <c:v>II (2025)</c:v>
                </c:pt>
                <c:pt idx="2">
                  <c:v>III (2025)</c:v>
                </c:pt>
                <c:pt idx="3">
                  <c:v>IV(2025)</c:v>
                </c:pt>
              </c:strCache>
            </c:strRef>
          </c:cat>
          <c:val>
            <c:numRef>
              <c:f>'HERRAMIENTA DE SEGUIMIENTO'!$F$8:$I$8</c:f>
              <c:numCache>
                <c:formatCode>0%</c:formatCode>
                <c:ptCount val="4"/>
                <c:pt idx="0">
                  <c:v>1</c:v>
                </c:pt>
              </c:numCache>
            </c:numRef>
          </c:val>
          <c:extLst>
            <c:ext xmlns:c16="http://schemas.microsoft.com/office/drawing/2014/chart" uri="{C3380CC4-5D6E-409C-BE32-E72D297353CC}">
              <c16:uniqueId val="{00000000-CBC1-4B87-885C-5BC03F845F40}"/>
            </c:ext>
          </c:extLst>
        </c:ser>
        <c:dLbls>
          <c:showLegendKey val="0"/>
          <c:showVal val="0"/>
          <c:showCatName val="0"/>
          <c:showSerName val="0"/>
          <c:showPercent val="0"/>
          <c:showBubbleSize val="0"/>
        </c:dLbls>
        <c:gapWidth val="150"/>
        <c:shape val="box"/>
        <c:axId val="574757039"/>
        <c:axId val="801211423"/>
        <c:axId val="0"/>
      </c:bar3DChart>
      <c:catAx>
        <c:axId val="574757039"/>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801211423"/>
        <c:crosses val="autoZero"/>
        <c:auto val="1"/>
        <c:lblAlgn val="ctr"/>
        <c:lblOffset val="100"/>
        <c:noMultiLvlLbl val="0"/>
      </c:catAx>
      <c:valAx>
        <c:axId val="801211423"/>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574757039"/>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RECEPCIÓN ARCHIVOS CENTRALIZADOS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spPr>
            <a:solidFill>
              <a:schemeClr val="accent4">
                <a:lumMod val="75000"/>
              </a:schemeClr>
            </a:solidFill>
            <a:ln>
              <a:noFill/>
            </a:ln>
            <a:effectLst/>
            <a:sp3d/>
          </c:spPr>
          <c:invertIfNegative val="0"/>
          <c:dLbls>
            <c:delete val="1"/>
          </c:dLbls>
          <c:cat>
            <c:strRef>
              <c:f>'HERRAMIENTA DE SEGUIMIENTO'!$F$7:$I$7</c:f>
              <c:strCache>
                <c:ptCount val="4"/>
                <c:pt idx="0">
                  <c:v>I (2025)</c:v>
                </c:pt>
                <c:pt idx="1">
                  <c:v>II (2025)</c:v>
                </c:pt>
                <c:pt idx="2">
                  <c:v>III (2025)</c:v>
                </c:pt>
                <c:pt idx="3">
                  <c:v>IV(2025)</c:v>
                </c:pt>
              </c:strCache>
            </c:strRef>
          </c:cat>
          <c:val>
            <c:numRef>
              <c:f>'HERRAMIENTA DE SEGUIMIENTO'!$F$18:$I$18</c:f>
              <c:numCache>
                <c:formatCode>0%</c:formatCode>
                <c:ptCount val="4"/>
                <c:pt idx="0">
                  <c:v>0</c:v>
                </c:pt>
                <c:pt idx="1">
                  <c:v>0</c:v>
                </c:pt>
                <c:pt idx="2">
                  <c:v>1</c:v>
                </c:pt>
                <c:pt idx="3">
                  <c:v>1.2710617518444758</c:v>
                </c:pt>
              </c:numCache>
            </c:numRef>
          </c:val>
          <c:extLst>
            <c:ext xmlns:c16="http://schemas.microsoft.com/office/drawing/2014/chart" uri="{C3380CC4-5D6E-409C-BE32-E72D297353CC}">
              <c16:uniqueId val="{00000000-748B-4C0E-8B4C-4A86844A91AC}"/>
            </c:ext>
          </c:extLst>
        </c:ser>
        <c:dLbls>
          <c:showLegendKey val="0"/>
          <c:showVal val="1"/>
          <c:showCatName val="0"/>
          <c:showSerName val="0"/>
          <c:showPercent val="0"/>
          <c:showBubbleSize val="0"/>
        </c:dLbls>
        <c:gapWidth val="150"/>
        <c:shape val="box"/>
        <c:axId val="404469680"/>
        <c:axId val="404480912"/>
        <c:axId val="0"/>
      </c:bar3DChart>
      <c:catAx>
        <c:axId val="404469680"/>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04480912"/>
        <c:crosses val="autoZero"/>
        <c:auto val="1"/>
        <c:lblAlgn val="ctr"/>
        <c:lblOffset val="100"/>
        <c:noMultiLvlLbl val="0"/>
      </c:catAx>
      <c:valAx>
        <c:axId val="4044809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04469680"/>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ACTUALIZACIÓN DE INVENTARIO</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spPr>
            <a:solidFill>
              <a:schemeClr val="accent6">
                <a:lumMod val="50000"/>
              </a:schemeClr>
            </a:solidFill>
            <a:ln>
              <a:noFill/>
            </a:ln>
            <a:effectLst/>
            <a:sp3d/>
          </c:spPr>
          <c:invertIfNegative val="0"/>
          <c:cat>
            <c:strRef>
              <c:f>'HERRAMIENTA DE SEGUIMIENTO'!$F$7:$I$7</c:f>
              <c:strCache>
                <c:ptCount val="4"/>
                <c:pt idx="0">
                  <c:v>I (2025)</c:v>
                </c:pt>
                <c:pt idx="1">
                  <c:v>II (2025)</c:v>
                </c:pt>
                <c:pt idx="2">
                  <c:v>III (2025)</c:v>
                </c:pt>
                <c:pt idx="3">
                  <c:v>IV(2025)</c:v>
                </c:pt>
              </c:strCache>
            </c:strRef>
          </c:cat>
          <c:val>
            <c:numRef>
              <c:f>'HERRAMIENTA DE SEGUIMIENTO'!$F$19:$I$19</c:f>
              <c:numCache>
                <c:formatCode>0%</c:formatCode>
                <c:ptCount val="4"/>
                <c:pt idx="0">
                  <c:v>0</c:v>
                </c:pt>
                <c:pt idx="1">
                  <c:v>0</c:v>
                </c:pt>
                <c:pt idx="2">
                  <c:v>0.5</c:v>
                </c:pt>
                <c:pt idx="3">
                  <c:v>0.5</c:v>
                </c:pt>
              </c:numCache>
            </c:numRef>
          </c:val>
          <c:extLst>
            <c:ext xmlns:c16="http://schemas.microsoft.com/office/drawing/2014/chart" uri="{C3380CC4-5D6E-409C-BE32-E72D297353CC}">
              <c16:uniqueId val="{00000000-6019-4B3D-846A-7237A2EC6CCC}"/>
            </c:ext>
          </c:extLst>
        </c:ser>
        <c:dLbls>
          <c:showLegendKey val="0"/>
          <c:showVal val="0"/>
          <c:showCatName val="0"/>
          <c:showSerName val="0"/>
          <c:showPercent val="0"/>
          <c:showBubbleSize val="0"/>
        </c:dLbls>
        <c:gapWidth val="150"/>
        <c:shape val="box"/>
        <c:axId val="447454208"/>
        <c:axId val="447453376"/>
        <c:axId val="0"/>
      </c:bar3DChart>
      <c:catAx>
        <c:axId val="447454208"/>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47453376"/>
        <c:crosses val="autoZero"/>
        <c:auto val="1"/>
        <c:lblAlgn val="ctr"/>
        <c:lblOffset val="100"/>
        <c:noMultiLvlLbl val="0"/>
      </c:catAx>
      <c:valAx>
        <c:axId val="44745337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47454208"/>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PROG.</a:t>
            </a:r>
            <a:r>
              <a:rPr lang="es-CO" baseline="0"/>
              <a:t> DOC VITALES Y ESCENCIALES</a:t>
            </a:r>
            <a:endParaRPr lang="es-CO"/>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spPr>
            <a:solidFill>
              <a:srgbClr val="FFFF00"/>
            </a:solidFill>
            <a:ln>
              <a:noFill/>
            </a:ln>
            <a:effectLst/>
            <a:sp3d/>
          </c:spPr>
          <c:invertIfNegative val="0"/>
          <c:cat>
            <c:strRef>
              <c:f>'HERRAMIENTA DE SEGUIMIENTO'!$F$7:$I$7</c:f>
              <c:strCache>
                <c:ptCount val="4"/>
                <c:pt idx="0">
                  <c:v>I (2025)</c:v>
                </c:pt>
                <c:pt idx="1">
                  <c:v>II (2025)</c:v>
                </c:pt>
                <c:pt idx="2">
                  <c:v>III (2025)</c:v>
                </c:pt>
                <c:pt idx="3">
                  <c:v>IV(2025)</c:v>
                </c:pt>
              </c:strCache>
            </c:strRef>
          </c:cat>
          <c:val>
            <c:numRef>
              <c:f>'HERRAMIENTA DE SEGUIMIENTO'!$F$20:$I$20</c:f>
              <c:numCache>
                <c:formatCode>0%</c:formatCode>
                <c:ptCount val="4"/>
                <c:pt idx="0">
                  <c:v>0</c:v>
                </c:pt>
                <c:pt idx="1">
                  <c:v>0</c:v>
                </c:pt>
                <c:pt idx="2">
                  <c:v>1</c:v>
                </c:pt>
                <c:pt idx="3">
                  <c:v>1</c:v>
                </c:pt>
              </c:numCache>
            </c:numRef>
          </c:val>
          <c:extLst>
            <c:ext xmlns:c16="http://schemas.microsoft.com/office/drawing/2014/chart" uri="{C3380CC4-5D6E-409C-BE32-E72D297353CC}">
              <c16:uniqueId val="{00000000-D3D8-4908-8294-911BE1C88A2C}"/>
            </c:ext>
          </c:extLst>
        </c:ser>
        <c:dLbls>
          <c:showLegendKey val="0"/>
          <c:showVal val="0"/>
          <c:showCatName val="0"/>
          <c:showSerName val="0"/>
          <c:showPercent val="0"/>
          <c:showBubbleSize val="0"/>
        </c:dLbls>
        <c:gapWidth val="150"/>
        <c:shape val="box"/>
        <c:axId val="377376480"/>
        <c:axId val="377378144"/>
        <c:axId val="0"/>
      </c:bar3DChart>
      <c:catAx>
        <c:axId val="377376480"/>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77378144"/>
        <c:crosses val="autoZero"/>
        <c:auto val="1"/>
        <c:lblAlgn val="ctr"/>
        <c:lblOffset val="100"/>
        <c:noMultiLvlLbl val="0"/>
      </c:catAx>
      <c:valAx>
        <c:axId val="37737814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77376480"/>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TRASNFERENCIAS PRIMARIAS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spPr>
            <a:solidFill>
              <a:srgbClr val="C00000"/>
            </a:solidFill>
            <a:ln>
              <a:noFill/>
            </a:ln>
            <a:effectLst/>
            <a:sp3d/>
          </c:spPr>
          <c:invertIfNegative val="0"/>
          <c:cat>
            <c:strRef>
              <c:f>'HERRAMIENTA DE SEGUIMIENTO'!$F$7:$I$7</c:f>
              <c:strCache>
                <c:ptCount val="4"/>
                <c:pt idx="0">
                  <c:v>I (2025)</c:v>
                </c:pt>
                <c:pt idx="1">
                  <c:v>II (2025)</c:v>
                </c:pt>
                <c:pt idx="2">
                  <c:v>III (2025)</c:v>
                </c:pt>
                <c:pt idx="3">
                  <c:v>IV(2025)</c:v>
                </c:pt>
              </c:strCache>
            </c:strRef>
          </c:cat>
          <c:val>
            <c:numRef>
              <c:f>'HERRAMIENTA DE SEGUIMIENTO'!$F$21:$I$21</c:f>
              <c:numCache>
                <c:formatCode>0%</c:formatCode>
                <c:ptCount val="4"/>
                <c:pt idx="0">
                  <c:v>0</c:v>
                </c:pt>
                <c:pt idx="1">
                  <c:v>0</c:v>
                </c:pt>
                <c:pt idx="2">
                  <c:v>1</c:v>
                </c:pt>
                <c:pt idx="3">
                  <c:v>0.5</c:v>
                </c:pt>
              </c:numCache>
            </c:numRef>
          </c:val>
          <c:extLst>
            <c:ext xmlns:c16="http://schemas.microsoft.com/office/drawing/2014/chart" uri="{C3380CC4-5D6E-409C-BE32-E72D297353CC}">
              <c16:uniqueId val="{00000000-2A0B-480B-B652-BC149C5BBE9F}"/>
            </c:ext>
          </c:extLst>
        </c:ser>
        <c:dLbls>
          <c:showLegendKey val="0"/>
          <c:showVal val="0"/>
          <c:showCatName val="0"/>
          <c:showSerName val="0"/>
          <c:showPercent val="0"/>
          <c:showBubbleSize val="0"/>
        </c:dLbls>
        <c:gapWidth val="150"/>
        <c:shape val="box"/>
        <c:axId val="447460864"/>
        <c:axId val="447471264"/>
        <c:axId val="0"/>
      </c:bar3DChart>
      <c:catAx>
        <c:axId val="447460864"/>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47471264"/>
        <c:crosses val="autoZero"/>
        <c:auto val="1"/>
        <c:lblAlgn val="ctr"/>
        <c:lblOffset val="100"/>
        <c:noMultiLvlLbl val="0"/>
      </c:catAx>
      <c:valAx>
        <c:axId val="4474712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47460864"/>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FUI</a:t>
            </a:r>
            <a:r>
              <a:rPr lang="es-CO" baseline="0"/>
              <a:t>D ARCHIVO CENTRAL</a:t>
            </a:r>
            <a:endParaRPr lang="es-CO"/>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spPr>
            <a:solidFill>
              <a:srgbClr val="99FFCC"/>
            </a:solidFill>
            <a:ln>
              <a:noFill/>
            </a:ln>
            <a:effectLst/>
            <a:sp3d/>
          </c:spPr>
          <c:invertIfNegative val="0"/>
          <c:cat>
            <c:strRef>
              <c:f>'HERRAMIENTA DE SEGUIMIENTO'!$F$7:$I$7</c:f>
              <c:strCache>
                <c:ptCount val="4"/>
                <c:pt idx="0">
                  <c:v>I (2025)</c:v>
                </c:pt>
                <c:pt idx="1">
                  <c:v>II (2025)</c:v>
                </c:pt>
                <c:pt idx="2">
                  <c:v>III (2025)</c:v>
                </c:pt>
                <c:pt idx="3">
                  <c:v>IV(2025)</c:v>
                </c:pt>
              </c:strCache>
            </c:strRef>
          </c:cat>
          <c:val>
            <c:numRef>
              <c:f>'HERRAMIENTA DE SEGUIMIENTO'!$F$22:$I$22</c:f>
              <c:numCache>
                <c:formatCode>0%</c:formatCode>
                <c:ptCount val="4"/>
                <c:pt idx="0">
                  <c:v>0</c:v>
                </c:pt>
                <c:pt idx="1">
                  <c:v>0</c:v>
                </c:pt>
                <c:pt idx="2">
                  <c:v>1</c:v>
                </c:pt>
                <c:pt idx="3">
                  <c:v>0.5</c:v>
                </c:pt>
              </c:numCache>
            </c:numRef>
          </c:val>
          <c:extLst>
            <c:ext xmlns:c16="http://schemas.microsoft.com/office/drawing/2014/chart" uri="{C3380CC4-5D6E-409C-BE32-E72D297353CC}">
              <c16:uniqueId val="{00000000-AF94-41EF-9264-7F6B657F5476}"/>
            </c:ext>
          </c:extLst>
        </c:ser>
        <c:dLbls>
          <c:showLegendKey val="0"/>
          <c:showVal val="0"/>
          <c:showCatName val="0"/>
          <c:showSerName val="0"/>
          <c:showPercent val="0"/>
          <c:showBubbleSize val="0"/>
        </c:dLbls>
        <c:gapWidth val="150"/>
        <c:shape val="box"/>
        <c:axId val="21034592"/>
        <c:axId val="21042496"/>
        <c:axId val="0"/>
      </c:bar3DChart>
      <c:catAx>
        <c:axId val="21034592"/>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1042496"/>
        <c:crosses val="autoZero"/>
        <c:auto val="1"/>
        <c:lblAlgn val="ctr"/>
        <c:lblOffset val="100"/>
        <c:noMultiLvlLbl val="0"/>
      </c:catAx>
      <c:valAx>
        <c:axId val="2104249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1034592"/>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EXPEDIENTES DESCRITOS SGDEA</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spPr>
            <a:solidFill>
              <a:srgbClr val="CCFF33"/>
            </a:solidFill>
            <a:ln>
              <a:noFill/>
            </a:ln>
            <a:effectLst/>
            <a:sp3d/>
          </c:spPr>
          <c:invertIfNegative val="0"/>
          <c:cat>
            <c:strRef>
              <c:f>'HERRAMIENTA DE SEGUIMIENTO'!$F$7:$I$7</c:f>
              <c:strCache>
                <c:ptCount val="4"/>
                <c:pt idx="0">
                  <c:v>I (2025)</c:v>
                </c:pt>
                <c:pt idx="1">
                  <c:v>II (2025)</c:v>
                </c:pt>
                <c:pt idx="2">
                  <c:v>III (2025)</c:v>
                </c:pt>
                <c:pt idx="3">
                  <c:v>IV(2025)</c:v>
                </c:pt>
              </c:strCache>
            </c:strRef>
          </c:cat>
          <c:val>
            <c:numRef>
              <c:f>'HERRAMIENTA DE SEGUIMIENTO'!$F$23:$I$23</c:f>
              <c:numCache>
                <c:formatCode>0%</c:formatCode>
                <c:ptCount val="4"/>
                <c:pt idx="0">
                  <c:v>0</c:v>
                </c:pt>
                <c:pt idx="1">
                  <c:v>0</c:v>
                </c:pt>
                <c:pt idx="2">
                  <c:v>0</c:v>
                </c:pt>
                <c:pt idx="3">
                  <c:v>0</c:v>
                </c:pt>
              </c:numCache>
            </c:numRef>
          </c:val>
          <c:extLst>
            <c:ext xmlns:c16="http://schemas.microsoft.com/office/drawing/2014/chart" uri="{C3380CC4-5D6E-409C-BE32-E72D297353CC}">
              <c16:uniqueId val="{00000000-C7BF-4A28-B30E-9E2595F27776}"/>
            </c:ext>
          </c:extLst>
        </c:ser>
        <c:dLbls>
          <c:showLegendKey val="0"/>
          <c:showVal val="0"/>
          <c:showCatName val="0"/>
          <c:showSerName val="0"/>
          <c:showPercent val="0"/>
          <c:showBubbleSize val="0"/>
        </c:dLbls>
        <c:gapWidth val="150"/>
        <c:shape val="box"/>
        <c:axId val="447465440"/>
        <c:axId val="447462944"/>
        <c:axId val="0"/>
      </c:bar3DChart>
      <c:catAx>
        <c:axId val="447465440"/>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47462944"/>
        <c:crosses val="autoZero"/>
        <c:auto val="1"/>
        <c:lblAlgn val="ctr"/>
        <c:lblOffset val="100"/>
        <c:noMultiLvlLbl val="0"/>
      </c:catAx>
      <c:valAx>
        <c:axId val="44746294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47465440"/>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TRANSFERENCIAS</a:t>
            </a:r>
            <a:r>
              <a:rPr lang="es-CO" baseline="0"/>
              <a:t> SECUNDARIAS</a:t>
            </a:r>
            <a:endParaRPr lang="es-CO"/>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spPr>
            <a:solidFill>
              <a:schemeClr val="accent1"/>
            </a:solidFill>
            <a:ln>
              <a:noFill/>
            </a:ln>
            <a:effectLst/>
            <a:sp3d/>
          </c:spPr>
          <c:invertIfNegative val="0"/>
          <c:cat>
            <c:strRef>
              <c:f>'HERRAMIENTA DE SEGUIMIENTO'!$F$7:$I$7</c:f>
              <c:strCache>
                <c:ptCount val="4"/>
                <c:pt idx="0">
                  <c:v>I (2025)</c:v>
                </c:pt>
                <c:pt idx="1">
                  <c:v>II (2025)</c:v>
                </c:pt>
                <c:pt idx="2">
                  <c:v>III (2025)</c:v>
                </c:pt>
                <c:pt idx="3">
                  <c:v>IV(2025)</c:v>
                </c:pt>
              </c:strCache>
            </c:strRef>
          </c:cat>
          <c:val>
            <c:numRef>
              <c:f>'HERRAMIENTA DE SEGUIMIENTO'!$F$24:$I$24</c:f>
              <c:numCache>
                <c:formatCode>0%</c:formatCode>
                <c:ptCount val="4"/>
                <c:pt idx="0">
                  <c:v>0</c:v>
                </c:pt>
                <c:pt idx="1">
                  <c:v>0</c:v>
                </c:pt>
                <c:pt idx="2">
                  <c:v>0</c:v>
                </c:pt>
                <c:pt idx="3">
                  <c:v>0</c:v>
                </c:pt>
              </c:numCache>
            </c:numRef>
          </c:val>
          <c:extLst>
            <c:ext xmlns:c16="http://schemas.microsoft.com/office/drawing/2014/chart" uri="{C3380CC4-5D6E-409C-BE32-E72D297353CC}">
              <c16:uniqueId val="{00000000-3A08-4942-A64B-6DF8926706A5}"/>
            </c:ext>
          </c:extLst>
        </c:ser>
        <c:dLbls>
          <c:showLegendKey val="0"/>
          <c:showVal val="0"/>
          <c:showCatName val="0"/>
          <c:showSerName val="0"/>
          <c:showPercent val="0"/>
          <c:showBubbleSize val="0"/>
        </c:dLbls>
        <c:gapWidth val="150"/>
        <c:shape val="box"/>
        <c:axId val="447432992"/>
        <c:axId val="447429248"/>
        <c:axId val="0"/>
      </c:bar3DChart>
      <c:catAx>
        <c:axId val="447432992"/>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47429248"/>
        <c:crosses val="autoZero"/>
        <c:auto val="1"/>
        <c:lblAlgn val="ctr"/>
        <c:lblOffset val="100"/>
        <c:noMultiLvlLbl val="0"/>
      </c:catAx>
      <c:valAx>
        <c:axId val="4474292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47432992"/>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ELIMINACIÓN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spPr>
            <a:solidFill>
              <a:srgbClr val="FF9933"/>
            </a:solidFill>
            <a:ln>
              <a:noFill/>
            </a:ln>
            <a:effectLst/>
            <a:sp3d/>
          </c:spPr>
          <c:invertIfNegative val="0"/>
          <c:cat>
            <c:strRef>
              <c:f>'HERRAMIENTA DE SEGUIMIENTO'!$F$7:$I$7</c:f>
              <c:strCache>
                <c:ptCount val="4"/>
                <c:pt idx="0">
                  <c:v>I (2025)</c:v>
                </c:pt>
                <c:pt idx="1">
                  <c:v>II (2025)</c:v>
                </c:pt>
                <c:pt idx="2">
                  <c:v>III (2025)</c:v>
                </c:pt>
                <c:pt idx="3">
                  <c:v>IV(2025)</c:v>
                </c:pt>
              </c:strCache>
            </c:strRef>
          </c:cat>
          <c:val>
            <c:numRef>
              <c:f>'HERRAMIENTA DE SEGUIMIENTO'!$F$25:$I$25</c:f>
              <c:numCache>
                <c:formatCode>0%</c:formatCode>
                <c:ptCount val="4"/>
                <c:pt idx="0">
                  <c:v>0</c:v>
                </c:pt>
                <c:pt idx="1">
                  <c:v>0</c:v>
                </c:pt>
                <c:pt idx="2">
                  <c:v>0</c:v>
                </c:pt>
                <c:pt idx="3">
                  <c:v>0</c:v>
                </c:pt>
              </c:numCache>
            </c:numRef>
          </c:val>
          <c:extLst>
            <c:ext xmlns:c16="http://schemas.microsoft.com/office/drawing/2014/chart" uri="{C3380CC4-5D6E-409C-BE32-E72D297353CC}">
              <c16:uniqueId val="{00000000-9ADF-4386-852B-FDB32A7C41E8}"/>
            </c:ext>
          </c:extLst>
        </c:ser>
        <c:dLbls>
          <c:showLegendKey val="0"/>
          <c:showVal val="0"/>
          <c:showCatName val="0"/>
          <c:showSerName val="0"/>
          <c:showPercent val="0"/>
          <c:showBubbleSize val="0"/>
        </c:dLbls>
        <c:gapWidth val="150"/>
        <c:shape val="box"/>
        <c:axId val="294506800"/>
        <c:axId val="294509296"/>
        <c:axId val="0"/>
      </c:bar3DChart>
      <c:catAx>
        <c:axId val="294506800"/>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94509296"/>
        <c:crosses val="autoZero"/>
        <c:auto val="1"/>
        <c:lblAlgn val="ctr"/>
        <c:lblOffset val="100"/>
        <c:noMultiLvlLbl val="0"/>
      </c:catAx>
      <c:valAx>
        <c:axId val="29450929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94506800"/>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APLICACIÓN DE TVD Y TRD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spPr>
            <a:solidFill>
              <a:schemeClr val="accent5">
                <a:lumMod val="60000"/>
                <a:lumOff val="40000"/>
              </a:schemeClr>
            </a:solidFill>
            <a:ln>
              <a:noFill/>
            </a:ln>
            <a:effectLst/>
            <a:sp3d/>
          </c:spPr>
          <c:invertIfNegative val="0"/>
          <c:cat>
            <c:strRef>
              <c:f>'HERRAMIENTA DE SEGUIMIENTO'!$F$7:$I$7</c:f>
              <c:strCache>
                <c:ptCount val="4"/>
                <c:pt idx="0">
                  <c:v>I (2025)</c:v>
                </c:pt>
                <c:pt idx="1">
                  <c:v>II (2025)</c:v>
                </c:pt>
                <c:pt idx="2">
                  <c:v>III (2025)</c:v>
                </c:pt>
                <c:pt idx="3">
                  <c:v>IV(2025)</c:v>
                </c:pt>
              </c:strCache>
            </c:strRef>
          </c:cat>
          <c:val>
            <c:numRef>
              <c:f>'HERRAMIENTA DE SEGUIMIENTO'!$F$26:$I$26</c:f>
              <c:numCache>
                <c:formatCode>0%</c:formatCode>
                <c:ptCount val="4"/>
                <c:pt idx="1">
                  <c:v>1</c:v>
                </c:pt>
              </c:numCache>
            </c:numRef>
          </c:val>
          <c:extLst>
            <c:ext xmlns:c16="http://schemas.microsoft.com/office/drawing/2014/chart" uri="{C3380CC4-5D6E-409C-BE32-E72D297353CC}">
              <c16:uniqueId val="{00000000-4189-4A9E-8410-8EFCEE8E131E}"/>
            </c:ext>
          </c:extLst>
        </c:ser>
        <c:dLbls>
          <c:showLegendKey val="0"/>
          <c:showVal val="0"/>
          <c:showCatName val="0"/>
          <c:showSerName val="0"/>
          <c:showPercent val="0"/>
          <c:showBubbleSize val="0"/>
        </c:dLbls>
        <c:gapWidth val="150"/>
        <c:shape val="box"/>
        <c:axId val="652514576"/>
        <c:axId val="652518736"/>
        <c:axId val="0"/>
      </c:bar3DChart>
      <c:catAx>
        <c:axId val="652514576"/>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652518736"/>
        <c:crosses val="autoZero"/>
        <c:auto val="1"/>
        <c:lblAlgn val="ctr"/>
        <c:lblOffset val="100"/>
        <c:noMultiLvlLbl val="0"/>
      </c:catAx>
      <c:valAx>
        <c:axId val="652518736"/>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652514576"/>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FUNCIONARIOS CAPACITADOS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spPr>
            <a:solidFill>
              <a:schemeClr val="accent3">
                <a:lumMod val="60000"/>
                <a:lumOff val="40000"/>
              </a:schemeClr>
            </a:solidFill>
            <a:ln>
              <a:noFill/>
            </a:ln>
            <a:effectLst/>
            <a:sp3d/>
          </c:spPr>
          <c:invertIfNegative val="0"/>
          <c:cat>
            <c:strRef>
              <c:f>'HERRAMIENTA DE SEGUIMIENTO'!$F$7:$I$7</c:f>
              <c:strCache>
                <c:ptCount val="4"/>
                <c:pt idx="0">
                  <c:v>I (2025)</c:v>
                </c:pt>
                <c:pt idx="1">
                  <c:v>II (2025)</c:v>
                </c:pt>
                <c:pt idx="2">
                  <c:v>III (2025)</c:v>
                </c:pt>
                <c:pt idx="3">
                  <c:v>IV(2025)</c:v>
                </c:pt>
              </c:strCache>
            </c:strRef>
          </c:cat>
          <c:val>
            <c:numRef>
              <c:f>'HERRAMIENTA DE SEGUIMIENTO'!$F$27:$I$27</c:f>
              <c:numCache>
                <c:formatCode>0%</c:formatCode>
                <c:ptCount val="4"/>
                <c:pt idx="0">
                  <c:v>1</c:v>
                </c:pt>
                <c:pt idx="1">
                  <c:v>1</c:v>
                </c:pt>
                <c:pt idx="2">
                  <c:v>1</c:v>
                </c:pt>
                <c:pt idx="3">
                  <c:v>1</c:v>
                </c:pt>
              </c:numCache>
            </c:numRef>
          </c:val>
          <c:extLst>
            <c:ext xmlns:c16="http://schemas.microsoft.com/office/drawing/2014/chart" uri="{C3380CC4-5D6E-409C-BE32-E72D297353CC}">
              <c16:uniqueId val="{00000000-3AB7-4317-BB94-BD041F5C0F0F}"/>
            </c:ext>
          </c:extLst>
        </c:ser>
        <c:dLbls>
          <c:showLegendKey val="0"/>
          <c:showVal val="0"/>
          <c:showCatName val="0"/>
          <c:showSerName val="0"/>
          <c:showPercent val="0"/>
          <c:showBubbleSize val="0"/>
        </c:dLbls>
        <c:gapWidth val="150"/>
        <c:shape val="box"/>
        <c:axId val="290239824"/>
        <c:axId val="290240240"/>
        <c:axId val="0"/>
      </c:bar3DChart>
      <c:catAx>
        <c:axId val="290239824"/>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90240240"/>
        <c:crosses val="autoZero"/>
        <c:auto val="1"/>
        <c:lblAlgn val="ctr"/>
        <c:lblOffset val="100"/>
        <c:noMultiLvlLbl val="0"/>
      </c:catAx>
      <c:valAx>
        <c:axId val="2902402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90239824"/>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ACTUALIZACIÓN DE DEL</a:t>
            </a:r>
            <a:r>
              <a:rPr lang="es-CO" baseline="0"/>
              <a:t> PGD</a:t>
            </a:r>
            <a:endParaRPr lang="es-CO"/>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1"/>
          <c:order val="1"/>
          <c:spPr>
            <a:solidFill>
              <a:schemeClr val="accent2"/>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'HERRAMIENTA DE SEGUIMIENTO'!$F$7:$I$7</c:f>
              <c:strCache>
                <c:ptCount val="4"/>
                <c:pt idx="0">
                  <c:v>I (2025)</c:v>
                </c:pt>
                <c:pt idx="1">
                  <c:v>II (2025)</c:v>
                </c:pt>
                <c:pt idx="2">
                  <c:v>III (2025)</c:v>
                </c:pt>
                <c:pt idx="3">
                  <c:v>IV(2025)</c:v>
                </c:pt>
              </c:strCache>
            </c:strRef>
          </c:cat>
          <c:val>
            <c:numRef>
              <c:f>'HERRAMIENTA DE SEGUIMIENTO'!$F$9:$I$9</c:f>
              <c:numCache>
                <c:formatCode>0%</c:formatCode>
                <c:ptCount val="4"/>
                <c:pt idx="0">
                  <c:v>1</c:v>
                </c:pt>
              </c:numCache>
            </c:numRef>
          </c:val>
          <c:extLst>
            <c:ext xmlns:c16="http://schemas.microsoft.com/office/drawing/2014/chart" uri="{C3380CC4-5D6E-409C-BE32-E72D297353CC}">
              <c16:uniqueId val="{00000001-EC06-4964-800E-A2E209581E93}"/>
            </c:ext>
          </c:extLst>
        </c:ser>
        <c:dLbls>
          <c:showLegendKey val="0"/>
          <c:showVal val="0"/>
          <c:showCatName val="0"/>
          <c:showSerName val="0"/>
          <c:showPercent val="0"/>
          <c:showBubbleSize val="0"/>
        </c:dLbls>
        <c:gapWidth val="150"/>
        <c:shape val="box"/>
        <c:axId val="549769311"/>
        <c:axId val="549755167"/>
        <c:axId val="0"/>
        <c:extLst>
          <c:ext xmlns:c15="http://schemas.microsoft.com/office/drawing/2012/chart" uri="{02D57815-91ED-43cb-92C2-25804820EDAC}">
            <c15:filteredBarSeries>
              <c15:ser>
                <c:idx val="0"/>
                <c:order val="0"/>
                <c:spPr>
                  <a:solidFill>
                    <a:schemeClr val="accent1"/>
                  </a:solidFill>
                  <a:ln>
                    <a:noFill/>
                  </a:ln>
                  <a:effectLst/>
                  <a:sp3d/>
                </c:spPr>
                <c:invertIfNegative val="0"/>
                <c:cat>
                  <c:strRef>
                    <c:extLst>
                      <c:ext uri="{02D57815-91ED-43cb-92C2-25804820EDAC}">
                        <c15:formulaRef>
                          <c15:sqref>'HERRAMIENTA DE SEGUIMIENTO'!$F$7:$I$7</c15:sqref>
                        </c15:formulaRef>
                      </c:ext>
                    </c:extLst>
                    <c:strCache>
                      <c:ptCount val="4"/>
                      <c:pt idx="0">
                        <c:v>I (2025)</c:v>
                      </c:pt>
                      <c:pt idx="1">
                        <c:v>II (2025)</c:v>
                      </c:pt>
                      <c:pt idx="2">
                        <c:v>III (2025)</c:v>
                      </c:pt>
                      <c:pt idx="3">
                        <c:v>IV(2025)</c:v>
                      </c:pt>
                    </c:strCache>
                  </c:strRef>
                </c:cat>
                <c:val>
                  <c:numRef>
                    <c:extLst>
                      <c:ext uri="{02D57815-91ED-43cb-92C2-25804820EDAC}">
                        <c15:formulaRef>
                          <c15:sqref>'HERRAMIENTA DE SEGUIMIENTO'!$F$8:$I$8</c15:sqref>
                        </c15:formulaRef>
                      </c:ext>
                    </c:extLst>
                    <c:numCache>
                      <c:formatCode>0%</c:formatCode>
                      <c:ptCount val="4"/>
                      <c:pt idx="0">
                        <c:v>1</c:v>
                      </c:pt>
                    </c:numCache>
                  </c:numRef>
                </c:val>
                <c:extLst>
                  <c:ext xmlns:c16="http://schemas.microsoft.com/office/drawing/2014/chart" uri="{C3380CC4-5D6E-409C-BE32-E72D297353CC}">
                    <c16:uniqueId val="{00000000-EC06-4964-800E-A2E209581E93}"/>
                  </c:ext>
                </c:extLst>
              </c15:ser>
            </c15:filteredBarSeries>
          </c:ext>
        </c:extLst>
      </c:bar3DChart>
      <c:catAx>
        <c:axId val="549769311"/>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549755167"/>
        <c:crosses val="autoZero"/>
        <c:auto val="1"/>
        <c:lblAlgn val="ctr"/>
        <c:lblOffset val="100"/>
        <c:noMultiLvlLbl val="0"/>
      </c:catAx>
      <c:valAx>
        <c:axId val="549755167"/>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54976931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sz="1400" b="0" i="0" u="none" strike="noStrike" kern="1200" spc="0" baseline="0">
                <a:solidFill>
                  <a:sysClr val="windowText" lastClr="000000">
                    <a:lumMod val="65000"/>
                    <a:lumOff val="35000"/>
                  </a:sysClr>
                </a:solidFill>
              </a:rPr>
              <a:t>INDEXACIÓN DE DOCUMENTOS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4"/>
          <c:order val="4"/>
          <c:spPr>
            <a:solidFill>
              <a:srgbClr val="92D050"/>
            </a:solidFill>
            <a:ln>
              <a:noFill/>
            </a:ln>
            <a:effectLst/>
            <a:sp3d/>
          </c:spPr>
          <c:invertIfNegative val="0"/>
          <c:cat>
            <c:strRef>
              <c:f>'HERRAMIENTA DE SEGUIMIENTO'!$F$7:$I$7</c:f>
              <c:strCache>
                <c:ptCount val="4"/>
                <c:pt idx="0">
                  <c:v>I (2025)</c:v>
                </c:pt>
                <c:pt idx="1">
                  <c:v>II (2025)</c:v>
                </c:pt>
                <c:pt idx="2">
                  <c:v>III (2025)</c:v>
                </c:pt>
                <c:pt idx="3">
                  <c:v>IV(2025)</c:v>
                </c:pt>
              </c:strCache>
            </c:strRef>
          </c:cat>
          <c:val>
            <c:numRef>
              <c:f>'HERRAMIENTA DE SEGUIMIENTO'!$F$12:$I$12</c:f>
              <c:numCache>
                <c:formatCode>0%</c:formatCode>
                <c:ptCount val="4"/>
                <c:pt idx="0">
                  <c:v>1</c:v>
                </c:pt>
                <c:pt idx="1">
                  <c:v>1</c:v>
                </c:pt>
                <c:pt idx="2">
                  <c:v>1</c:v>
                </c:pt>
                <c:pt idx="3">
                  <c:v>1</c:v>
                </c:pt>
              </c:numCache>
            </c:numRef>
          </c:val>
          <c:extLst>
            <c:ext xmlns:c16="http://schemas.microsoft.com/office/drawing/2014/chart" uri="{C3380CC4-5D6E-409C-BE32-E72D297353CC}">
              <c16:uniqueId val="{00000004-7963-4F35-B22B-7F9815EE80D5}"/>
            </c:ext>
          </c:extLst>
        </c:ser>
        <c:dLbls>
          <c:showLegendKey val="0"/>
          <c:showVal val="0"/>
          <c:showCatName val="0"/>
          <c:showSerName val="0"/>
          <c:showPercent val="0"/>
          <c:showBubbleSize val="0"/>
        </c:dLbls>
        <c:gapWidth val="150"/>
        <c:shape val="box"/>
        <c:axId val="732509615"/>
        <c:axId val="732519599"/>
        <c:axId val="0"/>
        <c:extLst>
          <c:ext xmlns:c15="http://schemas.microsoft.com/office/drawing/2012/chart" uri="{02D57815-91ED-43cb-92C2-25804820EDAC}">
            <c15:filteredBarSeries>
              <c15:ser>
                <c:idx val="0"/>
                <c:order val="0"/>
                <c:spPr>
                  <a:solidFill>
                    <a:schemeClr val="accent1"/>
                  </a:solidFill>
                  <a:ln>
                    <a:noFill/>
                  </a:ln>
                  <a:effectLst/>
                  <a:sp3d/>
                </c:spPr>
                <c:invertIfNegative val="0"/>
                <c:cat>
                  <c:strRef>
                    <c:extLst>
                      <c:ext uri="{02D57815-91ED-43cb-92C2-25804820EDAC}">
                        <c15:formulaRef>
                          <c15:sqref>'HERRAMIENTA DE SEGUIMIENTO'!$F$7:$I$7</c15:sqref>
                        </c15:formulaRef>
                      </c:ext>
                    </c:extLst>
                    <c:strCache>
                      <c:ptCount val="4"/>
                      <c:pt idx="0">
                        <c:v>I (2025)</c:v>
                      </c:pt>
                      <c:pt idx="1">
                        <c:v>II (2025)</c:v>
                      </c:pt>
                      <c:pt idx="2">
                        <c:v>III (2025)</c:v>
                      </c:pt>
                      <c:pt idx="3">
                        <c:v>IV(2025)</c:v>
                      </c:pt>
                    </c:strCache>
                  </c:strRef>
                </c:cat>
                <c:val>
                  <c:numRef>
                    <c:extLst>
                      <c:ext uri="{02D57815-91ED-43cb-92C2-25804820EDAC}">
                        <c15:formulaRef>
                          <c15:sqref>'HERRAMIENTA DE SEGUIMIENTO'!$F$8:$I$8</c15:sqref>
                        </c15:formulaRef>
                      </c:ext>
                    </c:extLst>
                    <c:numCache>
                      <c:formatCode>0%</c:formatCode>
                      <c:ptCount val="4"/>
                      <c:pt idx="0">
                        <c:v>1</c:v>
                      </c:pt>
                    </c:numCache>
                  </c:numRef>
                </c:val>
                <c:extLst>
                  <c:ext xmlns:c16="http://schemas.microsoft.com/office/drawing/2014/chart" uri="{C3380CC4-5D6E-409C-BE32-E72D297353CC}">
                    <c16:uniqueId val="{00000001-7963-4F35-B22B-7F9815EE80D5}"/>
                  </c:ext>
                </c:extLst>
              </c15:ser>
            </c15:filteredBarSeries>
            <c15:filteredBarSeries>
              <c15:ser>
                <c:idx val="1"/>
                <c:order val="1"/>
                <c:spPr>
                  <a:solidFill>
                    <a:schemeClr val="accent3"/>
                  </a:solidFill>
                  <a:ln>
                    <a:noFill/>
                  </a:ln>
                  <a:effectLst/>
                  <a:sp3d/>
                </c:spPr>
                <c:invertIfNegative val="0"/>
                <c:cat>
                  <c:strRef>
                    <c:extLst xmlns:c15="http://schemas.microsoft.com/office/drawing/2012/chart">
                      <c:ext xmlns:c15="http://schemas.microsoft.com/office/drawing/2012/chart" uri="{02D57815-91ED-43cb-92C2-25804820EDAC}">
                        <c15:formulaRef>
                          <c15:sqref>'HERRAMIENTA DE SEGUIMIENTO'!$F$7:$I$7</c15:sqref>
                        </c15:formulaRef>
                      </c:ext>
                    </c:extLst>
                    <c:strCache>
                      <c:ptCount val="4"/>
                      <c:pt idx="0">
                        <c:v>I (2025)</c:v>
                      </c:pt>
                      <c:pt idx="1">
                        <c:v>II (2025)</c:v>
                      </c:pt>
                      <c:pt idx="2">
                        <c:v>III (2025)</c:v>
                      </c:pt>
                      <c:pt idx="3">
                        <c:v>IV(2025)</c:v>
                      </c:pt>
                    </c:strCache>
                  </c:strRef>
                </c:cat>
                <c:val>
                  <c:numRef>
                    <c:extLst xmlns:c15="http://schemas.microsoft.com/office/drawing/2012/chart">
                      <c:ext xmlns:c15="http://schemas.microsoft.com/office/drawing/2012/chart" uri="{02D57815-91ED-43cb-92C2-25804820EDAC}">
                        <c15:formulaRef>
                          <c15:sqref>'HERRAMIENTA DE SEGUIMIENTO'!$F$9:$I$9</c15:sqref>
                        </c15:formulaRef>
                      </c:ext>
                    </c:extLst>
                    <c:numCache>
                      <c:formatCode>0%</c:formatCode>
                      <c:ptCount val="4"/>
                      <c:pt idx="0">
                        <c:v>1</c:v>
                      </c:pt>
                    </c:numCache>
                  </c:numRef>
                </c:val>
                <c:extLst xmlns:c15="http://schemas.microsoft.com/office/drawing/2012/chart">
                  <c:ext xmlns:c16="http://schemas.microsoft.com/office/drawing/2014/chart" uri="{C3380CC4-5D6E-409C-BE32-E72D297353CC}">
                    <c16:uniqueId val="{00000002-7963-4F35-B22B-7F9815EE80D5}"/>
                  </c:ext>
                </c:extLst>
              </c15:ser>
            </c15:filteredBarSeries>
            <c15:filteredBarSeries>
              <c15:ser>
                <c:idx val="2"/>
                <c:order val="2"/>
                <c:spPr>
                  <a:solidFill>
                    <a:schemeClr val="accent5"/>
                  </a:solidFill>
                  <a:ln>
                    <a:noFill/>
                  </a:ln>
                  <a:effectLst/>
                  <a:sp3d/>
                </c:spPr>
                <c:invertIfNegative val="0"/>
                <c:cat>
                  <c:strRef>
                    <c:extLst xmlns:c15="http://schemas.microsoft.com/office/drawing/2012/chart">
                      <c:ext xmlns:c15="http://schemas.microsoft.com/office/drawing/2012/chart" uri="{02D57815-91ED-43cb-92C2-25804820EDAC}">
                        <c15:formulaRef>
                          <c15:sqref>'HERRAMIENTA DE SEGUIMIENTO'!$F$7:$I$7</c15:sqref>
                        </c15:formulaRef>
                      </c:ext>
                    </c:extLst>
                    <c:strCache>
                      <c:ptCount val="4"/>
                      <c:pt idx="0">
                        <c:v>I (2025)</c:v>
                      </c:pt>
                      <c:pt idx="1">
                        <c:v>II (2025)</c:v>
                      </c:pt>
                      <c:pt idx="2">
                        <c:v>III (2025)</c:v>
                      </c:pt>
                      <c:pt idx="3">
                        <c:v>IV(2025)</c:v>
                      </c:pt>
                    </c:strCache>
                  </c:strRef>
                </c:cat>
                <c:val>
                  <c:numRef>
                    <c:extLst xmlns:c15="http://schemas.microsoft.com/office/drawing/2012/chart">
                      <c:ext xmlns:c15="http://schemas.microsoft.com/office/drawing/2012/chart" uri="{02D57815-91ED-43cb-92C2-25804820EDAC}">
                        <c15:formulaRef>
                          <c15:sqref>'HERRAMIENTA DE SEGUIMIENTO'!$F$10:$I$10</c15:sqref>
                        </c15:formulaRef>
                      </c:ext>
                    </c:extLst>
                    <c:numCache>
                      <c:formatCode>0%</c:formatCode>
                      <c:ptCount val="4"/>
                      <c:pt idx="0">
                        <c:v>0.5</c:v>
                      </c:pt>
                      <c:pt idx="1">
                        <c:v>1</c:v>
                      </c:pt>
                      <c:pt idx="2">
                        <c:v>0.14583333333333334</c:v>
                      </c:pt>
                      <c:pt idx="3">
                        <c:v>0.45833333333333331</c:v>
                      </c:pt>
                    </c:numCache>
                  </c:numRef>
                </c:val>
                <c:extLst xmlns:c15="http://schemas.microsoft.com/office/drawing/2012/chart">
                  <c:ext xmlns:c16="http://schemas.microsoft.com/office/drawing/2014/chart" uri="{C3380CC4-5D6E-409C-BE32-E72D297353CC}">
                    <c16:uniqueId val="{00000003-7963-4F35-B22B-7F9815EE80D5}"/>
                  </c:ext>
                </c:extLst>
              </c15:ser>
            </c15:filteredBarSeries>
            <c15:filteredBarSeries>
              <c15:ser>
                <c:idx val="3"/>
                <c:order val="3"/>
                <c:spPr>
                  <a:solidFill>
                    <a:schemeClr val="accent1">
                      <a:lumMod val="60000"/>
                    </a:schemeClr>
                  </a:solidFill>
                  <a:ln>
                    <a:noFill/>
                  </a:ln>
                  <a:effectLst/>
                  <a:sp3d/>
                </c:spPr>
                <c:invertIfNegative val="0"/>
                <c:cat>
                  <c:strRef>
                    <c:extLst xmlns:c15="http://schemas.microsoft.com/office/drawing/2012/chart">
                      <c:ext xmlns:c15="http://schemas.microsoft.com/office/drawing/2012/chart" uri="{02D57815-91ED-43cb-92C2-25804820EDAC}">
                        <c15:formulaRef>
                          <c15:sqref>'HERRAMIENTA DE SEGUIMIENTO'!$F$7:$I$7</c15:sqref>
                        </c15:formulaRef>
                      </c:ext>
                    </c:extLst>
                    <c:strCache>
                      <c:ptCount val="4"/>
                      <c:pt idx="0">
                        <c:v>I (2025)</c:v>
                      </c:pt>
                      <c:pt idx="1">
                        <c:v>II (2025)</c:v>
                      </c:pt>
                      <c:pt idx="2">
                        <c:v>III (2025)</c:v>
                      </c:pt>
                      <c:pt idx="3">
                        <c:v>IV(2025)</c:v>
                      </c:pt>
                    </c:strCache>
                  </c:strRef>
                </c:cat>
                <c:val>
                  <c:numRef>
                    <c:extLst xmlns:c15="http://schemas.microsoft.com/office/drawing/2012/chart">
                      <c:ext xmlns:c15="http://schemas.microsoft.com/office/drawing/2012/chart" uri="{02D57815-91ED-43cb-92C2-25804820EDAC}">
                        <c15:formulaRef>
                          <c15:sqref>'HERRAMIENTA DE SEGUIMIENTO'!$F$11:$I$11</c15:sqref>
                        </c15:formulaRef>
                      </c:ext>
                    </c:extLst>
                    <c:numCache>
                      <c:formatCode>0%</c:formatCode>
                      <c:ptCount val="4"/>
                      <c:pt idx="0">
                        <c:v>1</c:v>
                      </c:pt>
                      <c:pt idx="1">
                        <c:v>1</c:v>
                      </c:pt>
                      <c:pt idx="2">
                        <c:v>1</c:v>
                      </c:pt>
                      <c:pt idx="3">
                        <c:v>1</c:v>
                      </c:pt>
                    </c:numCache>
                  </c:numRef>
                </c:val>
                <c:extLst xmlns:c15="http://schemas.microsoft.com/office/drawing/2012/chart">
                  <c:ext xmlns:c16="http://schemas.microsoft.com/office/drawing/2014/chart" uri="{C3380CC4-5D6E-409C-BE32-E72D297353CC}">
                    <c16:uniqueId val="{00000000-7963-4F35-B22B-7F9815EE80D5}"/>
                  </c:ext>
                </c:extLst>
              </c15:ser>
            </c15:filteredBarSeries>
          </c:ext>
        </c:extLst>
      </c:bar3DChart>
      <c:catAx>
        <c:axId val="732509615"/>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732519599"/>
        <c:crosses val="autoZero"/>
        <c:auto val="1"/>
        <c:lblAlgn val="ctr"/>
        <c:lblOffset val="100"/>
        <c:noMultiLvlLbl val="0"/>
      </c:catAx>
      <c:valAx>
        <c:axId val="73251959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732509615"/>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NORMALIZACIÓN</a:t>
            </a:r>
            <a:r>
              <a:rPr lang="es-CO" baseline="0"/>
              <a:t> FORMATOS</a:t>
            </a:r>
            <a:endParaRPr lang="es-CO"/>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2"/>
          <c:order val="2"/>
          <c:spPr>
            <a:solidFill>
              <a:schemeClr val="accent3"/>
            </a:solidFill>
            <a:ln>
              <a:noFill/>
            </a:ln>
            <a:effectLst/>
            <a:sp3d/>
          </c:spPr>
          <c:invertIfNegative val="0"/>
          <c:cat>
            <c:strRef>
              <c:f>'HERRAMIENTA DE SEGUIMIENTO'!$F$7:$I$7</c:f>
              <c:strCache>
                <c:ptCount val="4"/>
                <c:pt idx="0">
                  <c:v>I (2025)</c:v>
                </c:pt>
                <c:pt idx="1">
                  <c:v>II (2025)</c:v>
                </c:pt>
                <c:pt idx="2">
                  <c:v>III (2025)</c:v>
                </c:pt>
                <c:pt idx="3">
                  <c:v>IV(2025)</c:v>
                </c:pt>
              </c:strCache>
            </c:strRef>
          </c:cat>
          <c:val>
            <c:numRef>
              <c:f>'HERRAMIENTA DE SEGUIMIENTO'!$F$10:$I$10</c:f>
              <c:numCache>
                <c:formatCode>0%</c:formatCode>
                <c:ptCount val="4"/>
                <c:pt idx="0">
                  <c:v>0.5</c:v>
                </c:pt>
                <c:pt idx="1">
                  <c:v>1</c:v>
                </c:pt>
                <c:pt idx="2">
                  <c:v>0.14583333333333334</c:v>
                </c:pt>
                <c:pt idx="3">
                  <c:v>0.45833333333333331</c:v>
                </c:pt>
              </c:numCache>
            </c:numRef>
          </c:val>
          <c:extLst>
            <c:ext xmlns:c16="http://schemas.microsoft.com/office/drawing/2014/chart" uri="{C3380CC4-5D6E-409C-BE32-E72D297353CC}">
              <c16:uniqueId val="{00000002-20F6-44F0-8C9F-C4C85DD1476C}"/>
            </c:ext>
          </c:extLst>
        </c:ser>
        <c:dLbls>
          <c:showLegendKey val="0"/>
          <c:showVal val="0"/>
          <c:showCatName val="0"/>
          <c:showSerName val="0"/>
          <c:showPercent val="0"/>
          <c:showBubbleSize val="0"/>
        </c:dLbls>
        <c:gapWidth val="150"/>
        <c:shape val="box"/>
        <c:axId val="918588527"/>
        <c:axId val="918593103"/>
        <c:axId val="0"/>
        <c:extLst>
          <c:ext xmlns:c15="http://schemas.microsoft.com/office/drawing/2012/chart" uri="{02D57815-91ED-43cb-92C2-25804820EDAC}">
            <c15:filteredBarSeries>
              <c15:ser>
                <c:idx val="0"/>
                <c:order val="0"/>
                <c:spPr>
                  <a:solidFill>
                    <a:schemeClr val="accent1"/>
                  </a:solidFill>
                  <a:ln>
                    <a:noFill/>
                  </a:ln>
                  <a:effectLst/>
                  <a:sp3d/>
                </c:spPr>
                <c:invertIfNegative val="0"/>
                <c:cat>
                  <c:strRef>
                    <c:extLst>
                      <c:ext uri="{02D57815-91ED-43cb-92C2-25804820EDAC}">
                        <c15:formulaRef>
                          <c15:sqref>'HERRAMIENTA DE SEGUIMIENTO'!$F$7:$I$7</c15:sqref>
                        </c15:formulaRef>
                      </c:ext>
                    </c:extLst>
                    <c:strCache>
                      <c:ptCount val="4"/>
                      <c:pt idx="0">
                        <c:v>I (2025)</c:v>
                      </c:pt>
                      <c:pt idx="1">
                        <c:v>II (2025)</c:v>
                      </c:pt>
                      <c:pt idx="2">
                        <c:v>III (2025)</c:v>
                      </c:pt>
                      <c:pt idx="3">
                        <c:v>IV(2025)</c:v>
                      </c:pt>
                    </c:strCache>
                  </c:strRef>
                </c:cat>
                <c:val>
                  <c:numRef>
                    <c:extLst>
                      <c:ext uri="{02D57815-91ED-43cb-92C2-25804820EDAC}">
                        <c15:formulaRef>
                          <c15:sqref>'HERRAMIENTA DE SEGUIMIENTO'!$F$8:$I$8</c15:sqref>
                        </c15:formulaRef>
                      </c:ext>
                    </c:extLst>
                    <c:numCache>
                      <c:formatCode>0%</c:formatCode>
                      <c:ptCount val="4"/>
                      <c:pt idx="0">
                        <c:v>1</c:v>
                      </c:pt>
                    </c:numCache>
                  </c:numRef>
                </c:val>
                <c:extLst>
                  <c:ext xmlns:c16="http://schemas.microsoft.com/office/drawing/2014/chart" uri="{C3380CC4-5D6E-409C-BE32-E72D297353CC}">
                    <c16:uniqueId val="{00000000-20F6-44F0-8C9F-C4C85DD1476C}"/>
                  </c:ext>
                </c:extLst>
              </c15:ser>
            </c15:filteredBarSeries>
            <c15:filteredBarSeries>
              <c15:ser>
                <c:idx val="1"/>
                <c:order val="1"/>
                <c:spPr>
                  <a:solidFill>
                    <a:schemeClr val="accent2"/>
                  </a:solidFill>
                  <a:ln>
                    <a:noFill/>
                  </a:ln>
                  <a:effectLst/>
                  <a:sp3d/>
                </c:spPr>
                <c:invertIfNegative val="0"/>
                <c:cat>
                  <c:strRef>
                    <c:extLst xmlns:c15="http://schemas.microsoft.com/office/drawing/2012/chart">
                      <c:ext xmlns:c15="http://schemas.microsoft.com/office/drawing/2012/chart" uri="{02D57815-91ED-43cb-92C2-25804820EDAC}">
                        <c15:formulaRef>
                          <c15:sqref>'HERRAMIENTA DE SEGUIMIENTO'!$F$7:$I$7</c15:sqref>
                        </c15:formulaRef>
                      </c:ext>
                    </c:extLst>
                    <c:strCache>
                      <c:ptCount val="4"/>
                      <c:pt idx="0">
                        <c:v>I (2025)</c:v>
                      </c:pt>
                      <c:pt idx="1">
                        <c:v>II (2025)</c:v>
                      </c:pt>
                      <c:pt idx="2">
                        <c:v>III (2025)</c:v>
                      </c:pt>
                      <c:pt idx="3">
                        <c:v>IV(2025)</c:v>
                      </c:pt>
                    </c:strCache>
                  </c:strRef>
                </c:cat>
                <c:val>
                  <c:numRef>
                    <c:extLst xmlns:c15="http://schemas.microsoft.com/office/drawing/2012/chart">
                      <c:ext xmlns:c15="http://schemas.microsoft.com/office/drawing/2012/chart" uri="{02D57815-91ED-43cb-92C2-25804820EDAC}">
                        <c15:formulaRef>
                          <c15:sqref>'HERRAMIENTA DE SEGUIMIENTO'!$F$9:$I$9</c15:sqref>
                        </c15:formulaRef>
                      </c:ext>
                    </c:extLst>
                    <c:numCache>
                      <c:formatCode>0%</c:formatCode>
                      <c:ptCount val="4"/>
                      <c:pt idx="0">
                        <c:v>1</c:v>
                      </c:pt>
                    </c:numCache>
                  </c:numRef>
                </c:val>
                <c:extLst xmlns:c15="http://schemas.microsoft.com/office/drawing/2012/chart">
                  <c:ext xmlns:c16="http://schemas.microsoft.com/office/drawing/2014/chart" uri="{C3380CC4-5D6E-409C-BE32-E72D297353CC}">
                    <c16:uniqueId val="{00000001-20F6-44F0-8C9F-C4C85DD1476C}"/>
                  </c:ext>
                </c:extLst>
              </c15:ser>
            </c15:filteredBarSeries>
          </c:ext>
        </c:extLst>
      </c:bar3DChart>
      <c:catAx>
        <c:axId val="918588527"/>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918593103"/>
        <c:crosses val="autoZero"/>
        <c:auto val="1"/>
        <c:lblAlgn val="ctr"/>
        <c:lblOffset val="100"/>
        <c:noMultiLvlLbl val="0"/>
      </c:catAx>
      <c:valAx>
        <c:axId val="918593103"/>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918588527"/>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DIGITALIZACION DE EXPEDIENTES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3"/>
          <c:order val="3"/>
          <c:spPr>
            <a:solidFill>
              <a:schemeClr val="accent1">
                <a:lumMod val="60000"/>
              </a:schemeClr>
            </a:solidFill>
            <a:ln>
              <a:noFill/>
            </a:ln>
            <a:effectLst/>
            <a:sp3d/>
          </c:spPr>
          <c:invertIfNegative val="0"/>
          <c:cat>
            <c:strRef>
              <c:f>'HERRAMIENTA DE SEGUIMIENTO'!$F$7:$I$7</c:f>
              <c:strCache>
                <c:ptCount val="4"/>
                <c:pt idx="0">
                  <c:v>I (2025)</c:v>
                </c:pt>
                <c:pt idx="1">
                  <c:v>II (2025)</c:v>
                </c:pt>
                <c:pt idx="2">
                  <c:v>III (2025)</c:v>
                </c:pt>
                <c:pt idx="3">
                  <c:v>IV(2025)</c:v>
                </c:pt>
              </c:strCache>
            </c:strRef>
          </c:cat>
          <c:val>
            <c:numRef>
              <c:f>'HERRAMIENTA DE SEGUIMIENTO'!$F$11:$I$11</c:f>
              <c:numCache>
                <c:formatCode>0%</c:formatCode>
                <c:ptCount val="4"/>
                <c:pt idx="0">
                  <c:v>1</c:v>
                </c:pt>
                <c:pt idx="1">
                  <c:v>1</c:v>
                </c:pt>
                <c:pt idx="2">
                  <c:v>1</c:v>
                </c:pt>
                <c:pt idx="3">
                  <c:v>1</c:v>
                </c:pt>
              </c:numCache>
            </c:numRef>
          </c:val>
          <c:extLst>
            <c:ext xmlns:c16="http://schemas.microsoft.com/office/drawing/2014/chart" uri="{C3380CC4-5D6E-409C-BE32-E72D297353CC}">
              <c16:uniqueId val="{00000003-B34C-49DC-BACC-74DE034E4322}"/>
            </c:ext>
          </c:extLst>
        </c:ser>
        <c:dLbls>
          <c:showLegendKey val="0"/>
          <c:showVal val="0"/>
          <c:showCatName val="0"/>
          <c:showSerName val="0"/>
          <c:showPercent val="0"/>
          <c:showBubbleSize val="0"/>
        </c:dLbls>
        <c:gapWidth val="150"/>
        <c:shape val="box"/>
        <c:axId val="732509615"/>
        <c:axId val="732519599"/>
        <c:axId val="0"/>
        <c:extLst>
          <c:ext xmlns:c15="http://schemas.microsoft.com/office/drawing/2012/chart" uri="{02D57815-91ED-43cb-92C2-25804820EDAC}">
            <c15:filteredBarSeries>
              <c15:ser>
                <c:idx val="0"/>
                <c:order val="0"/>
                <c:spPr>
                  <a:solidFill>
                    <a:schemeClr val="accent1"/>
                  </a:solidFill>
                  <a:ln>
                    <a:noFill/>
                  </a:ln>
                  <a:effectLst/>
                  <a:sp3d/>
                </c:spPr>
                <c:invertIfNegative val="0"/>
                <c:cat>
                  <c:strRef>
                    <c:extLst>
                      <c:ext uri="{02D57815-91ED-43cb-92C2-25804820EDAC}">
                        <c15:formulaRef>
                          <c15:sqref>'HERRAMIENTA DE SEGUIMIENTO'!$F$7:$I$7</c15:sqref>
                        </c15:formulaRef>
                      </c:ext>
                    </c:extLst>
                    <c:strCache>
                      <c:ptCount val="4"/>
                      <c:pt idx="0">
                        <c:v>I (2025)</c:v>
                      </c:pt>
                      <c:pt idx="1">
                        <c:v>II (2025)</c:v>
                      </c:pt>
                      <c:pt idx="2">
                        <c:v>III (2025)</c:v>
                      </c:pt>
                      <c:pt idx="3">
                        <c:v>IV(2025)</c:v>
                      </c:pt>
                    </c:strCache>
                  </c:strRef>
                </c:cat>
                <c:val>
                  <c:numRef>
                    <c:extLst>
                      <c:ext uri="{02D57815-91ED-43cb-92C2-25804820EDAC}">
                        <c15:formulaRef>
                          <c15:sqref>'HERRAMIENTA DE SEGUIMIENTO'!$F$8:$I$8</c15:sqref>
                        </c15:formulaRef>
                      </c:ext>
                    </c:extLst>
                    <c:numCache>
                      <c:formatCode>0%</c:formatCode>
                      <c:ptCount val="4"/>
                      <c:pt idx="0">
                        <c:v>1</c:v>
                      </c:pt>
                    </c:numCache>
                  </c:numRef>
                </c:val>
                <c:extLst>
                  <c:ext xmlns:c16="http://schemas.microsoft.com/office/drawing/2014/chart" uri="{C3380CC4-5D6E-409C-BE32-E72D297353CC}">
                    <c16:uniqueId val="{00000000-B34C-49DC-BACC-74DE034E4322}"/>
                  </c:ext>
                </c:extLst>
              </c15:ser>
            </c15:filteredBarSeries>
            <c15:filteredBarSeries>
              <c15:ser>
                <c:idx val="1"/>
                <c:order val="1"/>
                <c:spPr>
                  <a:solidFill>
                    <a:schemeClr val="accent3"/>
                  </a:solidFill>
                  <a:ln>
                    <a:noFill/>
                  </a:ln>
                  <a:effectLst/>
                  <a:sp3d/>
                </c:spPr>
                <c:invertIfNegative val="0"/>
                <c:cat>
                  <c:strRef>
                    <c:extLst xmlns:c15="http://schemas.microsoft.com/office/drawing/2012/chart">
                      <c:ext xmlns:c15="http://schemas.microsoft.com/office/drawing/2012/chart" uri="{02D57815-91ED-43cb-92C2-25804820EDAC}">
                        <c15:formulaRef>
                          <c15:sqref>'HERRAMIENTA DE SEGUIMIENTO'!$F$7:$I$7</c15:sqref>
                        </c15:formulaRef>
                      </c:ext>
                    </c:extLst>
                    <c:strCache>
                      <c:ptCount val="4"/>
                      <c:pt idx="0">
                        <c:v>I (2025)</c:v>
                      </c:pt>
                      <c:pt idx="1">
                        <c:v>II (2025)</c:v>
                      </c:pt>
                      <c:pt idx="2">
                        <c:v>III (2025)</c:v>
                      </c:pt>
                      <c:pt idx="3">
                        <c:v>IV(2025)</c:v>
                      </c:pt>
                    </c:strCache>
                  </c:strRef>
                </c:cat>
                <c:val>
                  <c:numRef>
                    <c:extLst xmlns:c15="http://schemas.microsoft.com/office/drawing/2012/chart">
                      <c:ext xmlns:c15="http://schemas.microsoft.com/office/drawing/2012/chart" uri="{02D57815-91ED-43cb-92C2-25804820EDAC}">
                        <c15:formulaRef>
                          <c15:sqref>'HERRAMIENTA DE SEGUIMIENTO'!$F$9:$I$9</c15:sqref>
                        </c15:formulaRef>
                      </c:ext>
                    </c:extLst>
                    <c:numCache>
                      <c:formatCode>0%</c:formatCode>
                      <c:ptCount val="4"/>
                      <c:pt idx="0">
                        <c:v>1</c:v>
                      </c:pt>
                    </c:numCache>
                  </c:numRef>
                </c:val>
                <c:extLst xmlns:c15="http://schemas.microsoft.com/office/drawing/2012/chart">
                  <c:ext xmlns:c16="http://schemas.microsoft.com/office/drawing/2014/chart" uri="{C3380CC4-5D6E-409C-BE32-E72D297353CC}">
                    <c16:uniqueId val="{00000001-B34C-49DC-BACC-74DE034E4322}"/>
                  </c:ext>
                </c:extLst>
              </c15:ser>
            </c15:filteredBarSeries>
            <c15:filteredBarSeries>
              <c15:ser>
                <c:idx val="2"/>
                <c:order val="2"/>
                <c:spPr>
                  <a:solidFill>
                    <a:schemeClr val="accent5"/>
                  </a:solidFill>
                  <a:ln>
                    <a:noFill/>
                  </a:ln>
                  <a:effectLst/>
                  <a:sp3d/>
                </c:spPr>
                <c:invertIfNegative val="0"/>
                <c:cat>
                  <c:strRef>
                    <c:extLst xmlns:c15="http://schemas.microsoft.com/office/drawing/2012/chart">
                      <c:ext xmlns:c15="http://schemas.microsoft.com/office/drawing/2012/chart" uri="{02D57815-91ED-43cb-92C2-25804820EDAC}">
                        <c15:formulaRef>
                          <c15:sqref>'HERRAMIENTA DE SEGUIMIENTO'!$F$7:$I$7</c15:sqref>
                        </c15:formulaRef>
                      </c:ext>
                    </c:extLst>
                    <c:strCache>
                      <c:ptCount val="4"/>
                      <c:pt idx="0">
                        <c:v>I (2025)</c:v>
                      </c:pt>
                      <c:pt idx="1">
                        <c:v>II (2025)</c:v>
                      </c:pt>
                      <c:pt idx="2">
                        <c:v>III (2025)</c:v>
                      </c:pt>
                      <c:pt idx="3">
                        <c:v>IV(2025)</c:v>
                      </c:pt>
                    </c:strCache>
                  </c:strRef>
                </c:cat>
                <c:val>
                  <c:numRef>
                    <c:extLst xmlns:c15="http://schemas.microsoft.com/office/drawing/2012/chart">
                      <c:ext xmlns:c15="http://schemas.microsoft.com/office/drawing/2012/chart" uri="{02D57815-91ED-43cb-92C2-25804820EDAC}">
                        <c15:formulaRef>
                          <c15:sqref>'HERRAMIENTA DE SEGUIMIENTO'!$F$10:$I$10</c15:sqref>
                        </c15:formulaRef>
                      </c:ext>
                    </c:extLst>
                    <c:numCache>
                      <c:formatCode>0%</c:formatCode>
                      <c:ptCount val="4"/>
                      <c:pt idx="0">
                        <c:v>0.5</c:v>
                      </c:pt>
                      <c:pt idx="1">
                        <c:v>1</c:v>
                      </c:pt>
                      <c:pt idx="2">
                        <c:v>0.14583333333333334</c:v>
                      </c:pt>
                      <c:pt idx="3">
                        <c:v>0.45833333333333331</c:v>
                      </c:pt>
                    </c:numCache>
                  </c:numRef>
                </c:val>
                <c:extLst xmlns:c15="http://schemas.microsoft.com/office/drawing/2012/chart">
                  <c:ext xmlns:c16="http://schemas.microsoft.com/office/drawing/2014/chart" uri="{C3380CC4-5D6E-409C-BE32-E72D297353CC}">
                    <c16:uniqueId val="{00000002-B34C-49DC-BACC-74DE034E4322}"/>
                  </c:ext>
                </c:extLst>
              </c15:ser>
            </c15:filteredBarSeries>
          </c:ext>
        </c:extLst>
      </c:bar3DChart>
      <c:catAx>
        <c:axId val="732509615"/>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732519599"/>
        <c:crosses val="autoZero"/>
        <c:auto val="1"/>
        <c:lblAlgn val="ctr"/>
        <c:lblOffset val="100"/>
        <c:noMultiLvlLbl val="0"/>
      </c:catAx>
      <c:valAx>
        <c:axId val="73251959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732509615"/>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6"/>
    </mc:Choice>
    <mc:Fallback>
      <c:style val="6"/>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MIGRACIÓN DE REGISTROS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5"/>
          <c:order val="5"/>
          <c:spPr>
            <a:solidFill>
              <a:schemeClr val="accent4">
                <a:tint val="50000"/>
              </a:schemeClr>
            </a:solidFill>
            <a:ln>
              <a:noFill/>
            </a:ln>
            <a:effectLst/>
            <a:sp3d/>
          </c:spPr>
          <c:invertIfNegative val="0"/>
          <c:cat>
            <c:strRef>
              <c:f>'HERRAMIENTA DE SEGUIMIENTO'!$F$7:$I$7</c:f>
              <c:strCache>
                <c:ptCount val="4"/>
                <c:pt idx="0">
                  <c:v>I (2025)</c:v>
                </c:pt>
                <c:pt idx="1">
                  <c:v>II (2025)</c:v>
                </c:pt>
                <c:pt idx="2">
                  <c:v>III (2025)</c:v>
                </c:pt>
                <c:pt idx="3">
                  <c:v>IV(2025)</c:v>
                </c:pt>
              </c:strCache>
            </c:strRef>
          </c:cat>
          <c:val>
            <c:numRef>
              <c:f>'HERRAMIENTA DE SEGUIMIENTO'!$F$13:$I$13</c:f>
              <c:numCache>
                <c:formatCode>0%</c:formatCode>
                <c:ptCount val="4"/>
                <c:pt idx="0">
                  <c:v>0</c:v>
                </c:pt>
                <c:pt idx="1">
                  <c:v>0.53383458646616544</c:v>
                </c:pt>
                <c:pt idx="2">
                  <c:v>0.66297262059973927</c:v>
                </c:pt>
                <c:pt idx="3">
                  <c:v>1.90802743041549E-2</c:v>
                </c:pt>
              </c:numCache>
            </c:numRef>
          </c:val>
          <c:extLst>
            <c:ext xmlns:c16="http://schemas.microsoft.com/office/drawing/2014/chart" uri="{C3380CC4-5D6E-409C-BE32-E72D297353CC}">
              <c16:uniqueId val="{00000001-8BA2-4415-B832-D1BEFEE992AA}"/>
            </c:ext>
          </c:extLst>
        </c:ser>
        <c:dLbls>
          <c:showLegendKey val="0"/>
          <c:showVal val="0"/>
          <c:showCatName val="0"/>
          <c:showSerName val="0"/>
          <c:showPercent val="0"/>
          <c:showBubbleSize val="0"/>
        </c:dLbls>
        <c:gapWidth val="150"/>
        <c:shape val="box"/>
        <c:axId val="918592271"/>
        <c:axId val="918600175"/>
        <c:axId val="0"/>
        <c:extLst>
          <c:ext xmlns:c15="http://schemas.microsoft.com/office/drawing/2012/chart" uri="{02D57815-91ED-43cb-92C2-25804820EDAC}">
            <c15:filteredBarSeries>
              <c15:ser>
                <c:idx val="0"/>
                <c:order val="0"/>
                <c:spPr>
                  <a:solidFill>
                    <a:schemeClr val="accent4">
                      <a:lumMod val="60000"/>
                      <a:lumOff val="40000"/>
                    </a:schemeClr>
                  </a:solidFill>
                  <a:ln>
                    <a:noFill/>
                  </a:ln>
                  <a:effectLst/>
                  <a:sp3d/>
                </c:spPr>
                <c:invertIfNegative val="0"/>
                <c:cat>
                  <c:strRef>
                    <c:extLst>
                      <c:ext uri="{02D57815-91ED-43cb-92C2-25804820EDAC}">
                        <c15:formulaRef>
                          <c15:sqref>'HERRAMIENTA DE SEGUIMIENTO'!$F$7:$I$7</c15:sqref>
                        </c15:formulaRef>
                      </c:ext>
                    </c:extLst>
                    <c:strCache>
                      <c:ptCount val="4"/>
                      <c:pt idx="0">
                        <c:v>I (2025)</c:v>
                      </c:pt>
                      <c:pt idx="1">
                        <c:v>II (2025)</c:v>
                      </c:pt>
                      <c:pt idx="2">
                        <c:v>III (2025)</c:v>
                      </c:pt>
                      <c:pt idx="3">
                        <c:v>IV(2025)</c:v>
                      </c:pt>
                    </c:strCache>
                  </c:strRef>
                </c:cat>
                <c:val>
                  <c:numRef>
                    <c:extLst>
                      <c:ext uri="{02D57815-91ED-43cb-92C2-25804820EDAC}">
                        <c15:formulaRef>
                          <c15:sqref>'HERRAMIENTA DE SEGUIMIENTO'!$F$8:$I$8</c15:sqref>
                        </c15:formulaRef>
                      </c:ext>
                    </c:extLst>
                    <c:numCache>
                      <c:formatCode>0%</c:formatCode>
                      <c:ptCount val="4"/>
                      <c:pt idx="0">
                        <c:v>1</c:v>
                      </c:pt>
                    </c:numCache>
                  </c:numRef>
                </c:val>
                <c:extLst>
                  <c:ext xmlns:c16="http://schemas.microsoft.com/office/drawing/2014/chart" uri="{C3380CC4-5D6E-409C-BE32-E72D297353CC}">
                    <c16:uniqueId val="{00000000-E0DB-4420-9574-DC46F40486BF}"/>
                  </c:ext>
                </c:extLst>
              </c15:ser>
            </c15:filteredBarSeries>
            <c15:filteredBarSeries>
              <c15:ser>
                <c:idx val="1"/>
                <c:order val="1"/>
                <c:spPr>
                  <a:solidFill>
                    <a:schemeClr val="accent4">
                      <a:lumMod val="60000"/>
                      <a:lumOff val="40000"/>
                    </a:schemeClr>
                  </a:solidFill>
                  <a:ln>
                    <a:noFill/>
                  </a:ln>
                  <a:effectLst/>
                  <a:sp3d/>
                </c:spPr>
                <c:invertIfNegative val="0"/>
                <c:cat>
                  <c:strRef>
                    <c:extLst xmlns:c15="http://schemas.microsoft.com/office/drawing/2012/chart">
                      <c:ext xmlns:c15="http://schemas.microsoft.com/office/drawing/2012/chart" uri="{02D57815-91ED-43cb-92C2-25804820EDAC}">
                        <c15:formulaRef>
                          <c15:sqref>'HERRAMIENTA DE SEGUIMIENTO'!$F$7:$I$7</c15:sqref>
                        </c15:formulaRef>
                      </c:ext>
                    </c:extLst>
                    <c:strCache>
                      <c:ptCount val="4"/>
                      <c:pt idx="0">
                        <c:v>I (2025)</c:v>
                      </c:pt>
                      <c:pt idx="1">
                        <c:v>II (2025)</c:v>
                      </c:pt>
                      <c:pt idx="2">
                        <c:v>III (2025)</c:v>
                      </c:pt>
                      <c:pt idx="3">
                        <c:v>IV(2025)</c:v>
                      </c:pt>
                    </c:strCache>
                  </c:strRef>
                </c:cat>
                <c:val>
                  <c:numRef>
                    <c:extLst xmlns:c15="http://schemas.microsoft.com/office/drawing/2012/chart">
                      <c:ext xmlns:c15="http://schemas.microsoft.com/office/drawing/2012/chart" uri="{02D57815-91ED-43cb-92C2-25804820EDAC}">
                        <c15:formulaRef>
                          <c15:sqref>'HERRAMIENTA DE SEGUIMIENTO'!$F$9:$I$9</c15:sqref>
                        </c15:formulaRef>
                      </c:ext>
                    </c:extLst>
                    <c:numCache>
                      <c:formatCode>0%</c:formatCode>
                      <c:ptCount val="4"/>
                      <c:pt idx="0">
                        <c:v>1</c:v>
                      </c:pt>
                    </c:numCache>
                  </c:numRef>
                </c:val>
                <c:extLst xmlns:c15="http://schemas.microsoft.com/office/drawing/2012/chart">
                  <c:ext xmlns:c16="http://schemas.microsoft.com/office/drawing/2014/chart" uri="{C3380CC4-5D6E-409C-BE32-E72D297353CC}">
                    <c16:uniqueId val="{00000001-E0DB-4420-9574-DC46F40486BF}"/>
                  </c:ext>
                </c:extLst>
              </c15:ser>
            </c15:filteredBarSeries>
            <c15:filteredBarSeries>
              <c15:ser>
                <c:idx val="2"/>
                <c:order val="2"/>
                <c:spPr>
                  <a:solidFill>
                    <a:schemeClr val="accent4">
                      <a:lumMod val="60000"/>
                      <a:lumOff val="40000"/>
                    </a:schemeClr>
                  </a:solidFill>
                  <a:ln>
                    <a:noFill/>
                  </a:ln>
                  <a:effectLst/>
                  <a:sp3d/>
                </c:spPr>
                <c:invertIfNegative val="0"/>
                <c:cat>
                  <c:strRef>
                    <c:extLst xmlns:c15="http://schemas.microsoft.com/office/drawing/2012/chart">
                      <c:ext xmlns:c15="http://schemas.microsoft.com/office/drawing/2012/chart" uri="{02D57815-91ED-43cb-92C2-25804820EDAC}">
                        <c15:formulaRef>
                          <c15:sqref>'HERRAMIENTA DE SEGUIMIENTO'!$F$7:$I$7</c15:sqref>
                        </c15:formulaRef>
                      </c:ext>
                    </c:extLst>
                    <c:strCache>
                      <c:ptCount val="4"/>
                      <c:pt idx="0">
                        <c:v>I (2025)</c:v>
                      </c:pt>
                      <c:pt idx="1">
                        <c:v>II (2025)</c:v>
                      </c:pt>
                      <c:pt idx="2">
                        <c:v>III (2025)</c:v>
                      </c:pt>
                      <c:pt idx="3">
                        <c:v>IV(2025)</c:v>
                      </c:pt>
                    </c:strCache>
                  </c:strRef>
                </c:cat>
                <c:val>
                  <c:numRef>
                    <c:extLst xmlns:c15="http://schemas.microsoft.com/office/drawing/2012/chart">
                      <c:ext xmlns:c15="http://schemas.microsoft.com/office/drawing/2012/chart" uri="{02D57815-91ED-43cb-92C2-25804820EDAC}">
                        <c15:formulaRef>
                          <c15:sqref>'HERRAMIENTA DE SEGUIMIENTO'!$F$10:$I$10</c15:sqref>
                        </c15:formulaRef>
                      </c:ext>
                    </c:extLst>
                    <c:numCache>
                      <c:formatCode>0%</c:formatCode>
                      <c:ptCount val="4"/>
                      <c:pt idx="0">
                        <c:v>0.5</c:v>
                      </c:pt>
                      <c:pt idx="1">
                        <c:v>1</c:v>
                      </c:pt>
                      <c:pt idx="2">
                        <c:v>0.14583333333333334</c:v>
                      </c:pt>
                      <c:pt idx="3">
                        <c:v>0.45833333333333331</c:v>
                      </c:pt>
                    </c:numCache>
                  </c:numRef>
                </c:val>
                <c:extLst xmlns:c15="http://schemas.microsoft.com/office/drawing/2012/chart">
                  <c:ext xmlns:c16="http://schemas.microsoft.com/office/drawing/2014/chart" uri="{C3380CC4-5D6E-409C-BE32-E72D297353CC}">
                    <c16:uniqueId val="{00000002-E0DB-4420-9574-DC46F40486BF}"/>
                  </c:ext>
                </c:extLst>
              </c15:ser>
            </c15:filteredBarSeries>
            <c15:filteredBarSeries>
              <c15:ser>
                <c:idx val="3"/>
                <c:order val="3"/>
                <c:spPr>
                  <a:solidFill>
                    <a:schemeClr val="accent4">
                      <a:lumMod val="60000"/>
                      <a:lumOff val="40000"/>
                    </a:schemeClr>
                  </a:solidFill>
                  <a:ln>
                    <a:noFill/>
                  </a:ln>
                  <a:effectLst/>
                  <a:sp3d/>
                </c:spPr>
                <c:invertIfNegative val="0"/>
                <c:cat>
                  <c:strRef>
                    <c:extLst xmlns:c15="http://schemas.microsoft.com/office/drawing/2012/chart">
                      <c:ext xmlns:c15="http://schemas.microsoft.com/office/drawing/2012/chart" uri="{02D57815-91ED-43cb-92C2-25804820EDAC}">
                        <c15:formulaRef>
                          <c15:sqref>'HERRAMIENTA DE SEGUIMIENTO'!$F$7:$I$7</c15:sqref>
                        </c15:formulaRef>
                      </c:ext>
                    </c:extLst>
                    <c:strCache>
                      <c:ptCount val="4"/>
                      <c:pt idx="0">
                        <c:v>I (2025)</c:v>
                      </c:pt>
                      <c:pt idx="1">
                        <c:v>II (2025)</c:v>
                      </c:pt>
                      <c:pt idx="2">
                        <c:v>III (2025)</c:v>
                      </c:pt>
                      <c:pt idx="3">
                        <c:v>IV(2025)</c:v>
                      </c:pt>
                    </c:strCache>
                  </c:strRef>
                </c:cat>
                <c:val>
                  <c:numRef>
                    <c:extLst xmlns:c15="http://schemas.microsoft.com/office/drawing/2012/chart">
                      <c:ext xmlns:c15="http://schemas.microsoft.com/office/drawing/2012/chart" uri="{02D57815-91ED-43cb-92C2-25804820EDAC}">
                        <c15:formulaRef>
                          <c15:sqref>'HERRAMIENTA DE SEGUIMIENTO'!$F$11:$I$11</c15:sqref>
                        </c15:formulaRef>
                      </c:ext>
                    </c:extLst>
                    <c:numCache>
                      <c:formatCode>0%</c:formatCode>
                      <c:ptCount val="4"/>
                      <c:pt idx="0">
                        <c:v>1</c:v>
                      </c:pt>
                      <c:pt idx="1">
                        <c:v>1</c:v>
                      </c:pt>
                      <c:pt idx="2">
                        <c:v>1</c:v>
                      </c:pt>
                      <c:pt idx="3">
                        <c:v>1</c:v>
                      </c:pt>
                    </c:numCache>
                  </c:numRef>
                </c:val>
                <c:extLst xmlns:c15="http://schemas.microsoft.com/office/drawing/2012/chart">
                  <c:ext xmlns:c16="http://schemas.microsoft.com/office/drawing/2014/chart" uri="{C3380CC4-5D6E-409C-BE32-E72D297353CC}">
                    <c16:uniqueId val="{00000003-E0DB-4420-9574-DC46F40486BF}"/>
                  </c:ext>
                </c:extLst>
              </c15:ser>
            </c15:filteredBarSeries>
            <c15:filteredBarSeries>
              <c15:ser>
                <c:idx val="4"/>
                <c:order val="4"/>
                <c:spPr>
                  <a:solidFill>
                    <a:schemeClr val="accent4">
                      <a:tint val="70000"/>
                    </a:schemeClr>
                  </a:solidFill>
                  <a:ln>
                    <a:noFill/>
                  </a:ln>
                  <a:effectLst/>
                  <a:sp3d/>
                </c:spPr>
                <c:invertIfNegative val="0"/>
                <c:cat>
                  <c:strRef>
                    <c:extLst xmlns:c15="http://schemas.microsoft.com/office/drawing/2012/chart">
                      <c:ext xmlns:c15="http://schemas.microsoft.com/office/drawing/2012/chart" uri="{02D57815-91ED-43cb-92C2-25804820EDAC}">
                        <c15:formulaRef>
                          <c15:sqref>'HERRAMIENTA DE SEGUIMIENTO'!$F$7:$I$7</c15:sqref>
                        </c15:formulaRef>
                      </c:ext>
                    </c:extLst>
                    <c:strCache>
                      <c:ptCount val="4"/>
                      <c:pt idx="0">
                        <c:v>I (2025)</c:v>
                      </c:pt>
                      <c:pt idx="1">
                        <c:v>II (2025)</c:v>
                      </c:pt>
                      <c:pt idx="2">
                        <c:v>III (2025)</c:v>
                      </c:pt>
                      <c:pt idx="3">
                        <c:v>IV(2025)</c:v>
                      </c:pt>
                    </c:strCache>
                  </c:strRef>
                </c:cat>
                <c:val>
                  <c:numRef>
                    <c:extLst xmlns:c15="http://schemas.microsoft.com/office/drawing/2012/chart">
                      <c:ext xmlns:c15="http://schemas.microsoft.com/office/drawing/2012/chart" uri="{02D57815-91ED-43cb-92C2-25804820EDAC}">
                        <c15:formulaRef>
                          <c15:sqref>'HERRAMIENTA DE SEGUIMIENTO'!$F$12:$I$12</c15:sqref>
                        </c15:formulaRef>
                      </c:ext>
                    </c:extLst>
                    <c:numCache>
                      <c:formatCode>0%</c:formatCode>
                      <c:ptCount val="4"/>
                      <c:pt idx="0">
                        <c:v>1</c:v>
                      </c:pt>
                      <c:pt idx="1">
                        <c:v>1</c:v>
                      </c:pt>
                      <c:pt idx="2">
                        <c:v>1</c:v>
                      </c:pt>
                      <c:pt idx="3">
                        <c:v>1</c:v>
                      </c:pt>
                    </c:numCache>
                  </c:numRef>
                </c:val>
                <c:extLst xmlns:c15="http://schemas.microsoft.com/office/drawing/2012/chart">
                  <c:ext xmlns:c16="http://schemas.microsoft.com/office/drawing/2014/chart" uri="{C3380CC4-5D6E-409C-BE32-E72D297353CC}">
                    <c16:uniqueId val="{00000000-8BA2-4415-B832-D1BEFEE992AA}"/>
                  </c:ext>
                </c:extLst>
              </c15:ser>
            </c15:filteredBarSeries>
          </c:ext>
        </c:extLst>
      </c:bar3DChart>
      <c:catAx>
        <c:axId val="918592271"/>
        <c:scaling>
          <c:orientation val="minMax"/>
        </c:scaling>
        <c:delete val="0"/>
        <c:axPos val="b"/>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918600175"/>
        <c:crosses val="autoZero"/>
        <c:auto val="1"/>
        <c:lblAlgn val="ctr"/>
        <c:lblOffset val="100"/>
        <c:noMultiLvlLbl val="0"/>
      </c:catAx>
      <c:valAx>
        <c:axId val="918600175"/>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918592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ACTUALIZACIÓN</a:t>
            </a:r>
            <a:r>
              <a:rPr lang="es-CO" baseline="0"/>
              <a:t> TRD</a:t>
            </a:r>
            <a:endParaRPr lang="es-CO"/>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6"/>
          <c:order val="6"/>
          <c:spPr>
            <a:solidFill>
              <a:schemeClr val="accent2">
                <a:lumMod val="80000"/>
                <a:lumOff val="20000"/>
              </a:schemeClr>
            </a:solidFill>
            <a:ln>
              <a:noFill/>
            </a:ln>
            <a:effectLst/>
            <a:sp3d/>
          </c:spPr>
          <c:invertIfNegative val="0"/>
          <c:cat>
            <c:strRef>
              <c:f>'HERRAMIENTA DE SEGUIMIENTO'!$F$7:$I$7</c:f>
              <c:strCache>
                <c:ptCount val="4"/>
                <c:pt idx="0">
                  <c:v>I (2025)</c:v>
                </c:pt>
                <c:pt idx="1">
                  <c:v>II (2025)</c:v>
                </c:pt>
                <c:pt idx="2">
                  <c:v>III (2025)</c:v>
                </c:pt>
                <c:pt idx="3">
                  <c:v>IV(2025)</c:v>
                </c:pt>
              </c:strCache>
            </c:strRef>
          </c:cat>
          <c:val>
            <c:numRef>
              <c:f>'HERRAMIENTA DE SEGUIMIENTO'!$F$14:$I$14</c:f>
              <c:numCache>
                <c:formatCode>0%</c:formatCode>
                <c:ptCount val="4"/>
                <c:pt idx="0">
                  <c:v>4.0816326530612242E-2</c:v>
                </c:pt>
                <c:pt idx="1">
                  <c:v>8.1632653061224483E-2</c:v>
                </c:pt>
                <c:pt idx="2">
                  <c:v>0.32653061224489793</c:v>
                </c:pt>
                <c:pt idx="3">
                  <c:v>0.32653061224489793</c:v>
                </c:pt>
              </c:numCache>
            </c:numRef>
          </c:val>
          <c:extLst>
            <c:ext xmlns:c16="http://schemas.microsoft.com/office/drawing/2014/chart" uri="{C3380CC4-5D6E-409C-BE32-E72D297353CC}">
              <c16:uniqueId val="{00000002-1DEE-4601-9E3A-E9FC459402D8}"/>
            </c:ext>
          </c:extLst>
        </c:ser>
        <c:dLbls>
          <c:showLegendKey val="0"/>
          <c:showVal val="0"/>
          <c:showCatName val="0"/>
          <c:showSerName val="0"/>
          <c:showPercent val="0"/>
          <c:showBubbleSize val="0"/>
        </c:dLbls>
        <c:gapWidth val="150"/>
        <c:shape val="box"/>
        <c:axId val="918616399"/>
        <c:axId val="918616815"/>
        <c:axId val="0"/>
        <c:extLst>
          <c:ext xmlns:c15="http://schemas.microsoft.com/office/drawing/2012/chart" uri="{02D57815-91ED-43cb-92C2-25804820EDAC}">
            <c15:filteredBarSeries>
              <c15:ser>
                <c:idx val="0"/>
                <c:order val="0"/>
                <c:spPr>
                  <a:solidFill>
                    <a:srgbClr val="FFC000"/>
                  </a:solidFill>
                  <a:ln>
                    <a:noFill/>
                  </a:ln>
                  <a:effectLst/>
                  <a:sp3d/>
                </c:spPr>
                <c:invertIfNegative val="0"/>
                <c:cat>
                  <c:strRef>
                    <c:extLst>
                      <c:ext uri="{02D57815-91ED-43cb-92C2-25804820EDAC}">
                        <c15:formulaRef>
                          <c15:sqref>'HERRAMIENTA DE SEGUIMIENTO'!$F$7:$I$7</c15:sqref>
                        </c15:formulaRef>
                      </c:ext>
                    </c:extLst>
                    <c:strCache>
                      <c:ptCount val="4"/>
                      <c:pt idx="0">
                        <c:v>I (2025)</c:v>
                      </c:pt>
                      <c:pt idx="1">
                        <c:v>II (2025)</c:v>
                      </c:pt>
                      <c:pt idx="2">
                        <c:v>III (2025)</c:v>
                      </c:pt>
                      <c:pt idx="3">
                        <c:v>IV(2025)</c:v>
                      </c:pt>
                    </c:strCache>
                  </c:strRef>
                </c:cat>
                <c:val>
                  <c:numRef>
                    <c:extLst>
                      <c:ext uri="{02D57815-91ED-43cb-92C2-25804820EDAC}">
                        <c15:formulaRef>
                          <c15:sqref>'HERRAMIENTA DE SEGUIMIENTO'!$F$8:$I$8</c15:sqref>
                        </c15:formulaRef>
                      </c:ext>
                    </c:extLst>
                    <c:numCache>
                      <c:formatCode>0%</c:formatCode>
                      <c:ptCount val="4"/>
                      <c:pt idx="0">
                        <c:v>1</c:v>
                      </c:pt>
                    </c:numCache>
                  </c:numRef>
                </c:val>
                <c:extLst>
                  <c:ext xmlns:c16="http://schemas.microsoft.com/office/drawing/2014/chart" uri="{C3380CC4-5D6E-409C-BE32-E72D297353CC}">
                    <c16:uniqueId val="{00000000-8682-4859-9B93-313DE4D68241}"/>
                  </c:ext>
                </c:extLst>
              </c15:ser>
            </c15:filteredBarSeries>
            <c15:filteredBarSeries>
              <c15:ser>
                <c:idx val="1"/>
                <c:order val="1"/>
                <c:spPr>
                  <a:solidFill>
                    <a:srgbClr val="FFC000"/>
                  </a:solidFill>
                  <a:ln>
                    <a:noFill/>
                  </a:ln>
                  <a:effectLst/>
                  <a:sp3d/>
                </c:spPr>
                <c:invertIfNegative val="0"/>
                <c:cat>
                  <c:strRef>
                    <c:extLst xmlns:c15="http://schemas.microsoft.com/office/drawing/2012/chart">
                      <c:ext xmlns:c15="http://schemas.microsoft.com/office/drawing/2012/chart" uri="{02D57815-91ED-43cb-92C2-25804820EDAC}">
                        <c15:formulaRef>
                          <c15:sqref>'HERRAMIENTA DE SEGUIMIENTO'!$F$7:$I$7</c15:sqref>
                        </c15:formulaRef>
                      </c:ext>
                    </c:extLst>
                    <c:strCache>
                      <c:ptCount val="4"/>
                      <c:pt idx="0">
                        <c:v>I (2025)</c:v>
                      </c:pt>
                      <c:pt idx="1">
                        <c:v>II (2025)</c:v>
                      </c:pt>
                      <c:pt idx="2">
                        <c:v>III (2025)</c:v>
                      </c:pt>
                      <c:pt idx="3">
                        <c:v>IV(2025)</c:v>
                      </c:pt>
                    </c:strCache>
                  </c:strRef>
                </c:cat>
                <c:val>
                  <c:numRef>
                    <c:extLst xmlns:c15="http://schemas.microsoft.com/office/drawing/2012/chart">
                      <c:ext xmlns:c15="http://schemas.microsoft.com/office/drawing/2012/chart" uri="{02D57815-91ED-43cb-92C2-25804820EDAC}">
                        <c15:formulaRef>
                          <c15:sqref>'HERRAMIENTA DE SEGUIMIENTO'!$F$9:$I$9</c15:sqref>
                        </c15:formulaRef>
                      </c:ext>
                    </c:extLst>
                    <c:numCache>
                      <c:formatCode>0%</c:formatCode>
                      <c:ptCount val="4"/>
                      <c:pt idx="0">
                        <c:v>1</c:v>
                      </c:pt>
                    </c:numCache>
                  </c:numRef>
                </c:val>
                <c:extLst xmlns:c15="http://schemas.microsoft.com/office/drawing/2012/chart">
                  <c:ext xmlns:c16="http://schemas.microsoft.com/office/drawing/2014/chart" uri="{C3380CC4-5D6E-409C-BE32-E72D297353CC}">
                    <c16:uniqueId val="{00000001-8682-4859-9B93-313DE4D68241}"/>
                  </c:ext>
                </c:extLst>
              </c15:ser>
            </c15:filteredBarSeries>
            <c15:filteredBarSeries>
              <c15:ser>
                <c:idx val="2"/>
                <c:order val="2"/>
                <c:spPr>
                  <a:solidFill>
                    <a:schemeClr val="accent6"/>
                  </a:solidFill>
                  <a:ln>
                    <a:noFill/>
                  </a:ln>
                  <a:effectLst/>
                  <a:sp3d/>
                </c:spPr>
                <c:invertIfNegative val="0"/>
                <c:cat>
                  <c:strRef>
                    <c:extLst xmlns:c15="http://schemas.microsoft.com/office/drawing/2012/chart">
                      <c:ext xmlns:c15="http://schemas.microsoft.com/office/drawing/2012/chart" uri="{02D57815-91ED-43cb-92C2-25804820EDAC}">
                        <c15:formulaRef>
                          <c15:sqref>'HERRAMIENTA DE SEGUIMIENTO'!$F$7:$I$7</c15:sqref>
                        </c15:formulaRef>
                      </c:ext>
                    </c:extLst>
                    <c:strCache>
                      <c:ptCount val="4"/>
                      <c:pt idx="0">
                        <c:v>I (2025)</c:v>
                      </c:pt>
                      <c:pt idx="1">
                        <c:v>II (2025)</c:v>
                      </c:pt>
                      <c:pt idx="2">
                        <c:v>III (2025)</c:v>
                      </c:pt>
                      <c:pt idx="3">
                        <c:v>IV(2025)</c:v>
                      </c:pt>
                    </c:strCache>
                  </c:strRef>
                </c:cat>
                <c:val>
                  <c:numRef>
                    <c:extLst xmlns:c15="http://schemas.microsoft.com/office/drawing/2012/chart">
                      <c:ext xmlns:c15="http://schemas.microsoft.com/office/drawing/2012/chart" uri="{02D57815-91ED-43cb-92C2-25804820EDAC}">
                        <c15:formulaRef>
                          <c15:sqref>'HERRAMIENTA DE SEGUIMIENTO'!$F$10:$I$10</c15:sqref>
                        </c15:formulaRef>
                      </c:ext>
                    </c:extLst>
                    <c:numCache>
                      <c:formatCode>0%</c:formatCode>
                      <c:ptCount val="4"/>
                      <c:pt idx="0">
                        <c:v>0.5</c:v>
                      </c:pt>
                      <c:pt idx="1">
                        <c:v>1</c:v>
                      </c:pt>
                      <c:pt idx="2">
                        <c:v>0.14583333333333334</c:v>
                      </c:pt>
                      <c:pt idx="3">
                        <c:v>0.45833333333333331</c:v>
                      </c:pt>
                    </c:numCache>
                  </c:numRef>
                </c:val>
                <c:extLst xmlns:c15="http://schemas.microsoft.com/office/drawing/2012/chart">
                  <c:ext xmlns:c16="http://schemas.microsoft.com/office/drawing/2014/chart" uri="{C3380CC4-5D6E-409C-BE32-E72D297353CC}">
                    <c16:uniqueId val="{00000002-8682-4859-9B93-313DE4D68241}"/>
                  </c:ext>
                </c:extLst>
              </c15:ser>
            </c15:filteredBarSeries>
            <c15:filteredBarSeries>
              <c15:ser>
                <c:idx val="3"/>
                <c:order val="3"/>
                <c:spPr>
                  <a:solidFill>
                    <a:schemeClr val="accent2">
                      <a:lumMod val="60000"/>
                    </a:schemeClr>
                  </a:solidFill>
                  <a:ln>
                    <a:noFill/>
                  </a:ln>
                  <a:effectLst/>
                  <a:sp3d/>
                </c:spPr>
                <c:invertIfNegative val="0"/>
                <c:cat>
                  <c:strRef>
                    <c:extLst xmlns:c15="http://schemas.microsoft.com/office/drawing/2012/chart">
                      <c:ext xmlns:c15="http://schemas.microsoft.com/office/drawing/2012/chart" uri="{02D57815-91ED-43cb-92C2-25804820EDAC}">
                        <c15:formulaRef>
                          <c15:sqref>'HERRAMIENTA DE SEGUIMIENTO'!$F$7:$I$7</c15:sqref>
                        </c15:formulaRef>
                      </c:ext>
                    </c:extLst>
                    <c:strCache>
                      <c:ptCount val="4"/>
                      <c:pt idx="0">
                        <c:v>I (2025)</c:v>
                      </c:pt>
                      <c:pt idx="1">
                        <c:v>II (2025)</c:v>
                      </c:pt>
                      <c:pt idx="2">
                        <c:v>III (2025)</c:v>
                      </c:pt>
                      <c:pt idx="3">
                        <c:v>IV(2025)</c:v>
                      </c:pt>
                    </c:strCache>
                  </c:strRef>
                </c:cat>
                <c:val>
                  <c:numRef>
                    <c:extLst xmlns:c15="http://schemas.microsoft.com/office/drawing/2012/chart">
                      <c:ext xmlns:c15="http://schemas.microsoft.com/office/drawing/2012/chart" uri="{02D57815-91ED-43cb-92C2-25804820EDAC}">
                        <c15:formulaRef>
                          <c15:sqref>'HERRAMIENTA DE SEGUIMIENTO'!$F$11:$I$11</c15:sqref>
                        </c15:formulaRef>
                      </c:ext>
                    </c:extLst>
                    <c:numCache>
                      <c:formatCode>0%</c:formatCode>
                      <c:ptCount val="4"/>
                      <c:pt idx="0">
                        <c:v>1</c:v>
                      </c:pt>
                      <c:pt idx="1">
                        <c:v>1</c:v>
                      </c:pt>
                      <c:pt idx="2">
                        <c:v>1</c:v>
                      </c:pt>
                      <c:pt idx="3">
                        <c:v>1</c:v>
                      </c:pt>
                    </c:numCache>
                  </c:numRef>
                </c:val>
                <c:extLst xmlns:c15="http://schemas.microsoft.com/office/drawing/2012/chart">
                  <c:ext xmlns:c16="http://schemas.microsoft.com/office/drawing/2014/chart" uri="{C3380CC4-5D6E-409C-BE32-E72D297353CC}">
                    <c16:uniqueId val="{00000003-8682-4859-9B93-313DE4D68241}"/>
                  </c:ext>
                </c:extLst>
              </c15:ser>
            </c15:filteredBarSeries>
            <c15:filteredBarSeries>
              <c15:ser>
                <c:idx val="4"/>
                <c:order val="4"/>
                <c:spPr>
                  <a:solidFill>
                    <a:schemeClr val="accent4">
                      <a:lumMod val="60000"/>
                    </a:schemeClr>
                  </a:solidFill>
                  <a:ln>
                    <a:noFill/>
                  </a:ln>
                  <a:effectLst/>
                  <a:sp3d/>
                </c:spPr>
                <c:invertIfNegative val="0"/>
                <c:cat>
                  <c:strRef>
                    <c:extLst xmlns:c15="http://schemas.microsoft.com/office/drawing/2012/chart">
                      <c:ext xmlns:c15="http://schemas.microsoft.com/office/drawing/2012/chart" uri="{02D57815-91ED-43cb-92C2-25804820EDAC}">
                        <c15:formulaRef>
                          <c15:sqref>'HERRAMIENTA DE SEGUIMIENTO'!$F$7:$I$7</c15:sqref>
                        </c15:formulaRef>
                      </c:ext>
                    </c:extLst>
                    <c:strCache>
                      <c:ptCount val="4"/>
                      <c:pt idx="0">
                        <c:v>I (2025)</c:v>
                      </c:pt>
                      <c:pt idx="1">
                        <c:v>II (2025)</c:v>
                      </c:pt>
                      <c:pt idx="2">
                        <c:v>III (2025)</c:v>
                      </c:pt>
                      <c:pt idx="3">
                        <c:v>IV(2025)</c:v>
                      </c:pt>
                    </c:strCache>
                  </c:strRef>
                </c:cat>
                <c:val>
                  <c:numRef>
                    <c:extLst xmlns:c15="http://schemas.microsoft.com/office/drawing/2012/chart">
                      <c:ext xmlns:c15="http://schemas.microsoft.com/office/drawing/2012/chart" uri="{02D57815-91ED-43cb-92C2-25804820EDAC}">
                        <c15:formulaRef>
                          <c15:sqref>'HERRAMIENTA DE SEGUIMIENTO'!$F$12:$I$12</c15:sqref>
                        </c15:formulaRef>
                      </c:ext>
                    </c:extLst>
                    <c:numCache>
                      <c:formatCode>0%</c:formatCode>
                      <c:ptCount val="4"/>
                      <c:pt idx="0">
                        <c:v>1</c:v>
                      </c:pt>
                      <c:pt idx="1">
                        <c:v>1</c:v>
                      </c:pt>
                      <c:pt idx="2">
                        <c:v>1</c:v>
                      </c:pt>
                      <c:pt idx="3">
                        <c:v>1</c:v>
                      </c:pt>
                    </c:numCache>
                  </c:numRef>
                </c:val>
                <c:extLst xmlns:c15="http://schemas.microsoft.com/office/drawing/2012/chart">
                  <c:ext xmlns:c16="http://schemas.microsoft.com/office/drawing/2014/chart" uri="{C3380CC4-5D6E-409C-BE32-E72D297353CC}">
                    <c16:uniqueId val="{00000000-1DEE-4601-9E3A-E9FC459402D8}"/>
                  </c:ext>
                </c:extLst>
              </c15:ser>
            </c15:filteredBarSeries>
            <c15:filteredBarSeries>
              <c15:ser>
                <c:idx val="5"/>
                <c:order val="5"/>
                <c:spPr>
                  <a:solidFill>
                    <a:schemeClr val="accent6">
                      <a:lumMod val="60000"/>
                    </a:schemeClr>
                  </a:solidFill>
                  <a:ln>
                    <a:noFill/>
                  </a:ln>
                  <a:effectLst/>
                  <a:sp3d/>
                </c:spPr>
                <c:invertIfNegative val="0"/>
                <c:cat>
                  <c:strRef>
                    <c:extLst xmlns:c15="http://schemas.microsoft.com/office/drawing/2012/chart">
                      <c:ext xmlns:c15="http://schemas.microsoft.com/office/drawing/2012/chart" uri="{02D57815-91ED-43cb-92C2-25804820EDAC}">
                        <c15:formulaRef>
                          <c15:sqref>'HERRAMIENTA DE SEGUIMIENTO'!$F$7:$I$7</c15:sqref>
                        </c15:formulaRef>
                      </c:ext>
                    </c:extLst>
                    <c:strCache>
                      <c:ptCount val="4"/>
                      <c:pt idx="0">
                        <c:v>I (2025)</c:v>
                      </c:pt>
                      <c:pt idx="1">
                        <c:v>II (2025)</c:v>
                      </c:pt>
                      <c:pt idx="2">
                        <c:v>III (2025)</c:v>
                      </c:pt>
                      <c:pt idx="3">
                        <c:v>IV(2025)</c:v>
                      </c:pt>
                    </c:strCache>
                  </c:strRef>
                </c:cat>
                <c:val>
                  <c:numRef>
                    <c:extLst xmlns:c15="http://schemas.microsoft.com/office/drawing/2012/chart">
                      <c:ext xmlns:c15="http://schemas.microsoft.com/office/drawing/2012/chart" uri="{02D57815-91ED-43cb-92C2-25804820EDAC}">
                        <c15:formulaRef>
                          <c15:sqref>'HERRAMIENTA DE SEGUIMIENTO'!$F$13:$I$13</c15:sqref>
                        </c15:formulaRef>
                      </c:ext>
                    </c:extLst>
                    <c:numCache>
                      <c:formatCode>0%</c:formatCode>
                      <c:ptCount val="4"/>
                      <c:pt idx="0">
                        <c:v>0</c:v>
                      </c:pt>
                      <c:pt idx="1">
                        <c:v>0.53383458646616544</c:v>
                      </c:pt>
                      <c:pt idx="2">
                        <c:v>0.66297262059973927</c:v>
                      </c:pt>
                      <c:pt idx="3">
                        <c:v>1.90802743041549E-2</c:v>
                      </c:pt>
                    </c:numCache>
                  </c:numRef>
                </c:val>
                <c:extLst xmlns:c15="http://schemas.microsoft.com/office/drawing/2012/chart">
                  <c:ext xmlns:c16="http://schemas.microsoft.com/office/drawing/2014/chart" uri="{C3380CC4-5D6E-409C-BE32-E72D297353CC}">
                    <c16:uniqueId val="{00000001-1DEE-4601-9E3A-E9FC459402D8}"/>
                  </c:ext>
                </c:extLst>
              </c15:ser>
            </c15:filteredBarSeries>
          </c:ext>
        </c:extLst>
      </c:bar3DChart>
      <c:catAx>
        <c:axId val="918616399"/>
        <c:scaling>
          <c:orientation val="minMax"/>
        </c:scaling>
        <c:delete val="0"/>
        <c:axPos val="b"/>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918616815"/>
        <c:crosses val="autoZero"/>
        <c:auto val="1"/>
        <c:lblAlgn val="ctr"/>
        <c:lblOffset val="100"/>
        <c:noMultiLvlLbl val="0"/>
      </c:catAx>
      <c:valAx>
        <c:axId val="918616815"/>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918616399"/>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PROGRAMA DE  GDE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7"/>
          <c:order val="7"/>
          <c:spPr>
            <a:solidFill>
              <a:schemeClr val="accent1">
                <a:shade val="45000"/>
              </a:schemeClr>
            </a:solidFill>
            <a:ln>
              <a:noFill/>
            </a:ln>
            <a:effectLst/>
            <a:sp3d/>
          </c:spPr>
          <c:invertIfNegative val="0"/>
          <c:cat>
            <c:strRef>
              <c:f>'HERRAMIENTA DE SEGUIMIENTO'!$F$7:$I$7</c:f>
              <c:strCache>
                <c:ptCount val="4"/>
                <c:pt idx="0">
                  <c:v>I (2025)</c:v>
                </c:pt>
                <c:pt idx="1">
                  <c:v>II (2025)</c:v>
                </c:pt>
                <c:pt idx="2">
                  <c:v>III (2025)</c:v>
                </c:pt>
                <c:pt idx="3">
                  <c:v>IV(2025)</c:v>
                </c:pt>
              </c:strCache>
            </c:strRef>
          </c:cat>
          <c:val>
            <c:numRef>
              <c:f>'HERRAMIENTA DE SEGUIMIENTO'!$F$15:$I$15</c:f>
              <c:numCache>
                <c:formatCode>0%</c:formatCode>
                <c:ptCount val="4"/>
                <c:pt idx="0">
                  <c:v>0</c:v>
                </c:pt>
                <c:pt idx="1">
                  <c:v>0</c:v>
                </c:pt>
                <c:pt idx="2">
                  <c:v>0</c:v>
                </c:pt>
                <c:pt idx="3">
                  <c:v>0.5</c:v>
                </c:pt>
              </c:numCache>
            </c:numRef>
          </c:val>
          <c:extLst>
            <c:ext xmlns:c16="http://schemas.microsoft.com/office/drawing/2014/chart" uri="{C3380CC4-5D6E-409C-BE32-E72D297353CC}">
              <c16:uniqueId val="{00000007-CE9B-4664-8378-F13BA495A32C}"/>
            </c:ext>
          </c:extLst>
        </c:ser>
        <c:dLbls>
          <c:showLegendKey val="0"/>
          <c:showVal val="0"/>
          <c:showCatName val="0"/>
          <c:showSerName val="0"/>
          <c:showPercent val="0"/>
          <c:showBubbleSize val="0"/>
        </c:dLbls>
        <c:gapWidth val="150"/>
        <c:shape val="box"/>
        <c:axId val="542234431"/>
        <c:axId val="542244831"/>
        <c:axId val="0"/>
        <c:extLst>
          <c:ext xmlns:c15="http://schemas.microsoft.com/office/drawing/2012/chart" uri="{02D57815-91ED-43cb-92C2-25804820EDAC}">
            <c15:filteredBarSeries>
              <c15:ser>
                <c:idx val="0"/>
                <c:order val="0"/>
                <c:spPr>
                  <a:solidFill>
                    <a:schemeClr val="accent1">
                      <a:tint val="46000"/>
                    </a:schemeClr>
                  </a:solidFill>
                  <a:ln>
                    <a:noFill/>
                  </a:ln>
                  <a:effectLst/>
                  <a:sp3d/>
                </c:spPr>
                <c:invertIfNegative val="0"/>
                <c:cat>
                  <c:strRef>
                    <c:extLst>
                      <c:ext uri="{02D57815-91ED-43cb-92C2-25804820EDAC}">
                        <c15:formulaRef>
                          <c15:sqref>'HERRAMIENTA DE SEGUIMIENTO'!$F$7:$I$7</c15:sqref>
                        </c15:formulaRef>
                      </c:ext>
                    </c:extLst>
                    <c:strCache>
                      <c:ptCount val="4"/>
                      <c:pt idx="0">
                        <c:v>I (2025)</c:v>
                      </c:pt>
                      <c:pt idx="1">
                        <c:v>II (2025)</c:v>
                      </c:pt>
                      <c:pt idx="2">
                        <c:v>III (2025)</c:v>
                      </c:pt>
                      <c:pt idx="3">
                        <c:v>IV(2025)</c:v>
                      </c:pt>
                    </c:strCache>
                  </c:strRef>
                </c:cat>
                <c:val>
                  <c:numRef>
                    <c:extLst>
                      <c:ext uri="{02D57815-91ED-43cb-92C2-25804820EDAC}">
                        <c15:formulaRef>
                          <c15:sqref>'HERRAMIENTA DE SEGUIMIENTO'!$F$8:$I$8</c15:sqref>
                        </c15:formulaRef>
                      </c:ext>
                    </c:extLst>
                    <c:numCache>
                      <c:formatCode>0%</c:formatCode>
                      <c:ptCount val="4"/>
                      <c:pt idx="0">
                        <c:v>1</c:v>
                      </c:pt>
                    </c:numCache>
                  </c:numRef>
                </c:val>
                <c:extLst>
                  <c:ext xmlns:c16="http://schemas.microsoft.com/office/drawing/2014/chart" uri="{C3380CC4-5D6E-409C-BE32-E72D297353CC}">
                    <c16:uniqueId val="{00000000-D855-489E-AE2E-94225B589186}"/>
                  </c:ext>
                </c:extLst>
              </c15:ser>
            </c15:filteredBarSeries>
            <c15:filteredBarSeries>
              <c15:ser>
                <c:idx val="1"/>
                <c:order val="1"/>
                <c:spPr>
                  <a:solidFill>
                    <a:schemeClr val="accent1">
                      <a:tint val="62000"/>
                    </a:schemeClr>
                  </a:solidFill>
                  <a:ln>
                    <a:noFill/>
                  </a:ln>
                  <a:effectLst/>
                  <a:sp3d/>
                </c:spPr>
                <c:invertIfNegative val="0"/>
                <c:cat>
                  <c:strRef>
                    <c:extLst xmlns:c15="http://schemas.microsoft.com/office/drawing/2012/chart">
                      <c:ext xmlns:c15="http://schemas.microsoft.com/office/drawing/2012/chart" uri="{02D57815-91ED-43cb-92C2-25804820EDAC}">
                        <c15:formulaRef>
                          <c15:sqref>'HERRAMIENTA DE SEGUIMIENTO'!$F$7:$I$7</c15:sqref>
                        </c15:formulaRef>
                      </c:ext>
                    </c:extLst>
                    <c:strCache>
                      <c:ptCount val="4"/>
                      <c:pt idx="0">
                        <c:v>I (2025)</c:v>
                      </c:pt>
                      <c:pt idx="1">
                        <c:v>II (2025)</c:v>
                      </c:pt>
                      <c:pt idx="2">
                        <c:v>III (2025)</c:v>
                      </c:pt>
                      <c:pt idx="3">
                        <c:v>IV(2025)</c:v>
                      </c:pt>
                    </c:strCache>
                  </c:strRef>
                </c:cat>
                <c:val>
                  <c:numRef>
                    <c:extLst xmlns:c15="http://schemas.microsoft.com/office/drawing/2012/chart">
                      <c:ext xmlns:c15="http://schemas.microsoft.com/office/drawing/2012/chart" uri="{02D57815-91ED-43cb-92C2-25804820EDAC}">
                        <c15:formulaRef>
                          <c15:sqref>'HERRAMIENTA DE SEGUIMIENTO'!$F$9:$I$9</c15:sqref>
                        </c15:formulaRef>
                      </c:ext>
                    </c:extLst>
                    <c:numCache>
                      <c:formatCode>0%</c:formatCode>
                      <c:ptCount val="4"/>
                      <c:pt idx="0">
                        <c:v>1</c:v>
                      </c:pt>
                    </c:numCache>
                  </c:numRef>
                </c:val>
                <c:extLst xmlns:c15="http://schemas.microsoft.com/office/drawing/2012/chart">
                  <c:ext xmlns:c16="http://schemas.microsoft.com/office/drawing/2014/chart" uri="{C3380CC4-5D6E-409C-BE32-E72D297353CC}">
                    <c16:uniqueId val="{00000001-D855-489E-AE2E-94225B589186}"/>
                  </c:ext>
                </c:extLst>
              </c15:ser>
            </c15:filteredBarSeries>
            <c15:filteredBarSeries>
              <c15:ser>
                <c:idx val="2"/>
                <c:order val="2"/>
                <c:spPr>
                  <a:solidFill>
                    <a:schemeClr val="accent1">
                      <a:tint val="77000"/>
                    </a:schemeClr>
                  </a:solidFill>
                  <a:ln>
                    <a:noFill/>
                  </a:ln>
                  <a:effectLst/>
                  <a:sp3d/>
                </c:spPr>
                <c:invertIfNegative val="0"/>
                <c:cat>
                  <c:strRef>
                    <c:extLst xmlns:c15="http://schemas.microsoft.com/office/drawing/2012/chart">
                      <c:ext xmlns:c15="http://schemas.microsoft.com/office/drawing/2012/chart" uri="{02D57815-91ED-43cb-92C2-25804820EDAC}">
                        <c15:formulaRef>
                          <c15:sqref>'HERRAMIENTA DE SEGUIMIENTO'!$F$7:$I$7</c15:sqref>
                        </c15:formulaRef>
                      </c:ext>
                    </c:extLst>
                    <c:strCache>
                      <c:ptCount val="4"/>
                      <c:pt idx="0">
                        <c:v>I (2025)</c:v>
                      </c:pt>
                      <c:pt idx="1">
                        <c:v>II (2025)</c:v>
                      </c:pt>
                      <c:pt idx="2">
                        <c:v>III (2025)</c:v>
                      </c:pt>
                      <c:pt idx="3">
                        <c:v>IV(2025)</c:v>
                      </c:pt>
                    </c:strCache>
                  </c:strRef>
                </c:cat>
                <c:val>
                  <c:numRef>
                    <c:extLst xmlns:c15="http://schemas.microsoft.com/office/drawing/2012/chart">
                      <c:ext xmlns:c15="http://schemas.microsoft.com/office/drawing/2012/chart" uri="{02D57815-91ED-43cb-92C2-25804820EDAC}">
                        <c15:formulaRef>
                          <c15:sqref>'HERRAMIENTA DE SEGUIMIENTO'!$F$10:$I$10</c15:sqref>
                        </c15:formulaRef>
                      </c:ext>
                    </c:extLst>
                    <c:numCache>
                      <c:formatCode>0%</c:formatCode>
                      <c:ptCount val="4"/>
                      <c:pt idx="0">
                        <c:v>0.5</c:v>
                      </c:pt>
                      <c:pt idx="1">
                        <c:v>1</c:v>
                      </c:pt>
                      <c:pt idx="2">
                        <c:v>0.14583333333333334</c:v>
                      </c:pt>
                      <c:pt idx="3">
                        <c:v>0.45833333333333331</c:v>
                      </c:pt>
                    </c:numCache>
                  </c:numRef>
                </c:val>
                <c:extLst xmlns:c15="http://schemas.microsoft.com/office/drawing/2012/chart">
                  <c:ext xmlns:c16="http://schemas.microsoft.com/office/drawing/2014/chart" uri="{C3380CC4-5D6E-409C-BE32-E72D297353CC}">
                    <c16:uniqueId val="{00000002-D855-489E-AE2E-94225B589186}"/>
                  </c:ext>
                </c:extLst>
              </c15:ser>
            </c15:filteredBarSeries>
            <c15:filteredBarSeries>
              <c15:ser>
                <c:idx val="3"/>
                <c:order val="3"/>
                <c:spPr>
                  <a:solidFill>
                    <a:schemeClr val="accent1">
                      <a:tint val="93000"/>
                    </a:schemeClr>
                  </a:solidFill>
                  <a:ln>
                    <a:noFill/>
                  </a:ln>
                  <a:effectLst/>
                  <a:sp3d/>
                </c:spPr>
                <c:invertIfNegative val="0"/>
                <c:cat>
                  <c:strRef>
                    <c:extLst xmlns:c15="http://schemas.microsoft.com/office/drawing/2012/chart">
                      <c:ext xmlns:c15="http://schemas.microsoft.com/office/drawing/2012/chart" uri="{02D57815-91ED-43cb-92C2-25804820EDAC}">
                        <c15:formulaRef>
                          <c15:sqref>'HERRAMIENTA DE SEGUIMIENTO'!$F$7:$I$7</c15:sqref>
                        </c15:formulaRef>
                      </c:ext>
                    </c:extLst>
                    <c:strCache>
                      <c:ptCount val="4"/>
                      <c:pt idx="0">
                        <c:v>I (2025)</c:v>
                      </c:pt>
                      <c:pt idx="1">
                        <c:v>II (2025)</c:v>
                      </c:pt>
                      <c:pt idx="2">
                        <c:v>III (2025)</c:v>
                      </c:pt>
                      <c:pt idx="3">
                        <c:v>IV(2025)</c:v>
                      </c:pt>
                    </c:strCache>
                  </c:strRef>
                </c:cat>
                <c:val>
                  <c:numRef>
                    <c:extLst xmlns:c15="http://schemas.microsoft.com/office/drawing/2012/chart">
                      <c:ext xmlns:c15="http://schemas.microsoft.com/office/drawing/2012/chart" uri="{02D57815-91ED-43cb-92C2-25804820EDAC}">
                        <c15:formulaRef>
                          <c15:sqref>'HERRAMIENTA DE SEGUIMIENTO'!$F$11:$I$11</c15:sqref>
                        </c15:formulaRef>
                      </c:ext>
                    </c:extLst>
                    <c:numCache>
                      <c:formatCode>0%</c:formatCode>
                      <c:ptCount val="4"/>
                      <c:pt idx="0">
                        <c:v>1</c:v>
                      </c:pt>
                      <c:pt idx="1">
                        <c:v>1</c:v>
                      </c:pt>
                      <c:pt idx="2">
                        <c:v>1</c:v>
                      </c:pt>
                      <c:pt idx="3">
                        <c:v>1</c:v>
                      </c:pt>
                    </c:numCache>
                  </c:numRef>
                </c:val>
                <c:extLst xmlns:c15="http://schemas.microsoft.com/office/drawing/2012/chart">
                  <c:ext xmlns:c16="http://schemas.microsoft.com/office/drawing/2014/chart" uri="{C3380CC4-5D6E-409C-BE32-E72D297353CC}">
                    <c16:uniqueId val="{00000003-D855-489E-AE2E-94225B589186}"/>
                  </c:ext>
                </c:extLst>
              </c15:ser>
            </c15:filteredBarSeries>
            <c15:filteredBarSeries>
              <c15:ser>
                <c:idx val="4"/>
                <c:order val="4"/>
                <c:spPr>
                  <a:solidFill>
                    <a:schemeClr val="accent1">
                      <a:shade val="92000"/>
                    </a:schemeClr>
                  </a:solidFill>
                  <a:ln>
                    <a:noFill/>
                  </a:ln>
                  <a:effectLst/>
                  <a:sp3d/>
                </c:spPr>
                <c:invertIfNegative val="0"/>
                <c:cat>
                  <c:strRef>
                    <c:extLst xmlns:c15="http://schemas.microsoft.com/office/drawing/2012/chart">
                      <c:ext xmlns:c15="http://schemas.microsoft.com/office/drawing/2012/chart" uri="{02D57815-91ED-43cb-92C2-25804820EDAC}">
                        <c15:formulaRef>
                          <c15:sqref>'HERRAMIENTA DE SEGUIMIENTO'!$F$7:$I$7</c15:sqref>
                        </c15:formulaRef>
                      </c:ext>
                    </c:extLst>
                    <c:strCache>
                      <c:ptCount val="4"/>
                      <c:pt idx="0">
                        <c:v>I (2025)</c:v>
                      </c:pt>
                      <c:pt idx="1">
                        <c:v>II (2025)</c:v>
                      </c:pt>
                      <c:pt idx="2">
                        <c:v>III (2025)</c:v>
                      </c:pt>
                      <c:pt idx="3">
                        <c:v>IV(2025)</c:v>
                      </c:pt>
                    </c:strCache>
                  </c:strRef>
                </c:cat>
                <c:val>
                  <c:numRef>
                    <c:extLst xmlns:c15="http://schemas.microsoft.com/office/drawing/2012/chart">
                      <c:ext xmlns:c15="http://schemas.microsoft.com/office/drawing/2012/chart" uri="{02D57815-91ED-43cb-92C2-25804820EDAC}">
                        <c15:formulaRef>
                          <c15:sqref>'HERRAMIENTA DE SEGUIMIENTO'!$F$12:$I$12</c15:sqref>
                        </c15:formulaRef>
                      </c:ext>
                    </c:extLst>
                    <c:numCache>
                      <c:formatCode>0%</c:formatCode>
                      <c:ptCount val="4"/>
                      <c:pt idx="0">
                        <c:v>1</c:v>
                      </c:pt>
                      <c:pt idx="1">
                        <c:v>1</c:v>
                      </c:pt>
                      <c:pt idx="2">
                        <c:v>1</c:v>
                      </c:pt>
                      <c:pt idx="3">
                        <c:v>1</c:v>
                      </c:pt>
                    </c:numCache>
                  </c:numRef>
                </c:val>
                <c:extLst xmlns:c15="http://schemas.microsoft.com/office/drawing/2012/chart">
                  <c:ext xmlns:c16="http://schemas.microsoft.com/office/drawing/2014/chart" uri="{C3380CC4-5D6E-409C-BE32-E72D297353CC}">
                    <c16:uniqueId val="{00000004-CE9B-4664-8378-F13BA495A32C}"/>
                  </c:ext>
                </c:extLst>
              </c15:ser>
            </c15:filteredBarSeries>
            <c15:filteredBarSeries>
              <c15:ser>
                <c:idx val="5"/>
                <c:order val="5"/>
                <c:spPr>
                  <a:solidFill>
                    <a:schemeClr val="accent1">
                      <a:shade val="76000"/>
                    </a:schemeClr>
                  </a:solidFill>
                  <a:ln>
                    <a:noFill/>
                  </a:ln>
                  <a:effectLst/>
                  <a:sp3d/>
                </c:spPr>
                <c:invertIfNegative val="0"/>
                <c:cat>
                  <c:strRef>
                    <c:extLst xmlns:c15="http://schemas.microsoft.com/office/drawing/2012/chart">
                      <c:ext xmlns:c15="http://schemas.microsoft.com/office/drawing/2012/chart" uri="{02D57815-91ED-43cb-92C2-25804820EDAC}">
                        <c15:formulaRef>
                          <c15:sqref>'HERRAMIENTA DE SEGUIMIENTO'!$F$7:$I$7</c15:sqref>
                        </c15:formulaRef>
                      </c:ext>
                    </c:extLst>
                    <c:strCache>
                      <c:ptCount val="4"/>
                      <c:pt idx="0">
                        <c:v>I (2025)</c:v>
                      </c:pt>
                      <c:pt idx="1">
                        <c:v>II (2025)</c:v>
                      </c:pt>
                      <c:pt idx="2">
                        <c:v>III (2025)</c:v>
                      </c:pt>
                      <c:pt idx="3">
                        <c:v>IV(2025)</c:v>
                      </c:pt>
                    </c:strCache>
                  </c:strRef>
                </c:cat>
                <c:val>
                  <c:numRef>
                    <c:extLst xmlns:c15="http://schemas.microsoft.com/office/drawing/2012/chart">
                      <c:ext xmlns:c15="http://schemas.microsoft.com/office/drawing/2012/chart" uri="{02D57815-91ED-43cb-92C2-25804820EDAC}">
                        <c15:formulaRef>
                          <c15:sqref>'HERRAMIENTA DE SEGUIMIENTO'!$F$13:$I$13</c15:sqref>
                        </c15:formulaRef>
                      </c:ext>
                    </c:extLst>
                    <c:numCache>
                      <c:formatCode>0%</c:formatCode>
                      <c:ptCount val="4"/>
                      <c:pt idx="0">
                        <c:v>0</c:v>
                      </c:pt>
                      <c:pt idx="1">
                        <c:v>0.53383458646616544</c:v>
                      </c:pt>
                      <c:pt idx="2">
                        <c:v>0.66297262059973927</c:v>
                      </c:pt>
                      <c:pt idx="3">
                        <c:v>1.90802743041549E-2</c:v>
                      </c:pt>
                    </c:numCache>
                  </c:numRef>
                </c:val>
                <c:extLst xmlns:c15="http://schemas.microsoft.com/office/drawing/2012/chart">
                  <c:ext xmlns:c16="http://schemas.microsoft.com/office/drawing/2014/chart" uri="{C3380CC4-5D6E-409C-BE32-E72D297353CC}">
                    <c16:uniqueId val="{00000005-CE9B-4664-8378-F13BA495A32C}"/>
                  </c:ext>
                </c:extLst>
              </c15:ser>
            </c15:filteredBarSeries>
            <c15:filteredBarSeries>
              <c15:ser>
                <c:idx val="6"/>
                <c:order val="6"/>
                <c:spPr>
                  <a:solidFill>
                    <a:schemeClr val="accent1">
                      <a:shade val="61000"/>
                    </a:schemeClr>
                  </a:solidFill>
                  <a:ln>
                    <a:noFill/>
                  </a:ln>
                  <a:effectLst/>
                  <a:sp3d/>
                </c:spPr>
                <c:invertIfNegative val="0"/>
                <c:cat>
                  <c:strRef>
                    <c:extLst xmlns:c15="http://schemas.microsoft.com/office/drawing/2012/chart">
                      <c:ext xmlns:c15="http://schemas.microsoft.com/office/drawing/2012/chart" uri="{02D57815-91ED-43cb-92C2-25804820EDAC}">
                        <c15:formulaRef>
                          <c15:sqref>'HERRAMIENTA DE SEGUIMIENTO'!$F$7:$I$7</c15:sqref>
                        </c15:formulaRef>
                      </c:ext>
                    </c:extLst>
                    <c:strCache>
                      <c:ptCount val="4"/>
                      <c:pt idx="0">
                        <c:v>I (2025)</c:v>
                      </c:pt>
                      <c:pt idx="1">
                        <c:v>II (2025)</c:v>
                      </c:pt>
                      <c:pt idx="2">
                        <c:v>III (2025)</c:v>
                      </c:pt>
                      <c:pt idx="3">
                        <c:v>IV(2025)</c:v>
                      </c:pt>
                    </c:strCache>
                  </c:strRef>
                </c:cat>
                <c:val>
                  <c:numRef>
                    <c:extLst xmlns:c15="http://schemas.microsoft.com/office/drawing/2012/chart">
                      <c:ext xmlns:c15="http://schemas.microsoft.com/office/drawing/2012/chart" uri="{02D57815-91ED-43cb-92C2-25804820EDAC}">
                        <c15:formulaRef>
                          <c15:sqref>'HERRAMIENTA DE SEGUIMIENTO'!$F$14:$I$14</c15:sqref>
                        </c15:formulaRef>
                      </c:ext>
                    </c:extLst>
                    <c:numCache>
                      <c:formatCode>0%</c:formatCode>
                      <c:ptCount val="4"/>
                      <c:pt idx="0">
                        <c:v>4.0816326530612242E-2</c:v>
                      </c:pt>
                      <c:pt idx="1">
                        <c:v>8.1632653061224483E-2</c:v>
                      </c:pt>
                      <c:pt idx="2">
                        <c:v>0.32653061224489793</c:v>
                      </c:pt>
                      <c:pt idx="3">
                        <c:v>0.32653061224489793</c:v>
                      </c:pt>
                    </c:numCache>
                  </c:numRef>
                </c:val>
                <c:extLst xmlns:c15="http://schemas.microsoft.com/office/drawing/2012/chart">
                  <c:ext xmlns:c16="http://schemas.microsoft.com/office/drawing/2014/chart" uri="{C3380CC4-5D6E-409C-BE32-E72D297353CC}">
                    <c16:uniqueId val="{00000006-CE9B-4664-8378-F13BA495A32C}"/>
                  </c:ext>
                </c:extLst>
              </c15:ser>
            </c15:filteredBarSeries>
          </c:ext>
        </c:extLst>
      </c:bar3DChart>
      <c:catAx>
        <c:axId val="542234431"/>
        <c:scaling>
          <c:orientation val="minMax"/>
        </c:scaling>
        <c:delete val="0"/>
        <c:axPos val="b"/>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542244831"/>
        <c:crosses val="autoZero"/>
        <c:auto val="1"/>
        <c:lblAlgn val="ctr"/>
        <c:lblOffset val="100"/>
        <c:noMultiLvlLbl val="0"/>
      </c:catAx>
      <c:valAx>
        <c:axId val="542244831"/>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54223443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CENTRALIZACIÓN</a:t>
            </a:r>
            <a:r>
              <a:rPr lang="es-CO" baseline="0"/>
              <a:t> ESPACIOS FÍSICOS</a:t>
            </a:r>
            <a:endParaRPr lang="es-CO"/>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8"/>
          <c:order val="8"/>
          <c:spPr>
            <a:solidFill>
              <a:srgbClr val="CCFFFF"/>
            </a:solidFill>
            <a:ln>
              <a:noFill/>
            </a:ln>
            <a:effectLst/>
            <a:sp3d/>
          </c:spPr>
          <c:invertIfNegative val="0"/>
          <c:cat>
            <c:strRef>
              <c:f>'HERRAMIENTA DE SEGUIMIENTO'!$F$7:$I$7</c:f>
              <c:strCache>
                <c:ptCount val="4"/>
                <c:pt idx="0">
                  <c:v>I (2025)</c:v>
                </c:pt>
                <c:pt idx="1">
                  <c:v>II (2025)</c:v>
                </c:pt>
                <c:pt idx="2">
                  <c:v>III (2025)</c:v>
                </c:pt>
                <c:pt idx="3">
                  <c:v>IV(2025)</c:v>
                </c:pt>
              </c:strCache>
            </c:strRef>
          </c:cat>
          <c:val>
            <c:numRef>
              <c:f>'HERRAMIENTA DE SEGUIMIENTO'!$F$16:$I$16</c:f>
              <c:numCache>
                <c:formatCode>0%</c:formatCode>
                <c:ptCount val="4"/>
                <c:pt idx="0">
                  <c:v>0</c:v>
                </c:pt>
                <c:pt idx="1">
                  <c:v>0</c:v>
                </c:pt>
                <c:pt idx="2">
                  <c:v>1</c:v>
                </c:pt>
                <c:pt idx="3">
                  <c:v>1</c:v>
                </c:pt>
              </c:numCache>
            </c:numRef>
          </c:val>
          <c:extLst>
            <c:ext xmlns:c16="http://schemas.microsoft.com/office/drawing/2014/chart" uri="{C3380CC4-5D6E-409C-BE32-E72D297353CC}">
              <c16:uniqueId val="{00000005-73DC-458C-BAEB-D0F484BE035A}"/>
            </c:ext>
          </c:extLst>
        </c:ser>
        <c:dLbls>
          <c:showLegendKey val="0"/>
          <c:showVal val="0"/>
          <c:showCatName val="0"/>
          <c:showSerName val="0"/>
          <c:showPercent val="0"/>
          <c:showBubbleSize val="0"/>
        </c:dLbls>
        <c:gapWidth val="150"/>
        <c:shape val="box"/>
        <c:axId val="918581039"/>
        <c:axId val="918582287"/>
        <c:axId val="0"/>
        <c:extLst>
          <c:ext xmlns:c15="http://schemas.microsoft.com/office/drawing/2012/chart" uri="{02D57815-91ED-43cb-92C2-25804820EDAC}">
            <c15:filteredBarSeries>
              <c15:ser>
                <c:idx val="0"/>
                <c:order val="0"/>
                <c:spPr>
                  <a:solidFill>
                    <a:schemeClr val="accent6">
                      <a:tint val="44000"/>
                    </a:schemeClr>
                  </a:solidFill>
                  <a:ln>
                    <a:noFill/>
                  </a:ln>
                  <a:effectLst/>
                  <a:sp3d/>
                </c:spPr>
                <c:invertIfNegative val="0"/>
                <c:dPt>
                  <c:idx val="8"/>
                  <c:invertIfNegative val="0"/>
                  <c:bubble3D val="0"/>
                  <c:spPr>
                    <a:solidFill>
                      <a:srgbClr val="CCFFFF"/>
                    </a:solidFill>
                    <a:ln>
                      <a:noFill/>
                    </a:ln>
                    <a:effectLst/>
                    <a:sp3d/>
                  </c:spPr>
                  <c:extLst>
                    <c:ext xmlns:c16="http://schemas.microsoft.com/office/drawing/2014/chart" uri="{C3380CC4-5D6E-409C-BE32-E72D297353CC}">
                      <c16:uniqueId val="{00000000-73DC-458C-BAEB-D0F484BE035A}"/>
                    </c:ext>
                  </c:extLst>
                </c:dPt>
                <c:cat>
                  <c:strRef>
                    <c:extLst>
                      <c:ext uri="{02D57815-91ED-43cb-92C2-25804820EDAC}">
                        <c15:formulaRef>
                          <c15:sqref>'HERRAMIENTA DE SEGUIMIENTO'!$F$7:$I$7</c15:sqref>
                        </c15:formulaRef>
                      </c:ext>
                    </c:extLst>
                    <c:strCache>
                      <c:ptCount val="4"/>
                      <c:pt idx="0">
                        <c:v>I (2025)</c:v>
                      </c:pt>
                      <c:pt idx="1">
                        <c:v>II (2025)</c:v>
                      </c:pt>
                      <c:pt idx="2">
                        <c:v>III (2025)</c:v>
                      </c:pt>
                      <c:pt idx="3">
                        <c:v>IV(2025)</c:v>
                      </c:pt>
                    </c:strCache>
                  </c:strRef>
                </c:cat>
                <c:val>
                  <c:numRef>
                    <c:extLst>
                      <c:ext uri="{02D57815-91ED-43cb-92C2-25804820EDAC}">
                        <c15:formulaRef>
                          <c15:sqref>'HERRAMIENTA DE SEGUIMIENTO'!$F$8:$I$8</c15:sqref>
                        </c15:formulaRef>
                      </c:ext>
                    </c:extLst>
                    <c:numCache>
                      <c:formatCode>0%</c:formatCode>
                      <c:ptCount val="4"/>
                      <c:pt idx="0">
                        <c:v>1</c:v>
                      </c:pt>
                    </c:numCache>
                  </c:numRef>
                </c:val>
                <c:extLst>
                  <c:ext xmlns:c16="http://schemas.microsoft.com/office/drawing/2014/chart" uri="{C3380CC4-5D6E-409C-BE32-E72D297353CC}">
                    <c16:uniqueId val="{00000000-88B5-4713-B033-7AB14353D3E8}"/>
                  </c:ext>
                </c:extLst>
              </c15:ser>
            </c15:filteredBarSeries>
            <c15:filteredBarSeries>
              <c15:ser>
                <c:idx val="1"/>
                <c:order val="1"/>
                <c:spPr>
                  <a:solidFill>
                    <a:srgbClr val="CCFFFF"/>
                  </a:solidFill>
                  <a:ln>
                    <a:noFill/>
                  </a:ln>
                  <a:effectLst/>
                  <a:sp3d/>
                </c:spPr>
                <c:invertIfNegative val="0"/>
                <c:cat>
                  <c:strRef>
                    <c:extLst xmlns:c15="http://schemas.microsoft.com/office/drawing/2012/chart">
                      <c:ext xmlns:c15="http://schemas.microsoft.com/office/drawing/2012/chart" uri="{02D57815-91ED-43cb-92C2-25804820EDAC}">
                        <c15:formulaRef>
                          <c15:sqref>'HERRAMIENTA DE SEGUIMIENTO'!$F$7:$I$7</c15:sqref>
                        </c15:formulaRef>
                      </c:ext>
                    </c:extLst>
                    <c:strCache>
                      <c:ptCount val="4"/>
                      <c:pt idx="0">
                        <c:v>I (2025)</c:v>
                      </c:pt>
                      <c:pt idx="1">
                        <c:v>II (2025)</c:v>
                      </c:pt>
                      <c:pt idx="2">
                        <c:v>III (2025)</c:v>
                      </c:pt>
                      <c:pt idx="3">
                        <c:v>IV(2025)</c:v>
                      </c:pt>
                    </c:strCache>
                  </c:strRef>
                </c:cat>
                <c:val>
                  <c:numRef>
                    <c:extLst xmlns:c15="http://schemas.microsoft.com/office/drawing/2012/chart">
                      <c:ext xmlns:c15="http://schemas.microsoft.com/office/drawing/2012/chart" uri="{02D57815-91ED-43cb-92C2-25804820EDAC}">
                        <c15:formulaRef>
                          <c15:sqref>'HERRAMIENTA DE SEGUIMIENTO'!$F$9:$I$9</c15:sqref>
                        </c15:formulaRef>
                      </c:ext>
                    </c:extLst>
                    <c:numCache>
                      <c:formatCode>0%</c:formatCode>
                      <c:ptCount val="4"/>
                      <c:pt idx="0">
                        <c:v>1</c:v>
                      </c:pt>
                    </c:numCache>
                  </c:numRef>
                </c:val>
                <c:extLst xmlns:c15="http://schemas.microsoft.com/office/drawing/2012/chart">
                  <c:ext xmlns:c16="http://schemas.microsoft.com/office/drawing/2014/chart" uri="{C3380CC4-5D6E-409C-BE32-E72D297353CC}">
                    <c16:uniqueId val="{00000001-88B5-4713-B033-7AB14353D3E8}"/>
                  </c:ext>
                </c:extLst>
              </c15:ser>
            </c15:filteredBarSeries>
            <c15:filteredBarSeries>
              <c15:ser>
                <c:idx val="2"/>
                <c:order val="2"/>
                <c:spPr>
                  <a:solidFill>
                    <a:srgbClr val="CCFFFF"/>
                  </a:solidFill>
                  <a:ln>
                    <a:noFill/>
                  </a:ln>
                  <a:effectLst/>
                  <a:sp3d/>
                </c:spPr>
                <c:invertIfNegative val="0"/>
                <c:cat>
                  <c:strRef>
                    <c:extLst xmlns:c15="http://schemas.microsoft.com/office/drawing/2012/chart">
                      <c:ext xmlns:c15="http://schemas.microsoft.com/office/drawing/2012/chart" uri="{02D57815-91ED-43cb-92C2-25804820EDAC}">
                        <c15:formulaRef>
                          <c15:sqref>'HERRAMIENTA DE SEGUIMIENTO'!$F$7:$I$7</c15:sqref>
                        </c15:formulaRef>
                      </c:ext>
                    </c:extLst>
                    <c:strCache>
                      <c:ptCount val="4"/>
                      <c:pt idx="0">
                        <c:v>I (2025)</c:v>
                      </c:pt>
                      <c:pt idx="1">
                        <c:v>II (2025)</c:v>
                      </c:pt>
                      <c:pt idx="2">
                        <c:v>III (2025)</c:v>
                      </c:pt>
                      <c:pt idx="3">
                        <c:v>IV(2025)</c:v>
                      </c:pt>
                    </c:strCache>
                  </c:strRef>
                </c:cat>
                <c:val>
                  <c:numRef>
                    <c:extLst xmlns:c15="http://schemas.microsoft.com/office/drawing/2012/chart">
                      <c:ext xmlns:c15="http://schemas.microsoft.com/office/drawing/2012/chart" uri="{02D57815-91ED-43cb-92C2-25804820EDAC}">
                        <c15:formulaRef>
                          <c15:sqref>'HERRAMIENTA DE SEGUIMIENTO'!$F$10:$I$10</c15:sqref>
                        </c15:formulaRef>
                      </c:ext>
                    </c:extLst>
                    <c:numCache>
                      <c:formatCode>0%</c:formatCode>
                      <c:ptCount val="4"/>
                      <c:pt idx="0">
                        <c:v>0.5</c:v>
                      </c:pt>
                      <c:pt idx="1">
                        <c:v>1</c:v>
                      </c:pt>
                      <c:pt idx="2">
                        <c:v>0.14583333333333334</c:v>
                      </c:pt>
                      <c:pt idx="3">
                        <c:v>0.45833333333333331</c:v>
                      </c:pt>
                    </c:numCache>
                  </c:numRef>
                </c:val>
                <c:extLst xmlns:c15="http://schemas.microsoft.com/office/drawing/2012/chart">
                  <c:ext xmlns:c16="http://schemas.microsoft.com/office/drawing/2014/chart" uri="{C3380CC4-5D6E-409C-BE32-E72D297353CC}">
                    <c16:uniqueId val="{00000002-88B5-4713-B033-7AB14353D3E8}"/>
                  </c:ext>
                </c:extLst>
              </c15:ser>
            </c15:filteredBarSeries>
            <c15:filteredBarSeries>
              <c15:ser>
                <c:idx val="3"/>
                <c:order val="3"/>
                <c:spPr>
                  <a:solidFill>
                    <a:srgbClr val="CCFFFF"/>
                  </a:solidFill>
                  <a:ln>
                    <a:noFill/>
                  </a:ln>
                  <a:effectLst/>
                  <a:sp3d/>
                </c:spPr>
                <c:invertIfNegative val="0"/>
                <c:cat>
                  <c:strRef>
                    <c:extLst xmlns:c15="http://schemas.microsoft.com/office/drawing/2012/chart">
                      <c:ext xmlns:c15="http://schemas.microsoft.com/office/drawing/2012/chart" uri="{02D57815-91ED-43cb-92C2-25804820EDAC}">
                        <c15:formulaRef>
                          <c15:sqref>'HERRAMIENTA DE SEGUIMIENTO'!$F$7:$I$7</c15:sqref>
                        </c15:formulaRef>
                      </c:ext>
                    </c:extLst>
                    <c:strCache>
                      <c:ptCount val="4"/>
                      <c:pt idx="0">
                        <c:v>I (2025)</c:v>
                      </c:pt>
                      <c:pt idx="1">
                        <c:v>II (2025)</c:v>
                      </c:pt>
                      <c:pt idx="2">
                        <c:v>III (2025)</c:v>
                      </c:pt>
                      <c:pt idx="3">
                        <c:v>IV(2025)</c:v>
                      </c:pt>
                    </c:strCache>
                  </c:strRef>
                </c:cat>
                <c:val>
                  <c:numRef>
                    <c:extLst xmlns:c15="http://schemas.microsoft.com/office/drawing/2012/chart">
                      <c:ext xmlns:c15="http://schemas.microsoft.com/office/drawing/2012/chart" uri="{02D57815-91ED-43cb-92C2-25804820EDAC}">
                        <c15:formulaRef>
                          <c15:sqref>'HERRAMIENTA DE SEGUIMIENTO'!$F$11:$I$11</c15:sqref>
                        </c15:formulaRef>
                      </c:ext>
                    </c:extLst>
                    <c:numCache>
                      <c:formatCode>0%</c:formatCode>
                      <c:ptCount val="4"/>
                      <c:pt idx="0">
                        <c:v>1</c:v>
                      </c:pt>
                      <c:pt idx="1">
                        <c:v>1</c:v>
                      </c:pt>
                      <c:pt idx="2">
                        <c:v>1</c:v>
                      </c:pt>
                      <c:pt idx="3">
                        <c:v>1</c:v>
                      </c:pt>
                    </c:numCache>
                  </c:numRef>
                </c:val>
                <c:extLst xmlns:c15="http://schemas.microsoft.com/office/drawing/2012/chart">
                  <c:ext xmlns:c16="http://schemas.microsoft.com/office/drawing/2014/chart" uri="{C3380CC4-5D6E-409C-BE32-E72D297353CC}">
                    <c16:uniqueId val="{00000003-88B5-4713-B033-7AB14353D3E8}"/>
                  </c:ext>
                </c:extLst>
              </c15:ser>
            </c15:filteredBarSeries>
            <c15:filteredBarSeries>
              <c15:ser>
                <c:idx val="4"/>
                <c:order val="4"/>
                <c:spPr>
                  <a:solidFill>
                    <a:schemeClr val="accent6"/>
                  </a:solidFill>
                  <a:ln>
                    <a:noFill/>
                  </a:ln>
                  <a:effectLst/>
                  <a:sp3d/>
                </c:spPr>
                <c:invertIfNegative val="0"/>
                <c:cat>
                  <c:strRef>
                    <c:extLst xmlns:c15="http://schemas.microsoft.com/office/drawing/2012/chart">
                      <c:ext xmlns:c15="http://schemas.microsoft.com/office/drawing/2012/chart" uri="{02D57815-91ED-43cb-92C2-25804820EDAC}">
                        <c15:formulaRef>
                          <c15:sqref>'HERRAMIENTA DE SEGUIMIENTO'!$F$7:$I$7</c15:sqref>
                        </c15:formulaRef>
                      </c:ext>
                    </c:extLst>
                    <c:strCache>
                      <c:ptCount val="4"/>
                      <c:pt idx="0">
                        <c:v>I (2025)</c:v>
                      </c:pt>
                      <c:pt idx="1">
                        <c:v>II (2025)</c:v>
                      </c:pt>
                      <c:pt idx="2">
                        <c:v>III (2025)</c:v>
                      </c:pt>
                      <c:pt idx="3">
                        <c:v>IV(2025)</c:v>
                      </c:pt>
                    </c:strCache>
                  </c:strRef>
                </c:cat>
                <c:val>
                  <c:numRef>
                    <c:extLst xmlns:c15="http://schemas.microsoft.com/office/drawing/2012/chart">
                      <c:ext xmlns:c15="http://schemas.microsoft.com/office/drawing/2012/chart" uri="{02D57815-91ED-43cb-92C2-25804820EDAC}">
                        <c15:formulaRef>
                          <c15:sqref>'HERRAMIENTA DE SEGUIMIENTO'!$F$12:$I$12</c15:sqref>
                        </c15:formulaRef>
                      </c:ext>
                    </c:extLst>
                    <c:numCache>
                      <c:formatCode>0%</c:formatCode>
                      <c:ptCount val="4"/>
                      <c:pt idx="0">
                        <c:v>1</c:v>
                      </c:pt>
                      <c:pt idx="1">
                        <c:v>1</c:v>
                      </c:pt>
                      <c:pt idx="2">
                        <c:v>1</c:v>
                      </c:pt>
                      <c:pt idx="3">
                        <c:v>1</c:v>
                      </c:pt>
                    </c:numCache>
                  </c:numRef>
                </c:val>
                <c:extLst xmlns:c15="http://schemas.microsoft.com/office/drawing/2012/chart">
                  <c:ext xmlns:c16="http://schemas.microsoft.com/office/drawing/2014/chart" uri="{C3380CC4-5D6E-409C-BE32-E72D297353CC}">
                    <c16:uniqueId val="{00000001-73DC-458C-BAEB-D0F484BE035A}"/>
                  </c:ext>
                </c:extLst>
              </c15:ser>
            </c15:filteredBarSeries>
            <c15:filteredBarSeries>
              <c15:ser>
                <c:idx val="5"/>
                <c:order val="5"/>
                <c:spPr>
                  <a:solidFill>
                    <a:schemeClr val="accent6">
                      <a:shade val="86000"/>
                    </a:schemeClr>
                  </a:solidFill>
                  <a:ln>
                    <a:noFill/>
                  </a:ln>
                  <a:effectLst/>
                  <a:sp3d/>
                </c:spPr>
                <c:invertIfNegative val="0"/>
                <c:cat>
                  <c:strRef>
                    <c:extLst xmlns:c15="http://schemas.microsoft.com/office/drawing/2012/chart">
                      <c:ext xmlns:c15="http://schemas.microsoft.com/office/drawing/2012/chart" uri="{02D57815-91ED-43cb-92C2-25804820EDAC}">
                        <c15:formulaRef>
                          <c15:sqref>'HERRAMIENTA DE SEGUIMIENTO'!$F$7:$I$7</c15:sqref>
                        </c15:formulaRef>
                      </c:ext>
                    </c:extLst>
                    <c:strCache>
                      <c:ptCount val="4"/>
                      <c:pt idx="0">
                        <c:v>I (2025)</c:v>
                      </c:pt>
                      <c:pt idx="1">
                        <c:v>II (2025)</c:v>
                      </c:pt>
                      <c:pt idx="2">
                        <c:v>III (2025)</c:v>
                      </c:pt>
                      <c:pt idx="3">
                        <c:v>IV(2025)</c:v>
                      </c:pt>
                    </c:strCache>
                  </c:strRef>
                </c:cat>
                <c:val>
                  <c:numRef>
                    <c:extLst xmlns:c15="http://schemas.microsoft.com/office/drawing/2012/chart">
                      <c:ext xmlns:c15="http://schemas.microsoft.com/office/drawing/2012/chart" uri="{02D57815-91ED-43cb-92C2-25804820EDAC}">
                        <c15:formulaRef>
                          <c15:sqref>'HERRAMIENTA DE SEGUIMIENTO'!$F$13:$I$13</c15:sqref>
                        </c15:formulaRef>
                      </c:ext>
                    </c:extLst>
                    <c:numCache>
                      <c:formatCode>0%</c:formatCode>
                      <c:ptCount val="4"/>
                      <c:pt idx="0">
                        <c:v>0</c:v>
                      </c:pt>
                      <c:pt idx="1">
                        <c:v>0.53383458646616544</c:v>
                      </c:pt>
                      <c:pt idx="2">
                        <c:v>0.66297262059973927</c:v>
                      </c:pt>
                      <c:pt idx="3">
                        <c:v>1.90802743041549E-2</c:v>
                      </c:pt>
                    </c:numCache>
                  </c:numRef>
                </c:val>
                <c:extLst xmlns:c15="http://schemas.microsoft.com/office/drawing/2012/chart">
                  <c:ext xmlns:c16="http://schemas.microsoft.com/office/drawing/2014/chart" uri="{C3380CC4-5D6E-409C-BE32-E72D297353CC}">
                    <c16:uniqueId val="{00000002-73DC-458C-BAEB-D0F484BE035A}"/>
                  </c:ext>
                </c:extLst>
              </c15:ser>
            </c15:filteredBarSeries>
            <c15:filteredBarSeries>
              <c15:ser>
                <c:idx val="6"/>
                <c:order val="6"/>
                <c:spPr>
                  <a:solidFill>
                    <a:schemeClr val="accent6">
                      <a:shade val="72000"/>
                    </a:schemeClr>
                  </a:solidFill>
                  <a:ln>
                    <a:noFill/>
                  </a:ln>
                  <a:effectLst/>
                  <a:sp3d/>
                </c:spPr>
                <c:invertIfNegative val="0"/>
                <c:cat>
                  <c:strRef>
                    <c:extLst xmlns:c15="http://schemas.microsoft.com/office/drawing/2012/chart">
                      <c:ext xmlns:c15="http://schemas.microsoft.com/office/drawing/2012/chart" uri="{02D57815-91ED-43cb-92C2-25804820EDAC}">
                        <c15:formulaRef>
                          <c15:sqref>'HERRAMIENTA DE SEGUIMIENTO'!$F$7:$I$7</c15:sqref>
                        </c15:formulaRef>
                      </c:ext>
                    </c:extLst>
                    <c:strCache>
                      <c:ptCount val="4"/>
                      <c:pt idx="0">
                        <c:v>I (2025)</c:v>
                      </c:pt>
                      <c:pt idx="1">
                        <c:v>II (2025)</c:v>
                      </c:pt>
                      <c:pt idx="2">
                        <c:v>III (2025)</c:v>
                      </c:pt>
                      <c:pt idx="3">
                        <c:v>IV(2025)</c:v>
                      </c:pt>
                    </c:strCache>
                  </c:strRef>
                </c:cat>
                <c:val>
                  <c:numRef>
                    <c:extLst xmlns:c15="http://schemas.microsoft.com/office/drawing/2012/chart">
                      <c:ext xmlns:c15="http://schemas.microsoft.com/office/drawing/2012/chart" uri="{02D57815-91ED-43cb-92C2-25804820EDAC}">
                        <c15:formulaRef>
                          <c15:sqref>'HERRAMIENTA DE SEGUIMIENTO'!$F$14:$I$14</c15:sqref>
                        </c15:formulaRef>
                      </c:ext>
                    </c:extLst>
                    <c:numCache>
                      <c:formatCode>0%</c:formatCode>
                      <c:ptCount val="4"/>
                      <c:pt idx="0">
                        <c:v>4.0816326530612242E-2</c:v>
                      </c:pt>
                      <c:pt idx="1">
                        <c:v>8.1632653061224483E-2</c:v>
                      </c:pt>
                      <c:pt idx="2">
                        <c:v>0.32653061224489793</c:v>
                      </c:pt>
                      <c:pt idx="3">
                        <c:v>0.32653061224489793</c:v>
                      </c:pt>
                    </c:numCache>
                  </c:numRef>
                </c:val>
                <c:extLst xmlns:c15="http://schemas.microsoft.com/office/drawing/2012/chart">
                  <c:ext xmlns:c16="http://schemas.microsoft.com/office/drawing/2014/chart" uri="{C3380CC4-5D6E-409C-BE32-E72D297353CC}">
                    <c16:uniqueId val="{00000003-73DC-458C-BAEB-D0F484BE035A}"/>
                  </c:ext>
                </c:extLst>
              </c15:ser>
            </c15:filteredBarSeries>
            <c15:filteredBarSeries>
              <c15:ser>
                <c:idx val="7"/>
                <c:order val="7"/>
                <c:spPr>
                  <a:solidFill>
                    <a:schemeClr val="accent6">
                      <a:shade val="58000"/>
                    </a:schemeClr>
                  </a:solidFill>
                  <a:ln>
                    <a:noFill/>
                  </a:ln>
                  <a:effectLst/>
                  <a:sp3d/>
                </c:spPr>
                <c:invertIfNegative val="0"/>
                <c:cat>
                  <c:strRef>
                    <c:extLst xmlns:c15="http://schemas.microsoft.com/office/drawing/2012/chart">
                      <c:ext xmlns:c15="http://schemas.microsoft.com/office/drawing/2012/chart" uri="{02D57815-91ED-43cb-92C2-25804820EDAC}">
                        <c15:formulaRef>
                          <c15:sqref>'HERRAMIENTA DE SEGUIMIENTO'!$F$7:$I$7</c15:sqref>
                        </c15:formulaRef>
                      </c:ext>
                    </c:extLst>
                    <c:strCache>
                      <c:ptCount val="4"/>
                      <c:pt idx="0">
                        <c:v>I (2025)</c:v>
                      </c:pt>
                      <c:pt idx="1">
                        <c:v>II (2025)</c:v>
                      </c:pt>
                      <c:pt idx="2">
                        <c:v>III (2025)</c:v>
                      </c:pt>
                      <c:pt idx="3">
                        <c:v>IV(2025)</c:v>
                      </c:pt>
                    </c:strCache>
                  </c:strRef>
                </c:cat>
                <c:val>
                  <c:numRef>
                    <c:extLst xmlns:c15="http://schemas.microsoft.com/office/drawing/2012/chart">
                      <c:ext xmlns:c15="http://schemas.microsoft.com/office/drawing/2012/chart" uri="{02D57815-91ED-43cb-92C2-25804820EDAC}">
                        <c15:formulaRef>
                          <c15:sqref>'HERRAMIENTA DE SEGUIMIENTO'!$F$15:$I$15</c15:sqref>
                        </c15:formulaRef>
                      </c:ext>
                    </c:extLst>
                    <c:numCache>
                      <c:formatCode>0%</c:formatCode>
                      <c:ptCount val="4"/>
                      <c:pt idx="0">
                        <c:v>0</c:v>
                      </c:pt>
                      <c:pt idx="1">
                        <c:v>0</c:v>
                      </c:pt>
                      <c:pt idx="2">
                        <c:v>0</c:v>
                      </c:pt>
                      <c:pt idx="3">
                        <c:v>0.5</c:v>
                      </c:pt>
                    </c:numCache>
                  </c:numRef>
                </c:val>
                <c:extLst xmlns:c15="http://schemas.microsoft.com/office/drawing/2012/chart">
                  <c:ext xmlns:c16="http://schemas.microsoft.com/office/drawing/2014/chart" uri="{C3380CC4-5D6E-409C-BE32-E72D297353CC}">
                    <c16:uniqueId val="{00000004-73DC-458C-BAEB-D0F484BE035A}"/>
                  </c:ext>
                </c:extLst>
              </c15:ser>
            </c15:filteredBarSeries>
          </c:ext>
        </c:extLst>
      </c:bar3DChart>
      <c:catAx>
        <c:axId val="918581039"/>
        <c:scaling>
          <c:orientation val="minMax"/>
        </c:scaling>
        <c:delete val="0"/>
        <c:axPos val="b"/>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918582287"/>
        <c:crosses val="autoZero"/>
        <c:auto val="1"/>
        <c:lblAlgn val="ctr"/>
        <c:lblOffset val="100"/>
        <c:noMultiLvlLbl val="0"/>
      </c:catAx>
      <c:valAx>
        <c:axId val="918582287"/>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918581039"/>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NORMALIZACIÓN</a:t>
            </a:r>
            <a:r>
              <a:rPr lang="es-CO" baseline="0"/>
              <a:t> INVENTARIOS</a:t>
            </a:r>
            <a:endParaRPr lang="es-CO"/>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spPr>
            <a:solidFill>
              <a:schemeClr val="accent2">
                <a:lumMod val="40000"/>
                <a:lumOff val="60000"/>
              </a:schemeClr>
            </a:solidFill>
            <a:ln>
              <a:noFill/>
            </a:ln>
            <a:effectLst/>
            <a:sp3d/>
          </c:spPr>
          <c:invertIfNegative val="0"/>
          <c:cat>
            <c:strRef>
              <c:f>'HERRAMIENTA DE SEGUIMIENTO'!$F$7:$I$7</c:f>
              <c:strCache>
                <c:ptCount val="4"/>
                <c:pt idx="0">
                  <c:v>I (2025)</c:v>
                </c:pt>
                <c:pt idx="1">
                  <c:v>II (2025)</c:v>
                </c:pt>
                <c:pt idx="2">
                  <c:v>III (2025)</c:v>
                </c:pt>
                <c:pt idx="3">
                  <c:v>IV(2025)</c:v>
                </c:pt>
              </c:strCache>
            </c:strRef>
          </c:cat>
          <c:val>
            <c:numRef>
              <c:f>'HERRAMIENTA DE SEGUIMIENTO'!$F$17:$I$17</c:f>
              <c:numCache>
                <c:formatCode>0%</c:formatCode>
                <c:ptCount val="4"/>
                <c:pt idx="0">
                  <c:v>0</c:v>
                </c:pt>
                <c:pt idx="1">
                  <c:v>0</c:v>
                </c:pt>
                <c:pt idx="2">
                  <c:v>1</c:v>
                </c:pt>
                <c:pt idx="3">
                  <c:v>0</c:v>
                </c:pt>
              </c:numCache>
            </c:numRef>
          </c:val>
          <c:extLst>
            <c:ext xmlns:c16="http://schemas.microsoft.com/office/drawing/2014/chart" uri="{C3380CC4-5D6E-409C-BE32-E72D297353CC}">
              <c16:uniqueId val="{00000000-356F-4AAC-B7C1-3F7272E308CB}"/>
            </c:ext>
          </c:extLst>
        </c:ser>
        <c:dLbls>
          <c:showLegendKey val="0"/>
          <c:showVal val="0"/>
          <c:showCatName val="0"/>
          <c:showSerName val="0"/>
          <c:showPercent val="0"/>
          <c:showBubbleSize val="0"/>
        </c:dLbls>
        <c:gapWidth val="150"/>
        <c:shape val="box"/>
        <c:axId val="404482576"/>
        <c:axId val="404483408"/>
        <c:axId val="0"/>
      </c:bar3DChart>
      <c:catAx>
        <c:axId val="404482576"/>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04483408"/>
        <c:crosses val="autoZero"/>
        <c:auto val="1"/>
        <c:lblAlgn val="ctr"/>
        <c:lblOffset val="100"/>
        <c:noMultiLvlLbl val="0"/>
      </c:catAx>
      <c:valAx>
        <c:axId val="4044834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04482576"/>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withinLinear" id="17">
  <a:schemeClr val="accent4"/>
</cs:colorStyle>
</file>

<file path=xl/charts/colors6.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withinLinearReversed" id="21">
  <a:schemeClr val="accent1"/>
</cs:colorStyle>
</file>

<file path=xl/charts/colors8.xml><?xml version="1.0" encoding="utf-8"?>
<cs:colorStyle xmlns:cs="http://schemas.microsoft.com/office/drawing/2012/chartStyle" xmlns:a="http://schemas.openxmlformats.org/drawingml/2006/main" meth="withinLinearReversed" id="26">
  <a:schemeClr val="accent6"/>
</cs:colorStyle>
</file>

<file path=xl/charts/colors9.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hyperlink" Target="#'PO-04'!A1"/><Relationship Id="rId13" Type="http://schemas.openxmlformats.org/officeDocument/2006/relationships/hyperlink" Target="#'PO-06'!&#193;rea_de_impresi&#243;n"/><Relationship Id="rId18" Type="http://schemas.openxmlformats.org/officeDocument/2006/relationships/image" Target="../media/image3.png"/><Relationship Id="rId3" Type="http://schemas.openxmlformats.org/officeDocument/2006/relationships/hyperlink" Target="#'ORDEN DE LA PRIORIZACI&#211;N'!A1"/><Relationship Id="rId7" Type="http://schemas.openxmlformats.org/officeDocument/2006/relationships/hyperlink" Target="#'PO-03'!A1"/><Relationship Id="rId12" Type="http://schemas.openxmlformats.org/officeDocument/2006/relationships/hyperlink" Target="#'PO-08'!A1"/><Relationship Id="rId17" Type="http://schemas.openxmlformats.org/officeDocument/2006/relationships/image" Target="../media/image2.jpg"/><Relationship Id="rId2" Type="http://schemas.openxmlformats.org/officeDocument/2006/relationships/hyperlink" Target="#'SUMATORIA DE LA PRIORIZACI&#211;N'!&#193;rea_de_impresi&#243;n"/><Relationship Id="rId16" Type="http://schemas.openxmlformats.org/officeDocument/2006/relationships/image" Target="../media/image1.png"/><Relationship Id="rId1" Type="http://schemas.openxmlformats.org/officeDocument/2006/relationships/hyperlink" Target="#'PRIORI ASPECTOS CR&#205;TICOS'!T&#237;tulos_a_imprimir"/><Relationship Id="rId6" Type="http://schemas.openxmlformats.org/officeDocument/2006/relationships/hyperlink" Target="#'PO-02'!A1"/><Relationship Id="rId11" Type="http://schemas.openxmlformats.org/officeDocument/2006/relationships/hyperlink" Target="#'PO-07'!A1"/><Relationship Id="rId5" Type="http://schemas.openxmlformats.org/officeDocument/2006/relationships/hyperlink" Target="#'IDEN ASPECTOS CR&#205;TICOS'!&#193;rea_de_impresi&#243;n"/><Relationship Id="rId15" Type="http://schemas.openxmlformats.org/officeDocument/2006/relationships/hyperlink" Target="#'HERRAMIENTA DE SEGUIMIENTO'!A1"/><Relationship Id="rId10" Type="http://schemas.openxmlformats.org/officeDocument/2006/relationships/hyperlink" Target="#'PO-01'!A1"/><Relationship Id="rId4" Type="http://schemas.openxmlformats.org/officeDocument/2006/relationships/hyperlink" Target="#OBJETIVOS!A1"/><Relationship Id="rId9" Type="http://schemas.openxmlformats.org/officeDocument/2006/relationships/hyperlink" Target="#'PO-05'!A1"/><Relationship Id="rId14" Type="http://schemas.openxmlformats.org/officeDocument/2006/relationships/hyperlink" Target="#'MAPA DE RUTA PINAR'!A1"/></Relationships>
</file>

<file path=xl/drawings/_rels/drawing10.xml.rels><?xml version="1.0" encoding="UTF-8" standalone="yes"?>
<Relationships xmlns="http://schemas.openxmlformats.org/package/2006/relationships"><Relationship Id="rId3" Type="http://schemas.openxmlformats.org/officeDocument/2006/relationships/image" Target="../media/image6.jpeg"/><Relationship Id="rId2" Type="http://schemas.openxmlformats.org/officeDocument/2006/relationships/image" Target="../media/image15.png"/><Relationship Id="rId1" Type="http://schemas.openxmlformats.org/officeDocument/2006/relationships/hyperlink" Target="#INIDICE!A1"/><Relationship Id="rId4" Type="http://schemas.openxmlformats.org/officeDocument/2006/relationships/image" Target="../media/image16.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8.jpeg"/><Relationship Id="rId2" Type="http://schemas.openxmlformats.org/officeDocument/2006/relationships/image" Target="../media/image17.png"/><Relationship Id="rId1" Type="http://schemas.openxmlformats.org/officeDocument/2006/relationships/hyperlink" Target="#INIDICE!A1"/><Relationship Id="rId4" Type="http://schemas.openxmlformats.org/officeDocument/2006/relationships/image" Target="../media/image19.png"/></Relationships>
</file>

<file path=xl/drawings/_rels/drawing12.xml.rels><?xml version="1.0" encoding="UTF-8" standalone="yes"?>
<Relationships xmlns="http://schemas.openxmlformats.org/package/2006/relationships"><Relationship Id="rId3" Type="http://schemas.openxmlformats.org/officeDocument/2006/relationships/image" Target="../media/image20.jpeg"/><Relationship Id="rId2" Type="http://schemas.openxmlformats.org/officeDocument/2006/relationships/image" Target="../media/image17.png"/><Relationship Id="rId1" Type="http://schemas.openxmlformats.org/officeDocument/2006/relationships/hyperlink" Target="#INIDICE!A1"/><Relationship Id="rId4" Type="http://schemas.openxmlformats.org/officeDocument/2006/relationships/image" Target="../media/image21.png"/></Relationships>
</file>

<file path=xl/drawings/_rels/drawing13.xml.rels><?xml version="1.0" encoding="UTF-8" standalone="yes"?>
<Relationships xmlns="http://schemas.openxmlformats.org/package/2006/relationships"><Relationship Id="rId3" Type="http://schemas.openxmlformats.org/officeDocument/2006/relationships/image" Target="../media/image20.jpeg"/><Relationship Id="rId2" Type="http://schemas.openxmlformats.org/officeDocument/2006/relationships/image" Target="../media/image17.png"/><Relationship Id="rId1" Type="http://schemas.openxmlformats.org/officeDocument/2006/relationships/hyperlink" Target="#INIDICE!A1"/><Relationship Id="rId4" Type="http://schemas.openxmlformats.org/officeDocument/2006/relationships/image" Target="../media/image21.png"/></Relationships>
</file>

<file path=xl/drawings/_rels/drawing14.xml.rels><?xml version="1.0" encoding="UTF-8" standalone="yes"?>
<Relationships xmlns="http://schemas.openxmlformats.org/package/2006/relationships"><Relationship Id="rId3" Type="http://schemas.openxmlformats.org/officeDocument/2006/relationships/image" Target="../media/image20.jpeg"/><Relationship Id="rId2" Type="http://schemas.openxmlformats.org/officeDocument/2006/relationships/image" Target="../media/image22.png"/><Relationship Id="rId1" Type="http://schemas.openxmlformats.org/officeDocument/2006/relationships/hyperlink" Target="#INIDICE!A1"/><Relationship Id="rId4" Type="http://schemas.openxmlformats.org/officeDocument/2006/relationships/image" Target="../media/image23.png"/></Relationships>
</file>

<file path=xl/drawings/_rels/drawing15.xml.rels><?xml version="1.0" encoding="UTF-8" standalone="yes"?>
<Relationships xmlns="http://schemas.openxmlformats.org/package/2006/relationships"><Relationship Id="rId8" Type="http://schemas.openxmlformats.org/officeDocument/2006/relationships/chart" Target="../charts/chart4.xml"/><Relationship Id="rId13" Type="http://schemas.openxmlformats.org/officeDocument/2006/relationships/chart" Target="../charts/chart9.xml"/><Relationship Id="rId18" Type="http://schemas.openxmlformats.org/officeDocument/2006/relationships/chart" Target="../charts/chart14.xml"/><Relationship Id="rId3" Type="http://schemas.openxmlformats.org/officeDocument/2006/relationships/image" Target="../media/image24.png"/><Relationship Id="rId21" Type="http://schemas.openxmlformats.org/officeDocument/2006/relationships/chart" Target="../charts/chart17.xml"/><Relationship Id="rId7" Type="http://schemas.openxmlformats.org/officeDocument/2006/relationships/chart" Target="../charts/chart3.xml"/><Relationship Id="rId12" Type="http://schemas.openxmlformats.org/officeDocument/2006/relationships/chart" Target="../charts/chart8.xml"/><Relationship Id="rId17" Type="http://schemas.openxmlformats.org/officeDocument/2006/relationships/chart" Target="../charts/chart13.xml"/><Relationship Id="rId2" Type="http://schemas.openxmlformats.org/officeDocument/2006/relationships/image" Target="../media/image6.jpeg"/><Relationship Id="rId16" Type="http://schemas.openxmlformats.org/officeDocument/2006/relationships/chart" Target="../charts/chart12.xml"/><Relationship Id="rId20" Type="http://schemas.openxmlformats.org/officeDocument/2006/relationships/chart" Target="../charts/chart16.xml"/><Relationship Id="rId1" Type="http://schemas.openxmlformats.org/officeDocument/2006/relationships/hyperlink" Target="#INIDICE!A1"/><Relationship Id="rId6" Type="http://schemas.openxmlformats.org/officeDocument/2006/relationships/chart" Target="../charts/chart2.xml"/><Relationship Id="rId11" Type="http://schemas.openxmlformats.org/officeDocument/2006/relationships/chart" Target="../charts/chart7.xml"/><Relationship Id="rId24" Type="http://schemas.openxmlformats.org/officeDocument/2006/relationships/chart" Target="../charts/chart20.xml"/><Relationship Id="rId5" Type="http://schemas.openxmlformats.org/officeDocument/2006/relationships/chart" Target="../charts/chart1.xml"/><Relationship Id="rId15" Type="http://schemas.openxmlformats.org/officeDocument/2006/relationships/chart" Target="../charts/chart11.xml"/><Relationship Id="rId23" Type="http://schemas.openxmlformats.org/officeDocument/2006/relationships/chart" Target="../charts/chart19.xml"/><Relationship Id="rId10" Type="http://schemas.openxmlformats.org/officeDocument/2006/relationships/chart" Target="../charts/chart6.xml"/><Relationship Id="rId19" Type="http://schemas.openxmlformats.org/officeDocument/2006/relationships/chart" Target="../charts/chart15.xml"/><Relationship Id="rId4" Type="http://schemas.openxmlformats.org/officeDocument/2006/relationships/image" Target="../media/image5.png"/><Relationship Id="rId9" Type="http://schemas.openxmlformats.org/officeDocument/2006/relationships/chart" Target="../charts/chart5.xml"/><Relationship Id="rId14" Type="http://schemas.openxmlformats.org/officeDocument/2006/relationships/chart" Target="../charts/chart10.xml"/><Relationship Id="rId22" Type="http://schemas.openxmlformats.org/officeDocument/2006/relationships/chart" Target="../charts/chart18.xml"/></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hyperlink" Target="#INIDICE!A1"/><Relationship Id="rId5" Type="http://schemas.openxmlformats.org/officeDocument/2006/relationships/image" Target="../media/image7.png"/><Relationship Id="rId4" Type="http://schemas.openxmlformats.org/officeDocument/2006/relationships/image" Target="../media/image6.jpeg"/></Relationships>
</file>

<file path=xl/drawings/_rels/drawing3.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6.jpeg"/><Relationship Id="rId1" Type="http://schemas.openxmlformats.org/officeDocument/2006/relationships/image" Target="../media/image8.png"/><Relationship Id="rId5" Type="http://schemas.openxmlformats.org/officeDocument/2006/relationships/image" Target="../media/image4.png"/><Relationship Id="rId4" Type="http://schemas.openxmlformats.org/officeDocument/2006/relationships/hyperlink" Target="#INIDICE!A1"/></Relationships>
</file>

<file path=xl/drawings/_rels/drawing4.xml.rels><?xml version="1.0" encoding="UTF-8" standalone="yes"?>
<Relationships xmlns="http://schemas.openxmlformats.org/package/2006/relationships"><Relationship Id="rId3" Type="http://schemas.openxmlformats.org/officeDocument/2006/relationships/image" Target="../media/image6.jpeg"/><Relationship Id="rId2" Type="http://schemas.openxmlformats.org/officeDocument/2006/relationships/image" Target="../media/image5.png"/><Relationship Id="rId1" Type="http://schemas.openxmlformats.org/officeDocument/2006/relationships/hyperlink" Target="#INIDICE!A1"/><Relationship Id="rId4" Type="http://schemas.openxmlformats.org/officeDocument/2006/relationships/image" Target="../media/image10.png"/></Relationships>
</file>

<file path=xl/drawings/_rels/drawing5.xml.rels><?xml version="1.0" encoding="UTF-8" standalone="yes"?>
<Relationships xmlns="http://schemas.openxmlformats.org/package/2006/relationships"><Relationship Id="rId3" Type="http://schemas.openxmlformats.org/officeDocument/2006/relationships/image" Target="../media/image6.jpeg"/><Relationship Id="rId2" Type="http://schemas.openxmlformats.org/officeDocument/2006/relationships/image" Target="../media/image5.png"/><Relationship Id="rId1" Type="http://schemas.openxmlformats.org/officeDocument/2006/relationships/hyperlink" Target="#INIDICE!A1"/><Relationship Id="rId4" Type="http://schemas.openxmlformats.org/officeDocument/2006/relationships/image" Target="../media/image11.png"/></Relationships>
</file>

<file path=xl/drawings/_rels/drawing6.xml.rels><?xml version="1.0" encoding="UTF-8" standalone="yes"?>
<Relationships xmlns="http://schemas.openxmlformats.org/package/2006/relationships"><Relationship Id="rId3" Type="http://schemas.openxmlformats.org/officeDocument/2006/relationships/image" Target="../media/image6.jpeg"/><Relationship Id="rId2" Type="http://schemas.openxmlformats.org/officeDocument/2006/relationships/image" Target="../media/image5.png"/><Relationship Id="rId1" Type="http://schemas.openxmlformats.org/officeDocument/2006/relationships/hyperlink" Target="#INIDICE!A1"/><Relationship Id="rId4" Type="http://schemas.openxmlformats.org/officeDocument/2006/relationships/image" Target="../media/image12.png"/></Relationships>
</file>

<file path=xl/drawings/_rels/drawing7.xml.rels><?xml version="1.0" encoding="UTF-8" standalone="yes"?>
<Relationships xmlns="http://schemas.openxmlformats.org/package/2006/relationships"><Relationship Id="rId3" Type="http://schemas.openxmlformats.org/officeDocument/2006/relationships/image" Target="../media/image6.jpeg"/><Relationship Id="rId2" Type="http://schemas.openxmlformats.org/officeDocument/2006/relationships/image" Target="../media/image13.png"/><Relationship Id="rId1" Type="http://schemas.openxmlformats.org/officeDocument/2006/relationships/hyperlink" Target="#INIDICE!A1"/><Relationship Id="rId4" Type="http://schemas.openxmlformats.org/officeDocument/2006/relationships/image" Target="../media/image14.png"/></Relationships>
</file>

<file path=xl/drawings/_rels/drawing8.xml.rels><?xml version="1.0" encoding="UTF-8" standalone="yes"?>
<Relationships xmlns="http://schemas.openxmlformats.org/package/2006/relationships"><Relationship Id="rId3" Type="http://schemas.openxmlformats.org/officeDocument/2006/relationships/image" Target="../media/image6.jpeg"/><Relationship Id="rId2" Type="http://schemas.openxmlformats.org/officeDocument/2006/relationships/image" Target="../media/image15.png"/><Relationship Id="rId1" Type="http://schemas.openxmlformats.org/officeDocument/2006/relationships/hyperlink" Target="#INIDICE!A1"/><Relationship Id="rId4" Type="http://schemas.openxmlformats.org/officeDocument/2006/relationships/image" Target="../media/image14.png"/></Relationships>
</file>

<file path=xl/drawings/_rels/drawing9.xml.rels><?xml version="1.0" encoding="UTF-8" standalone="yes"?>
<Relationships xmlns="http://schemas.openxmlformats.org/package/2006/relationships"><Relationship Id="rId3" Type="http://schemas.openxmlformats.org/officeDocument/2006/relationships/image" Target="../media/image6.jpeg"/><Relationship Id="rId2" Type="http://schemas.openxmlformats.org/officeDocument/2006/relationships/image" Target="../media/image15.png"/><Relationship Id="rId1" Type="http://schemas.openxmlformats.org/officeDocument/2006/relationships/hyperlink" Target="#INIDICE!A1"/><Relationship Id="rId4"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twoCellAnchor>
    <xdr:from>
      <xdr:col>1</xdr:col>
      <xdr:colOff>342899</xdr:colOff>
      <xdr:row>1</xdr:row>
      <xdr:rowOff>0</xdr:rowOff>
    </xdr:from>
    <xdr:to>
      <xdr:col>19</xdr:col>
      <xdr:colOff>409574</xdr:colOff>
      <xdr:row>33</xdr:row>
      <xdr:rowOff>111126</xdr:rowOff>
    </xdr:to>
    <xdr:sp macro="" textlink="">
      <xdr:nvSpPr>
        <xdr:cNvPr id="9" name="Rectángulo 8" descr="Menú">
          <a:extLst>
            <a:ext uri="{FF2B5EF4-FFF2-40B4-BE49-F238E27FC236}">
              <a16:creationId xmlns:a16="http://schemas.microsoft.com/office/drawing/2014/main" id="{071FD518-B5E8-485B-A0DA-0CA2215E2BB4}"/>
            </a:ext>
          </a:extLst>
        </xdr:cNvPr>
        <xdr:cNvSpPr/>
      </xdr:nvSpPr>
      <xdr:spPr>
        <a:xfrm>
          <a:off x="1104899" y="1587500"/>
          <a:ext cx="13782675" cy="6207126"/>
        </a:xfrm>
        <a:prstGeom prst="rect">
          <a:avLst/>
        </a:prstGeom>
        <a:ln>
          <a:solidFill>
            <a:schemeClr val="accent1"/>
          </a:solidFill>
        </a:ln>
        <a:scene3d>
          <a:camera prst="orthographicFront"/>
          <a:lightRig rig="threePt" dir="t"/>
        </a:scene3d>
        <a:sp3d>
          <a:bevelT prst="angle"/>
        </a:sp3d>
      </xdr:spPr>
      <xdr:style>
        <a:lnRef idx="3">
          <a:schemeClr val="lt1"/>
        </a:lnRef>
        <a:fillRef idx="1">
          <a:schemeClr val="accent1"/>
        </a:fillRef>
        <a:effectRef idx="1">
          <a:schemeClr val="accent1"/>
        </a:effectRef>
        <a:fontRef idx="minor">
          <a:schemeClr val="lt1"/>
        </a:fontRef>
      </xdr:style>
      <xdr:txBody>
        <a:bodyPr vertOverflow="clip" horzOverflow="clip" rtlCol="0" anchor="t"/>
        <a:lstStyle/>
        <a:p>
          <a:endParaRPr lang="es-CO"/>
        </a:p>
      </xdr:txBody>
    </xdr:sp>
    <xdr:clientData/>
  </xdr:twoCellAnchor>
  <xdr:twoCellAnchor>
    <xdr:from>
      <xdr:col>2</xdr:col>
      <xdr:colOff>66675</xdr:colOff>
      <xdr:row>1</xdr:row>
      <xdr:rowOff>152400</xdr:rowOff>
    </xdr:from>
    <xdr:to>
      <xdr:col>5</xdr:col>
      <xdr:colOff>361950</xdr:colOff>
      <xdr:row>31</xdr:row>
      <xdr:rowOff>104775</xdr:rowOff>
    </xdr:to>
    <xdr:sp macro="" textlink="">
      <xdr:nvSpPr>
        <xdr:cNvPr id="20" name="Rectángulo 19" descr="Menú">
          <a:extLst>
            <a:ext uri="{FF2B5EF4-FFF2-40B4-BE49-F238E27FC236}">
              <a16:creationId xmlns:a16="http://schemas.microsoft.com/office/drawing/2014/main" id="{07FCF23D-49F7-4151-B9A5-CFA91ABA7B42}"/>
            </a:ext>
          </a:extLst>
        </xdr:cNvPr>
        <xdr:cNvSpPr/>
      </xdr:nvSpPr>
      <xdr:spPr>
        <a:xfrm>
          <a:off x="1590675" y="1485900"/>
          <a:ext cx="2581275" cy="5667375"/>
        </a:xfrm>
        <a:prstGeom prst="rect">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t"/>
        <a:lstStyle/>
        <a:p>
          <a:endParaRPr lang="es-CO"/>
        </a:p>
      </xdr:txBody>
    </xdr:sp>
    <xdr:clientData/>
  </xdr:twoCellAnchor>
  <xdr:twoCellAnchor>
    <xdr:from>
      <xdr:col>2</xdr:col>
      <xdr:colOff>76200</xdr:colOff>
      <xdr:row>8</xdr:row>
      <xdr:rowOff>19050</xdr:rowOff>
    </xdr:from>
    <xdr:to>
      <xdr:col>5</xdr:col>
      <xdr:colOff>352425</xdr:colOff>
      <xdr:row>12</xdr:row>
      <xdr:rowOff>28575</xdr:rowOff>
    </xdr:to>
    <xdr:sp macro="" textlink="">
      <xdr:nvSpPr>
        <xdr:cNvPr id="5" name="Rectángulo redondeado 4">
          <a:hlinkClick xmlns:r="http://schemas.openxmlformats.org/officeDocument/2006/relationships" r:id="rId1"/>
          <a:extLst>
            <a:ext uri="{FF2B5EF4-FFF2-40B4-BE49-F238E27FC236}">
              <a16:creationId xmlns:a16="http://schemas.microsoft.com/office/drawing/2014/main" id="{71B09907-5DB4-46C2-A891-6159C1D6A37A}"/>
            </a:ext>
          </a:extLst>
        </xdr:cNvPr>
        <xdr:cNvSpPr/>
      </xdr:nvSpPr>
      <xdr:spPr>
        <a:xfrm>
          <a:off x="1600200" y="2686050"/>
          <a:ext cx="2562225" cy="771525"/>
        </a:xfrm>
        <a:prstGeom prst="roundRect">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t"/>
        <a:lstStyle/>
        <a:p>
          <a:pPr marL="0" indent="0" algn="ctr"/>
          <a:r>
            <a:rPr lang="es-CO" sz="1400">
              <a:solidFill>
                <a:schemeClr val="dk1"/>
              </a:solidFill>
              <a:latin typeface="+mn-lt"/>
              <a:ea typeface="+mn-ea"/>
              <a:cs typeface="+mn-cs"/>
            </a:rPr>
            <a:t>PRIORIDADES ASPECTOS CRÍTICOS </a:t>
          </a:r>
        </a:p>
      </xdr:txBody>
    </xdr:sp>
    <xdr:clientData/>
  </xdr:twoCellAnchor>
  <xdr:twoCellAnchor>
    <xdr:from>
      <xdr:col>2</xdr:col>
      <xdr:colOff>76200</xdr:colOff>
      <xdr:row>14</xdr:row>
      <xdr:rowOff>19050</xdr:rowOff>
    </xdr:from>
    <xdr:to>
      <xdr:col>5</xdr:col>
      <xdr:colOff>352425</xdr:colOff>
      <xdr:row>18</xdr:row>
      <xdr:rowOff>28575</xdr:rowOff>
    </xdr:to>
    <xdr:sp macro="" textlink="">
      <xdr:nvSpPr>
        <xdr:cNvPr id="6" name="Rectángulo redondeado 5">
          <a:hlinkClick xmlns:r="http://schemas.openxmlformats.org/officeDocument/2006/relationships" r:id="rId2"/>
          <a:extLst>
            <a:ext uri="{FF2B5EF4-FFF2-40B4-BE49-F238E27FC236}">
              <a16:creationId xmlns:a16="http://schemas.microsoft.com/office/drawing/2014/main" id="{C4CDBD34-FCEE-40B2-84CE-DBDCE9271DA0}"/>
            </a:ext>
          </a:extLst>
        </xdr:cNvPr>
        <xdr:cNvSpPr/>
      </xdr:nvSpPr>
      <xdr:spPr>
        <a:xfrm>
          <a:off x="1600200" y="3829050"/>
          <a:ext cx="2562225" cy="771525"/>
        </a:xfrm>
        <a:prstGeom prst="roundRect">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t"/>
        <a:lstStyle/>
        <a:p>
          <a:pPr marL="0" indent="0" algn="ctr"/>
          <a:r>
            <a:rPr lang="es-CO" sz="1400">
              <a:solidFill>
                <a:schemeClr val="dk1"/>
              </a:solidFill>
              <a:latin typeface="+mn-lt"/>
              <a:ea typeface="+mn-ea"/>
              <a:cs typeface="+mn-cs"/>
            </a:rPr>
            <a:t>SUMATORIA DE LA PRIORIZACIÓN</a:t>
          </a:r>
        </a:p>
      </xdr:txBody>
    </xdr:sp>
    <xdr:clientData/>
  </xdr:twoCellAnchor>
  <xdr:twoCellAnchor>
    <xdr:from>
      <xdr:col>2</xdr:col>
      <xdr:colOff>76200</xdr:colOff>
      <xdr:row>20</xdr:row>
      <xdr:rowOff>66675</xdr:rowOff>
    </xdr:from>
    <xdr:to>
      <xdr:col>5</xdr:col>
      <xdr:colOff>352425</xdr:colOff>
      <xdr:row>24</xdr:row>
      <xdr:rowOff>76200</xdr:rowOff>
    </xdr:to>
    <xdr:sp macro="" textlink="">
      <xdr:nvSpPr>
        <xdr:cNvPr id="7" name="Rectángulo redondeado 6">
          <a:hlinkClick xmlns:r="http://schemas.openxmlformats.org/officeDocument/2006/relationships" r:id="rId3"/>
          <a:extLst>
            <a:ext uri="{FF2B5EF4-FFF2-40B4-BE49-F238E27FC236}">
              <a16:creationId xmlns:a16="http://schemas.microsoft.com/office/drawing/2014/main" id="{30537D94-A883-417D-8C90-7698626467C3}"/>
            </a:ext>
          </a:extLst>
        </xdr:cNvPr>
        <xdr:cNvSpPr/>
      </xdr:nvSpPr>
      <xdr:spPr>
        <a:xfrm>
          <a:off x="1600200" y="5019675"/>
          <a:ext cx="2562225" cy="771525"/>
        </a:xfrm>
        <a:prstGeom prst="roundRect">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marL="0" indent="0" algn="ctr"/>
          <a:r>
            <a:rPr lang="es-CO" sz="1400">
              <a:solidFill>
                <a:schemeClr val="dk1"/>
              </a:solidFill>
              <a:latin typeface="+mn-lt"/>
              <a:ea typeface="+mn-ea"/>
              <a:cs typeface="+mn-cs"/>
            </a:rPr>
            <a:t>ORDEN DE LA PRIORIZACIÓN</a:t>
          </a:r>
        </a:p>
      </xdr:txBody>
    </xdr:sp>
    <xdr:clientData/>
  </xdr:twoCellAnchor>
  <xdr:twoCellAnchor>
    <xdr:from>
      <xdr:col>2</xdr:col>
      <xdr:colOff>76200</xdr:colOff>
      <xdr:row>26</xdr:row>
      <xdr:rowOff>95250</xdr:rowOff>
    </xdr:from>
    <xdr:to>
      <xdr:col>5</xdr:col>
      <xdr:colOff>352425</xdr:colOff>
      <xdr:row>30</xdr:row>
      <xdr:rowOff>104775</xdr:rowOff>
    </xdr:to>
    <xdr:sp macro="" textlink="">
      <xdr:nvSpPr>
        <xdr:cNvPr id="8" name="Rectángulo redondeado 7">
          <a:hlinkClick xmlns:r="http://schemas.openxmlformats.org/officeDocument/2006/relationships" r:id="rId4"/>
          <a:extLst>
            <a:ext uri="{FF2B5EF4-FFF2-40B4-BE49-F238E27FC236}">
              <a16:creationId xmlns:a16="http://schemas.microsoft.com/office/drawing/2014/main" id="{6D741623-525C-4742-BBBA-5C40EF96EA64}"/>
            </a:ext>
          </a:extLst>
        </xdr:cNvPr>
        <xdr:cNvSpPr/>
      </xdr:nvSpPr>
      <xdr:spPr>
        <a:xfrm>
          <a:off x="1600200" y="6191250"/>
          <a:ext cx="2562225" cy="771525"/>
        </a:xfrm>
        <a:prstGeom prst="roundRect">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lang="es-CO" sz="1400">
              <a:solidFill>
                <a:schemeClr val="dk1"/>
              </a:solidFill>
              <a:latin typeface="+mn-lt"/>
              <a:ea typeface="+mn-ea"/>
              <a:cs typeface="+mn-cs"/>
            </a:rPr>
            <a:t>OBJETIVOS</a:t>
          </a:r>
          <a:r>
            <a:rPr lang="es-CO" sz="1100"/>
            <a:t> </a:t>
          </a:r>
        </a:p>
      </xdr:txBody>
    </xdr:sp>
    <xdr:clientData/>
  </xdr:twoCellAnchor>
  <xdr:twoCellAnchor>
    <xdr:from>
      <xdr:col>2</xdr:col>
      <xdr:colOff>76200</xdr:colOff>
      <xdr:row>2</xdr:row>
      <xdr:rowOff>9525</xdr:rowOff>
    </xdr:from>
    <xdr:to>
      <xdr:col>5</xdr:col>
      <xdr:colOff>352425</xdr:colOff>
      <xdr:row>6</xdr:row>
      <xdr:rowOff>19050</xdr:rowOff>
    </xdr:to>
    <xdr:sp macro="" textlink="">
      <xdr:nvSpPr>
        <xdr:cNvPr id="4" name="Rectángulo redondeado 3">
          <a:hlinkClick xmlns:r="http://schemas.openxmlformats.org/officeDocument/2006/relationships" r:id="rId5"/>
          <a:extLst>
            <a:ext uri="{FF2B5EF4-FFF2-40B4-BE49-F238E27FC236}">
              <a16:creationId xmlns:a16="http://schemas.microsoft.com/office/drawing/2014/main" id="{F47530CF-D748-40DC-AE14-8C2AD2082C45}"/>
            </a:ext>
          </a:extLst>
        </xdr:cNvPr>
        <xdr:cNvSpPr/>
      </xdr:nvSpPr>
      <xdr:spPr>
        <a:xfrm>
          <a:off x="1600200" y="1533525"/>
          <a:ext cx="2562225" cy="771525"/>
        </a:xfrm>
        <a:prstGeom prst="roundRect">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lang="es-CO" sz="1400"/>
            <a:t>IDENTIFICACIÓN ASPECTOS CRÍTICOS </a:t>
          </a:r>
        </a:p>
      </xdr:txBody>
    </xdr:sp>
    <xdr:clientData/>
  </xdr:twoCellAnchor>
  <xdr:twoCellAnchor>
    <xdr:from>
      <xdr:col>8</xdr:col>
      <xdr:colOff>704850</xdr:colOff>
      <xdr:row>1</xdr:row>
      <xdr:rowOff>123825</xdr:rowOff>
    </xdr:from>
    <xdr:to>
      <xdr:col>12</xdr:col>
      <xdr:colOff>238125</xdr:colOff>
      <xdr:row>31</xdr:row>
      <xdr:rowOff>76200</xdr:rowOff>
    </xdr:to>
    <xdr:sp macro="" textlink="">
      <xdr:nvSpPr>
        <xdr:cNvPr id="22" name="Rectángulo 21" descr="Menú Proyectos">
          <a:extLst>
            <a:ext uri="{FF2B5EF4-FFF2-40B4-BE49-F238E27FC236}">
              <a16:creationId xmlns:a16="http://schemas.microsoft.com/office/drawing/2014/main" id="{3866413D-B645-478B-B7CB-4E3FF51E3C3B}"/>
            </a:ext>
          </a:extLst>
        </xdr:cNvPr>
        <xdr:cNvSpPr/>
      </xdr:nvSpPr>
      <xdr:spPr>
        <a:xfrm>
          <a:off x="6800850" y="1866900"/>
          <a:ext cx="2581275" cy="5667375"/>
        </a:xfrm>
        <a:prstGeom prst="rect">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t"/>
        <a:lstStyle/>
        <a:p>
          <a:endParaRPr lang="es-CO"/>
        </a:p>
      </xdr:txBody>
    </xdr:sp>
    <xdr:clientData/>
  </xdr:twoCellAnchor>
  <xdr:twoCellAnchor>
    <xdr:from>
      <xdr:col>8</xdr:col>
      <xdr:colOff>714375</xdr:colOff>
      <xdr:row>8</xdr:row>
      <xdr:rowOff>19050</xdr:rowOff>
    </xdr:from>
    <xdr:to>
      <xdr:col>12</xdr:col>
      <xdr:colOff>228600</xdr:colOff>
      <xdr:row>12</xdr:row>
      <xdr:rowOff>28575</xdr:rowOff>
    </xdr:to>
    <xdr:sp macro="" textlink="">
      <xdr:nvSpPr>
        <xdr:cNvPr id="23" name="Rectángulo redondeado 22">
          <a:hlinkClick xmlns:r="http://schemas.openxmlformats.org/officeDocument/2006/relationships" r:id="rId6"/>
          <a:extLst>
            <a:ext uri="{FF2B5EF4-FFF2-40B4-BE49-F238E27FC236}">
              <a16:creationId xmlns:a16="http://schemas.microsoft.com/office/drawing/2014/main" id="{553D3377-5258-4CBB-B541-890E5DF7151F}"/>
            </a:ext>
          </a:extLst>
        </xdr:cNvPr>
        <xdr:cNvSpPr/>
      </xdr:nvSpPr>
      <xdr:spPr>
        <a:xfrm>
          <a:off x="6810375" y="3095625"/>
          <a:ext cx="2562225" cy="771525"/>
        </a:xfrm>
        <a:prstGeom prst="roundRect">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lang="es-CO" sz="1400">
              <a:solidFill>
                <a:schemeClr val="dk1"/>
              </a:solidFill>
              <a:latin typeface="+mn-lt"/>
              <a:ea typeface="+mn-ea"/>
              <a:cs typeface="+mn-cs"/>
            </a:rPr>
            <a:t>PROYECTO</a:t>
          </a:r>
          <a:r>
            <a:rPr lang="es-CO" sz="1200"/>
            <a:t> </a:t>
          </a:r>
          <a:r>
            <a:rPr lang="es-CO" sz="1400">
              <a:solidFill>
                <a:schemeClr val="dk1"/>
              </a:solidFill>
              <a:latin typeface="+mn-lt"/>
              <a:ea typeface="+mn-ea"/>
              <a:cs typeface="+mn-cs"/>
            </a:rPr>
            <a:t>02</a:t>
          </a:r>
        </a:p>
      </xdr:txBody>
    </xdr:sp>
    <xdr:clientData/>
  </xdr:twoCellAnchor>
  <xdr:twoCellAnchor>
    <xdr:from>
      <xdr:col>8</xdr:col>
      <xdr:colOff>714375</xdr:colOff>
      <xdr:row>13</xdr:row>
      <xdr:rowOff>180975</xdr:rowOff>
    </xdr:from>
    <xdr:to>
      <xdr:col>12</xdr:col>
      <xdr:colOff>228600</xdr:colOff>
      <xdr:row>18</xdr:row>
      <xdr:rowOff>0</xdr:rowOff>
    </xdr:to>
    <xdr:sp macro="" textlink="">
      <xdr:nvSpPr>
        <xdr:cNvPr id="24" name="Rectángulo redondeado 23">
          <a:hlinkClick xmlns:r="http://schemas.openxmlformats.org/officeDocument/2006/relationships" r:id="rId7"/>
          <a:extLst>
            <a:ext uri="{FF2B5EF4-FFF2-40B4-BE49-F238E27FC236}">
              <a16:creationId xmlns:a16="http://schemas.microsoft.com/office/drawing/2014/main" id="{AA7B3551-F354-4ED1-99A4-E3386C2B65FB}"/>
            </a:ext>
          </a:extLst>
        </xdr:cNvPr>
        <xdr:cNvSpPr/>
      </xdr:nvSpPr>
      <xdr:spPr>
        <a:xfrm>
          <a:off x="6810375" y="4210050"/>
          <a:ext cx="2562225" cy="771525"/>
        </a:xfrm>
        <a:prstGeom prst="roundRect">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lang="es-CO" sz="1400">
              <a:solidFill>
                <a:schemeClr val="dk1"/>
              </a:solidFill>
              <a:latin typeface="+mn-lt"/>
              <a:ea typeface="+mn-ea"/>
              <a:cs typeface="+mn-cs"/>
            </a:rPr>
            <a:t>PROYECTO</a:t>
          </a:r>
          <a:r>
            <a:rPr lang="es-CO" sz="1200"/>
            <a:t> </a:t>
          </a:r>
          <a:r>
            <a:rPr lang="es-CO" sz="1400">
              <a:solidFill>
                <a:schemeClr val="dk1"/>
              </a:solidFill>
              <a:latin typeface="+mn-lt"/>
              <a:ea typeface="+mn-ea"/>
              <a:cs typeface="+mn-cs"/>
            </a:rPr>
            <a:t>03</a:t>
          </a:r>
        </a:p>
      </xdr:txBody>
    </xdr:sp>
    <xdr:clientData/>
  </xdr:twoCellAnchor>
  <xdr:twoCellAnchor>
    <xdr:from>
      <xdr:col>8</xdr:col>
      <xdr:colOff>714375</xdr:colOff>
      <xdr:row>20</xdr:row>
      <xdr:rowOff>38100</xdr:rowOff>
    </xdr:from>
    <xdr:to>
      <xdr:col>12</xdr:col>
      <xdr:colOff>228600</xdr:colOff>
      <xdr:row>24</xdr:row>
      <xdr:rowOff>47625</xdr:rowOff>
    </xdr:to>
    <xdr:sp macro="" textlink="">
      <xdr:nvSpPr>
        <xdr:cNvPr id="25" name="Rectángulo redondeado 24">
          <a:hlinkClick xmlns:r="http://schemas.openxmlformats.org/officeDocument/2006/relationships" r:id="rId8"/>
          <a:extLst>
            <a:ext uri="{FF2B5EF4-FFF2-40B4-BE49-F238E27FC236}">
              <a16:creationId xmlns:a16="http://schemas.microsoft.com/office/drawing/2014/main" id="{6F463BD2-285C-4D1E-A2F4-99FABA8763D6}"/>
            </a:ext>
          </a:extLst>
        </xdr:cNvPr>
        <xdr:cNvSpPr/>
      </xdr:nvSpPr>
      <xdr:spPr>
        <a:xfrm>
          <a:off x="6810375" y="5400675"/>
          <a:ext cx="2562225" cy="771525"/>
        </a:xfrm>
        <a:prstGeom prst="roundRect">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marL="0" indent="0" algn="ctr"/>
          <a:r>
            <a:rPr lang="es-CO" sz="1400">
              <a:solidFill>
                <a:schemeClr val="dk1"/>
              </a:solidFill>
              <a:latin typeface="+mn-lt"/>
              <a:ea typeface="+mn-ea"/>
              <a:cs typeface="+mn-cs"/>
            </a:rPr>
            <a:t>PROYECTO 04</a:t>
          </a:r>
        </a:p>
      </xdr:txBody>
    </xdr:sp>
    <xdr:clientData/>
  </xdr:twoCellAnchor>
  <xdr:twoCellAnchor>
    <xdr:from>
      <xdr:col>8</xdr:col>
      <xdr:colOff>714375</xdr:colOff>
      <xdr:row>26</xdr:row>
      <xdr:rowOff>66675</xdr:rowOff>
    </xdr:from>
    <xdr:to>
      <xdr:col>12</xdr:col>
      <xdr:colOff>228600</xdr:colOff>
      <xdr:row>30</xdr:row>
      <xdr:rowOff>76200</xdr:rowOff>
    </xdr:to>
    <xdr:sp macro="" textlink="">
      <xdr:nvSpPr>
        <xdr:cNvPr id="26" name="Rectángulo redondeado 25">
          <a:hlinkClick xmlns:r="http://schemas.openxmlformats.org/officeDocument/2006/relationships" r:id="rId9"/>
          <a:extLst>
            <a:ext uri="{FF2B5EF4-FFF2-40B4-BE49-F238E27FC236}">
              <a16:creationId xmlns:a16="http://schemas.microsoft.com/office/drawing/2014/main" id="{390F7A67-1680-4308-8459-31874F8226D5}"/>
            </a:ext>
          </a:extLst>
        </xdr:cNvPr>
        <xdr:cNvSpPr/>
      </xdr:nvSpPr>
      <xdr:spPr>
        <a:xfrm>
          <a:off x="6810375" y="6572250"/>
          <a:ext cx="2562225" cy="771525"/>
        </a:xfrm>
        <a:prstGeom prst="roundRect">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marL="0" indent="0" algn="ctr"/>
          <a:r>
            <a:rPr lang="es-CO" sz="1400">
              <a:solidFill>
                <a:schemeClr val="dk1"/>
              </a:solidFill>
              <a:latin typeface="+mn-lt"/>
              <a:ea typeface="+mn-ea"/>
              <a:cs typeface="+mn-cs"/>
            </a:rPr>
            <a:t>PROYECTO 05</a:t>
          </a:r>
        </a:p>
      </xdr:txBody>
    </xdr:sp>
    <xdr:clientData/>
  </xdr:twoCellAnchor>
  <xdr:twoCellAnchor>
    <xdr:from>
      <xdr:col>8</xdr:col>
      <xdr:colOff>714375</xdr:colOff>
      <xdr:row>2</xdr:row>
      <xdr:rowOff>9525</xdr:rowOff>
    </xdr:from>
    <xdr:to>
      <xdr:col>12</xdr:col>
      <xdr:colOff>228600</xdr:colOff>
      <xdr:row>6</xdr:row>
      <xdr:rowOff>19050</xdr:rowOff>
    </xdr:to>
    <xdr:sp macro="" textlink="">
      <xdr:nvSpPr>
        <xdr:cNvPr id="27" name="Rectángulo redondeado 26">
          <a:hlinkClick xmlns:r="http://schemas.openxmlformats.org/officeDocument/2006/relationships" r:id="rId10"/>
          <a:extLst>
            <a:ext uri="{FF2B5EF4-FFF2-40B4-BE49-F238E27FC236}">
              <a16:creationId xmlns:a16="http://schemas.microsoft.com/office/drawing/2014/main" id="{E0C0FA62-CC4A-4A52-B355-68CE13D965CA}"/>
            </a:ext>
          </a:extLst>
        </xdr:cNvPr>
        <xdr:cNvSpPr/>
      </xdr:nvSpPr>
      <xdr:spPr>
        <a:xfrm>
          <a:off x="6810375" y="1943100"/>
          <a:ext cx="2562225" cy="771525"/>
        </a:xfrm>
        <a:prstGeom prst="roundRect">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lang="es-CO" sz="1400">
              <a:solidFill>
                <a:schemeClr val="dk1"/>
              </a:solidFill>
              <a:latin typeface="+mn-lt"/>
              <a:ea typeface="+mn-ea"/>
              <a:cs typeface="+mn-cs"/>
            </a:rPr>
            <a:t>PROYECTO</a:t>
          </a:r>
          <a:r>
            <a:rPr lang="es-CO" sz="1200"/>
            <a:t> </a:t>
          </a:r>
          <a:r>
            <a:rPr lang="es-CO" sz="1400">
              <a:solidFill>
                <a:schemeClr val="dk1"/>
              </a:solidFill>
              <a:latin typeface="+mn-lt"/>
              <a:ea typeface="+mn-ea"/>
              <a:cs typeface="+mn-cs"/>
            </a:rPr>
            <a:t>01</a:t>
          </a:r>
        </a:p>
      </xdr:txBody>
    </xdr:sp>
    <xdr:clientData/>
  </xdr:twoCellAnchor>
  <xdr:twoCellAnchor>
    <xdr:from>
      <xdr:col>15</xdr:col>
      <xdr:colOff>371474</xdr:colOff>
      <xdr:row>1</xdr:row>
      <xdr:rowOff>142875</xdr:rowOff>
    </xdr:from>
    <xdr:to>
      <xdr:col>18</xdr:col>
      <xdr:colOff>666749</xdr:colOff>
      <xdr:row>31</xdr:row>
      <xdr:rowOff>95250</xdr:rowOff>
    </xdr:to>
    <xdr:sp macro="" textlink="">
      <xdr:nvSpPr>
        <xdr:cNvPr id="28" name="Rectángulo 27" descr="Menú Proyectos">
          <a:extLst>
            <a:ext uri="{FF2B5EF4-FFF2-40B4-BE49-F238E27FC236}">
              <a16:creationId xmlns:a16="http://schemas.microsoft.com/office/drawing/2014/main" id="{60A7E05E-1358-4E12-A793-405031DFC7E1}"/>
            </a:ext>
          </a:extLst>
        </xdr:cNvPr>
        <xdr:cNvSpPr/>
      </xdr:nvSpPr>
      <xdr:spPr>
        <a:xfrm>
          <a:off x="11801474" y="1476375"/>
          <a:ext cx="2581275" cy="5667375"/>
        </a:xfrm>
        <a:prstGeom prst="rect">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t"/>
        <a:lstStyle/>
        <a:p>
          <a:endParaRPr lang="es-CO"/>
        </a:p>
      </xdr:txBody>
    </xdr:sp>
    <xdr:clientData/>
  </xdr:twoCellAnchor>
  <xdr:twoCellAnchor>
    <xdr:from>
      <xdr:col>15</xdr:col>
      <xdr:colOff>380999</xdr:colOff>
      <xdr:row>8</xdr:row>
      <xdr:rowOff>9525</xdr:rowOff>
    </xdr:from>
    <xdr:to>
      <xdr:col>18</xdr:col>
      <xdr:colOff>657224</xdr:colOff>
      <xdr:row>12</xdr:row>
      <xdr:rowOff>19050</xdr:rowOff>
    </xdr:to>
    <xdr:sp macro="" textlink="">
      <xdr:nvSpPr>
        <xdr:cNvPr id="29" name="Rectángulo redondeado 28">
          <a:hlinkClick xmlns:r="http://schemas.openxmlformats.org/officeDocument/2006/relationships" r:id="rId11"/>
          <a:extLst>
            <a:ext uri="{FF2B5EF4-FFF2-40B4-BE49-F238E27FC236}">
              <a16:creationId xmlns:a16="http://schemas.microsoft.com/office/drawing/2014/main" id="{547EC35E-4F8C-4EFB-B6EB-6FF230401E89}"/>
            </a:ext>
          </a:extLst>
        </xdr:cNvPr>
        <xdr:cNvSpPr/>
      </xdr:nvSpPr>
      <xdr:spPr>
        <a:xfrm>
          <a:off x="11810999" y="2930525"/>
          <a:ext cx="2562225" cy="771525"/>
        </a:xfrm>
        <a:prstGeom prst="roundRect">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marL="0" indent="0" algn="ctr"/>
          <a:r>
            <a:rPr lang="es-CO" sz="1400">
              <a:solidFill>
                <a:schemeClr val="dk1"/>
              </a:solidFill>
              <a:latin typeface="+mn-lt"/>
              <a:ea typeface="+mn-ea"/>
              <a:cs typeface="+mn-cs"/>
            </a:rPr>
            <a:t>PROYECTO 07</a:t>
          </a:r>
        </a:p>
      </xdr:txBody>
    </xdr:sp>
    <xdr:clientData/>
  </xdr:twoCellAnchor>
  <xdr:twoCellAnchor>
    <xdr:from>
      <xdr:col>15</xdr:col>
      <xdr:colOff>380999</xdr:colOff>
      <xdr:row>14</xdr:row>
      <xdr:rowOff>9525</xdr:rowOff>
    </xdr:from>
    <xdr:to>
      <xdr:col>18</xdr:col>
      <xdr:colOff>657224</xdr:colOff>
      <xdr:row>18</xdr:row>
      <xdr:rowOff>19050</xdr:rowOff>
    </xdr:to>
    <xdr:sp macro="" textlink="">
      <xdr:nvSpPr>
        <xdr:cNvPr id="30" name="Rectángulo redondeado 29">
          <a:hlinkClick xmlns:r="http://schemas.openxmlformats.org/officeDocument/2006/relationships" r:id="rId12"/>
          <a:extLst>
            <a:ext uri="{FF2B5EF4-FFF2-40B4-BE49-F238E27FC236}">
              <a16:creationId xmlns:a16="http://schemas.microsoft.com/office/drawing/2014/main" id="{1B06D668-5DA5-4AE8-910E-F01DCB057751}"/>
            </a:ext>
          </a:extLst>
        </xdr:cNvPr>
        <xdr:cNvSpPr/>
      </xdr:nvSpPr>
      <xdr:spPr>
        <a:xfrm>
          <a:off x="11810999" y="4073525"/>
          <a:ext cx="2562225" cy="771525"/>
        </a:xfrm>
        <a:prstGeom prst="roundRect">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marL="0" indent="0" algn="ctr"/>
          <a:r>
            <a:rPr lang="es-CO" sz="1400">
              <a:solidFill>
                <a:schemeClr val="dk1"/>
              </a:solidFill>
              <a:latin typeface="+mn-lt"/>
              <a:ea typeface="+mn-ea"/>
              <a:cs typeface="+mn-cs"/>
            </a:rPr>
            <a:t>PROYECTO 08</a:t>
          </a:r>
        </a:p>
      </xdr:txBody>
    </xdr:sp>
    <xdr:clientData/>
  </xdr:twoCellAnchor>
  <xdr:twoCellAnchor>
    <xdr:from>
      <xdr:col>15</xdr:col>
      <xdr:colOff>380999</xdr:colOff>
      <xdr:row>2</xdr:row>
      <xdr:rowOff>0</xdr:rowOff>
    </xdr:from>
    <xdr:to>
      <xdr:col>18</xdr:col>
      <xdr:colOff>657224</xdr:colOff>
      <xdr:row>6</xdr:row>
      <xdr:rowOff>9525</xdr:rowOff>
    </xdr:to>
    <xdr:sp macro="" textlink="">
      <xdr:nvSpPr>
        <xdr:cNvPr id="33" name="Rectángulo redondeado 32">
          <a:hlinkClick xmlns:r="http://schemas.openxmlformats.org/officeDocument/2006/relationships" r:id="rId13"/>
          <a:extLst>
            <a:ext uri="{FF2B5EF4-FFF2-40B4-BE49-F238E27FC236}">
              <a16:creationId xmlns:a16="http://schemas.microsoft.com/office/drawing/2014/main" id="{947603F4-4926-4C7B-BA2A-617FE9163E1A}"/>
            </a:ext>
          </a:extLst>
        </xdr:cNvPr>
        <xdr:cNvSpPr/>
      </xdr:nvSpPr>
      <xdr:spPr>
        <a:xfrm>
          <a:off x="11810999" y="1778000"/>
          <a:ext cx="2562225" cy="771525"/>
        </a:xfrm>
        <a:prstGeom prst="roundRect">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marL="0" indent="0" algn="ctr"/>
          <a:r>
            <a:rPr lang="es-CO" sz="1400">
              <a:solidFill>
                <a:schemeClr val="dk1"/>
              </a:solidFill>
              <a:latin typeface="+mn-lt"/>
              <a:ea typeface="+mn-ea"/>
              <a:cs typeface="+mn-cs"/>
            </a:rPr>
            <a:t>PROYECTO 06</a:t>
          </a:r>
        </a:p>
      </xdr:txBody>
    </xdr:sp>
    <xdr:clientData/>
  </xdr:twoCellAnchor>
  <xdr:twoCellAnchor>
    <xdr:from>
      <xdr:col>15</xdr:col>
      <xdr:colOff>365125</xdr:colOff>
      <xdr:row>20</xdr:row>
      <xdr:rowOff>28575</xdr:rowOff>
    </xdr:from>
    <xdr:to>
      <xdr:col>18</xdr:col>
      <xdr:colOff>641350</xdr:colOff>
      <xdr:row>24</xdr:row>
      <xdr:rowOff>38100</xdr:rowOff>
    </xdr:to>
    <xdr:sp macro="" textlink="">
      <xdr:nvSpPr>
        <xdr:cNvPr id="34" name="Rectángulo redondeado 33">
          <a:hlinkClick xmlns:r="http://schemas.openxmlformats.org/officeDocument/2006/relationships" r:id="rId14"/>
          <a:extLst>
            <a:ext uri="{FF2B5EF4-FFF2-40B4-BE49-F238E27FC236}">
              <a16:creationId xmlns:a16="http://schemas.microsoft.com/office/drawing/2014/main" id="{85689205-F2AD-4CA0-9B89-7ADBB7DF82B0}"/>
            </a:ext>
          </a:extLst>
        </xdr:cNvPr>
        <xdr:cNvSpPr/>
      </xdr:nvSpPr>
      <xdr:spPr>
        <a:xfrm>
          <a:off x="11795125" y="5235575"/>
          <a:ext cx="2562225" cy="771525"/>
        </a:xfrm>
        <a:prstGeom prst="roundRect">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marL="0" indent="0" algn="ctr"/>
          <a:r>
            <a:rPr lang="es-CO" sz="1400">
              <a:solidFill>
                <a:schemeClr val="dk1"/>
              </a:solidFill>
              <a:latin typeface="+mn-lt"/>
              <a:ea typeface="+mn-ea"/>
              <a:cs typeface="+mn-cs"/>
            </a:rPr>
            <a:t>MAPA DE RUTA  PINAR </a:t>
          </a:r>
        </a:p>
      </xdr:txBody>
    </xdr:sp>
    <xdr:clientData/>
  </xdr:twoCellAnchor>
  <xdr:twoCellAnchor>
    <xdr:from>
      <xdr:col>15</xdr:col>
      <xdr:colOff>387350</xdr:colOff>
      <xdr:row>26</xdr:row>
      <xdr:rowOff>38100</xdr:rowOff>
    </xdr:from>
    <xdr:to>
      <xdr:col>18</xdr:col>
      <xdr:colOff>663575</xdr:colOff>
      <xdr:row>30</xdr:row>
      <xdr:rowOff>47625</xdr:rowOff>
    </xdr:to>
    <xdr:sp macro="" textlink="">
      <xdr:nvSpPr>
        <xdr:cNvPr id="35" name="Rectángulo redondeado 34">
          <a:hlinkClick xmlns:r="http://schemas.openxmlformats.org/officeDocument/2006/relationships" r:id="rId15"/>
          <a:extLst>
            <a:ext uri="{FF2B5EF4-FFF2-40B4-BE49-F238E27FC236}">
              <a16:creationId xmlns:a16="http://schemas.microsoft.com/office/drawing/2014/main" id="{05B25567-3CE9-4889-B62E-9A66C265C839}"/>
            </a:ext>
          </a:extLst>
        </xdr:cNvPr>
        <xdr:cNvSpPr/>
      </xdr:nvSpPr>
      <xdr:spPr>
        <a:xfrm>
          <a:off x="11817350" y="6388100"/>
          <a:ext cx="2562225" cy="771525"/>
        </a:xfrm>
        <a:prstGeom prst="roundRect">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marL="0" indent="0" algn="ctr"/>
          <a:r>
            <a:rPr lang="es-CO" sz="1400">
              <a:solidFill>
                <a:schemeClr val="dk1"/>
              </a:solidFill>
              <a:latin typeface="+mn-lt"/>
              <a:ea typeface="+mn-ea"/>
              <a:cs typeface="+mn-cs"/>
            </a:rPr>
            <a:t>HERRAMIENTA DE SEGUIMIENTO </a:t>
          </a:r>
        </a:p>
      </xdr:txBody>
    </xdr:sp>
    <xdr:clientData/>
  </xdr:twoCellAnchor>
  <xdr:twoCellAnchor editAs="oneCell">
    <xdr:from>
      <xdr:col>1</xdr:col>
      <xdr:colOff>492125</xdr:colOff>
      <xdr:row>0</xdr:row>
      <xdr:rowOff>0</xdr:rowOff>
    </xdr:from>
    <xdr:to>
      <xdr:col>3</xdr:col>
      <xdr:colOff>682625</xdr:colOff>
      <xdr:row>0</xdr:row>
      <xdr:rowOff>1078413</xdr:rowOff>
    </xdr:to>
    <xdr:pic>
      <xdr:nvPicPr>
        <xdr:cNvPr id="36" name="Picture 6" descr="Logo Bogotá">
          <a:extLst>
            <a:ext uri="{FF2B5EF4-FFF2-40B4-BE49-F238E27FC236}">
              <a16:creationId xmlns:a16="http://schemas.microsoft.com/office/drawing/2014/main" id="{F1D5BD01-5E82-4A1A-96A3-3DA03C662826}"/>
            </a:ext>
          </a:extLst>
        </xdr:cNvPr>
        <xdr:cNvPicPr/>
      </xdr:nvPicPr>
      <xdr:blipFill>
        <a:blip xmlns:r="http://schemas.openxmlformats.org/officeDocument/2006/relationships" r:embed="rId16"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1254125" y="95250"/>
          <a:ext cx="1714500" cy="1063625"/>
        </a:xfrm>
        <a:prstGeom prst="rect">
          <a:avLst/>
        </a:prstGeom>
      </xdr:spPr>
    </xdr:pic>
    <xdr:clientData/>
  </xdr:twoCellAnchor>
  <xdr:twoCellAnchor>
    <xdr:from>
      <xdr:col>2</xdr:col>
      <xdr:colOff>305105</xdr:colOff>
      <xdr:row>37</xdr:row>
      <xdr:rowOff>81114</xdr:rowOff>
    </xdr:from>
    <xdr:to>
      <xdr:col>18</xdr:col>
      <xdr:colOff>527355</xdr:colOff>
      <xdr:row>41</xdr:row>
      <xdr:rowOff>52192</xdr:rowOff>
    </xdr:to>
    <xdr:grpSp>
      <xdr:nvGrpSpPr>
        <xdr:cNvPr id="37" name="Grupo 36" descr="Pie de página">
          <a:extLst>
            <a:ext uri="{FF2B5EF4-FFF2-40B4-BE49-F238E27FC236}">
              <a16:creationId xmlns:a16="http://schemas.microsoft.com/office/drawing/2014/main" id="{96846BF3-5AA5-4038-8940-DCDE69974B50}"/>
            </a:ext>
          </a:extLst>
        </xdr:cNvPr>
        <xdr:cNvGrpSpPr/>
      </xdr:nvGrpSpPr>
      <xdr:grpSpPr>
        <a:xfrm>
          <a:off x="1870858" y="7781307"/>
          <a:ext cx="12746373" cy="703668"/>
          <a:chOff x="0" y="0"/>
          <a:chExt cx="5652135" cy="619125"/>
        </a:xfrm>
      </xdr:grpSpPr>
      <xdr:sp macro="" textlink="">
        <xdr:nvSpPr>
          <xdr:cNvPr id="38" name="Text Box 42">
            <a:extLst>
              <a:ext uri="{FF2B5EF4-FFF2-40B4-BE49-F238E27FC236}">
                <a16:creationId xmlns:a16="http://schemas.microsoft.com/office/drawing/2014/main" id="{86C2F4BE-3075-46C1-8013-CA9A09952969}"/>
              </a:ext>
            </a:extLst>
          </xdr:cNvPr>
          <xdr:cNvSpPr txBox="1">
            <a:spLocks noChangeArrowheads="1"/>
          </xdr:cNvSpPr>
        </xdr:nvSpPr>
        <xdr:spPr bwMode="auto">
          <a:xfrm>
            <a:off x="0" y="0"/>
            <a:ext cx="1839595" cy="61912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spcAft>
                <a:spcPts val="0"/>
              </a:spcAft>
            </a:pPr>
            <a:r>
              <a:rPr lang="es-ES_tradnl" sz="700">
                <a:effectLst/>
                <a:latin typeface="Arial" panose="020B0604020202020204" pitchFamily="34" charset="0"/>
                <a:ea typeface="Times New Roman" panose="02020603050405020304" pitchFamily="18" charset="0"/>
              </a:rPr>
              <a:t>Carrera 30 N°. 25 - 90</a:t>
            </a:r>
            <a:endParaRPr lang="es-CO" sz="1000">
              <a:effectLst/>
              <a:latin typeface="Times New Roman" panose="02020603050405020304" pitchFamily="18" charset="0"/>
              <a:ea typeface="Times New Roman" panose="02020603050405020304" pitchFamily="18" charset="0"/>
            </a:endParaRPr>
          </a:p>
          <a:p>
            <a:pPr>
              <a:spcAft>
                <a:spcPts val="0"/>
              </a:spcAft>
            </a:pPr>
            <a:r>
              <a:rPr lang="es-ES_tradnl" sz="700">
                <a:effectLst/>
                <a:latin typeface="Arial" panose="020B0604020202020204" pitchFamily="34" charset="0"/>
                <a:ea typeface="Times New Roman" panose="02020603050405020304" pitchFamily="18" charset="0"/>
              </a:rPr>
              <a:t>PBX: (571) 338 5000 - Información: Línea 195</a:t>
            </a:r>
            <a:endParaRPr lang="es-CO" sz="1000">
              <a:effectLst/>
              <a:latin typeface="Times New Roman" panose="02020603050405020304" pitchFamily="18" charset="0"/>
              <a:ea typeface="Times New Roman" panose="02020603050405020304" pitchFamily="18" charset="0"/>
            </a:endParaRPr>
          </a:p>
          <a:p>
            <a:pPr>
              <a:spcAft>
                <a:spcPts val="0"/>
              </a:spcAft>
            </a:pPr>
            <a:r>
              <a:rPr lang="es-ES_tradnl" sz="700">
                <a:effectLst/>
                <a:latin typeface="Arial" panose="020B0604020202020204" pitchFamily="34" charset="0"/>
                <a:ea typeface="Times New Roman" panose="02020603050405020304" pitchFamily="18" charset="0"/>
              </a:rPr>
              <a:t>www.haciendabogota.gov.co</a:t>
            </a:r>
            <a:endParaRPr lang="es-CO" sz="1000">
              <a:effectLst/>
              <a:latin typeface="Times New Roman" panose="02020603050405020304" pitchFamily="18" charset="0"/>
              <a:ea typeface="Times New Roman" panose="02020603050405020304" pitchFamily="18" charset="0"/>
            </a:endParaRPr>
          </a:p>
          <a:p>
            <a:pPr>
              <a:spcAft>
                <a:spcPts val="0"/>
              </a:spcAft>
            </a:pPr>
            <a:r>
              <a:rPr lang="es-ES_tradnl" sz="700">
                <a:effectLst/>
                <a:latin typeface="Arial" panose="020B0604020202020204" pitchFamily="34" charset="0"/>
                <a:ea typeface="Times New Roman" panose="02020603050405020304" pitchFamily="18" charset="0"/>
              </a:rPr>
              <a:t>NIT 899.999.061-9</a:t>
            </a:r>
            <a:endParaRPr lang="es-CO" sz="1000">
              <a:effectLst/>
              <a:latin typeface="Times New Roman" panose="02020603050405020304" pitchFamily="18" charset="0"/>
              <a:ea typeface="Times New Roman" panose="02020603050405020304" pitchFamily="18" charset="0"/>
            </a:endParaRPr>
          </a:p>
          <a:p>
            <a:pPr>
              <a:spcAft>
                <a:spcPts val="0"/>
              </a:spcAft>
            </a:pPr>
            <a:r>
              <a:rPr lang="es-ES_tradnl" sz="700">
                <a:effectLst/>
                <a:latin typeface="Arial" panose="020B0604020202020204" pitchFamily="34" charset="0"/>
                <a:ea typeface="Times New Roman" panose="02020603050405020304" pitchFamily="18" charset="0"/>
              </a:rPr>
              <a:t>Bogotá, D.C. - Colombia</a:t>
            </a:r>
            <a:endParaRPr lang="es-CO" sz="1000">
              <a:effectLst/>
              <a:latin typeface="Times New Roman" panose="02020603050405020304" pitchFamily="18" charset="0"/>
              <a:ea typeface="Times New Roman" panose="02020603050405020304" pitchFamily="18" charset="0"/>
            </a:endParaRPr>
          </a:p>
          <a:p>
            <a:pPr>
              <a:spcAft>
                <a:spcPts val="0"/>
              </a:spcAft>
            </a:pPr>
            <a:r>
              <a:rPr lang="es-ES_tradnl" sz="700">
                <a:effectLst/>
                <a:latin typeface="Arial" panose="020B0604020202020204" pitchFamily="34" charset="0"/>
                <a:ea typeface="Times New Roman" panose="02020603050405020304" pitchFamily="18" charset="0"/>
              </a:rPr>
              <a:t>Código Postal 111311</a:t>
            </a:r>
            <a:endParaRPr lang="es-CO" sz="1000">
              <a:effectLst/>
              <a:latin typeface="Times New Roman" panose="02020603050405020304" pitchFamily="18" charset="0"/>
              <a:ea typeface="Times New Roman" panose="02020603050405020304" pitchFamily="18" charset="0"/>
            </a:endParaRPr>
          </a:p>
          <a:p>
            <a:pPr>
              <a:spcAft>
                <a:spcPts val="0"/>
              </a:spcAft>
            </a:pPr>
            <a:r>
              <a:rPr lang="es-ES_tradnl" sz="700">
                <a:effectLst/>
                <a:latin typeface="Arial" panose="020B0604020202020204" pitchFamily="34" charset="0"/>
                <a:ea typeface="Times New Roman" panose="02020603050405020304" pitchFamily="18" charset="0"/>
              </a:rPr>
              <a:t> </a:t>
            </a:r>
            <a:endParaRPr lang="es-CO" sz="1000">
              <a:effectLst/>
              <a:latin typeface="Times New Roman" panose="02020603050405020304" pitchFamily="18" charset="0"/>
              <a:ea typeface="Times New Roman" panose="02020603050405020304" pitchFamily="18" charset="0"/>
            </a:endParaRPr>
          </a:p>
        </xdr:txBody>
      </xdr:sp>
      <xdr:cxnSp macro="">
        <xdr:nvCxnSpPr>
          <xdr:cNvPr id="39" name="AutoShape 140">
            <a:extLst>
              <a:ext uri="{FF2B5EF4-FFF2-40B4-BE49-F238E27FC236}">
                <a16:creationId xmlns:a16="http://schemas.microsoft.com/office/drawing/2014/main" id="{97B0F1C0-390E-45B8-9FD9-12633F7ED167}"/>
              </a:ext>
            </a:extLst>
          </xdr:cNvPr>
          <xdr:cNvCxnSpPr>
            <a:cxnSpLocks noChangeShapeType="1"/>
          </xdr:cNvCxnSpPr>
        </xdr:nvCxnSpPr>
        <xdr:spPr bwMode="auto">
          <a:xfrm>
            <a:off x="1979054" y="21464"/>
            <a:ext cx="0" cy="575945"/>
          </a:xfrm>
          <a:prstGeom prst="straightConnector1">
            <a:avLst/>
          </a:prstGeom>
          <a:noFill/>
          <a:ln w="12700">
            <a:solidFill>
              <a:srgbClr val="000000"/>
            </a:solidFill>
            <a:round/>
            <a:headEnd/>
            <a:tailEnd/>
          </a:ln>
          <a:extLst>
            <a:ext uri="{909E8E84-426E-40DD-AFC4-6F175D3DCCD1}">
              <a14:hiddenFill xmlns:a14="http://schemas.microsoft.com/office/drawing/2010/main">
                <a:noFill/>
              </a14:hiddenFill>
            </a:ext>
          </a:extLst>
        </xdr:spPr>
      </xdr:cxnSp>
      <xdr:pic>
        <xdr:nvPicPr>
          <xdr:cNvPr id="40" name="Imagen 39">
            <a:extLst>
              <a:ext uri="{FF2B5EF4-FFF2-40B4-BE49-F238E27FC236}">
                <a16:creationId xmlns:a16="http://schemas.microsoft.com/office/drawing/2014/main" id="{99CB9138-9CDD-4E23-A16F-35CEB4B6D5C7}"/>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2159358" y="21464"/>
            <a:ext cx="525145" cy="575945"/>
          </a:xfrm>
          <a:prstGeom prst="rect">
            <a:avLst/>
          </a:prstGeom>
        </xdr:spPr>
      </xdr:pic>
      <xdr:pic>
        <xdr:nvPicPr>
          <xdr:cNvPr id="41" name="Imagen 40">
            <a:extLst>
              <a:ext uri="{FF2B5EF4-FFF2-40B4-BE49-F238E27FC236}">
                <a16:creationId xmlns:a16="http://schemas.microsoft.com/office/drawing/2014/main" id="{A9AA3736-7E19-48E1-8CB5-C3FFA9FF7D08}"/>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3798570" y="8585"/>
            <a:ext cx="1853565" cy="608330"/>
          </a:xfrm>
          <a:prstGeom prst="rect">
            <a:avLst/>
          </a:prstGeom>
        </xdr:spPr>
      </xdr:pic>
    </xdr:grpSp>
    <xdr:clientData/>
  </xdr:twoCellAnchor>
</xdr:wsDr>
</file>

<file path=xl/drawings/drawing10.xml><?xml version="1.0" encoding="utf-8"?>
<xdr:wsDr xmlns:xdr="http://schemas.openxmlformats.org/drawingml/2006/spreadsheetDrawing" xmlns:a="http://schemas.openxmlformats.org/drawingml/2006/main">
  <xdr:twoCellAnchor>
    <xdr:from>
      <xdr:col>7</xdr:col>
      <xdr:colOff>17972</xdr:colOff>
      <xdr:row>38</xdr:row>
      <xdr:rowOff>197689</xdr:rowOff>
    </xdr:from>
    <xdr:to>
      <xdr:col>8</xdr:col>
      <xdr:colOff>1760768</xdr:colOff>
      <xdr:row>40</xdr:row>
      <xdr:rowOff>75601</xdr:rowOff>
    </xdr:to>
    <xdr:sp macro="" textlink="">
      <xdr:nvSpPr>
        <xdr:cNvPr id="4" name="Rectángulo redondeado 3">
          <a:hlinkClick xmlns:r="http://schemas.openxmlformats.org/officeDocument/2006/relationships" r:id="rId1"/>
          <a:extLst>
            <a:ext uri="{FF2B5EF4-FFF2-40B4-BE49-F238E27FC236}">
              <a16:creationId xmlns:a16="http://schemas.microsoft.com/office/drawing/2014/main" id="{84FAFE01-5BC9-4ACF-9342-E7599367B5D3}"/>
            </a:ext>
          </a:extLst>
        </xdr:cNvPr>
        <xdr:cNvSpPr/>
      </xdr:nvSpPr>
      <xdr:spPr>
        <a:xfrm>
          <a:off x="12050024" y="13748349"/>
          <a:ext cx="2812112" cy="578809"/>
        </a:xfrm>
        <a:prstGeom prst="roundRect">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lang="es-CO" sz="4400" b="1"/>
            <a:t>REGRESAR</a:t>
          </a:r>
          <a:r>
            <a:rPr lang="es-CO" sz="1600"/>
            <a:t> </a:t>
          </a:r>
        </a:p>
      </xdr:txBody>
    </xdr:sp>
    <xdr:clientData/>
  </xdr:twoCellAnchor>
  <xdr:twoCellAnchor editAs="oneCell">
    <xdr:from>
      <xdr:col>3</xdr:col>
      <xdr:colOff>1707312</xdr:colOff>
      <xdr:row>1</xdr:row>
      <xdr:rowOff>71887</xdr:rowOff>
    </xdr:from>
    <xdr:to>
      <xdr:col>6</xdr:col>
      <xdr:colOff>171121</xdr:colOff>
      <xdr:row>7</xdr:row>
      <xdr:rowOff>111977</xdr:rowOff>
    </xdr:to>
    <xdr:pic>
      <xdr:nvPicPr>
        <xdr:cNvPr id="6" name="Picture 6">
          <a:extLst>
            <a:ext uri="{FF2B5EF4-FFF2-40B4-BE49-F238E27FC236}">
              <a16:creationId xmlns:a16="http://schemas.microsoft.com/office/drawing/2014/main" id="{8461E91A-50AE-4981-B331-E1477CBCEB48}"/>
            </a:ext>
            <a:ext uri="{C183D7F6-B498-43B3-948B-1728B52AA6E4}">
              <adec:decorative xmlns:adec="http://schemas.microsoft.com/office/drawing/2017/decorative" val="1"/>
            </a:ext>
          </a:extLst>
        </xdr:cNvPr>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6532713" y="260590"/>
          <a:ext cx="2700494" cy="1172307"/>
        </a:xfrm>
        <a:prstGeom prst="rect">
          <a:avLst/>
        </a:prstGeom>
      </xdr:spPr>
    </xdr:pic>
    <xdr:clientData/>
  </xdr:twoCellAnchor>
  <xdr:twoCellAnchor>
    <xdr:from>
      <xdr:col>2</xdr:col>
      <xdr:colOff>359433</xdr:colOff>
      <xdr:row>42</xdr:row>
      <xdr:rowOff>179717</xdr:rowOff>
    </xdr:from>
    <xdr:to>
      <xdr:col>7</xdr:col>
      <xdr:colOff>792433</xdr:colOff>
      <xdr:row>49</xdr:row>
      <xdr:rowOff>29184</xdr:rowOff>
    </xdr:to>
    <xdr:grpSp>
      <xdr:nvGrpSpPr>
        <xdr:cNvPr id="7" name="Grupo 6">
          <a:extLst>
            <a:ext uri="{FF2B5EF4-FFF2-40B4-BE49-F238E27FC236}">
              <a16:creationId xmlns:a16="http://schemas.microsoft.com/office/drawing/2014/main" id="{3BAA61D0-2DE5-45CB-9D09-3B28A5EF7782}"/>
            </a:ext>
            <a:ext uri="{C183D7F6-B498-43B3-948B-1728B52AA6E4}">
              <adec:decorative xmlns:adec="http://schemas.microsoft.com/office/drawing/2017/decorative" val="1"/>
            </a:ext>
          </a:extLst>
        </xdr:cNvPr>
        <xdr:cNvGrpSpPr/>
      </xdr:nvGrpSpPr>
      <xdr:grpSpPr>
        <a:xfrm>
          <a:off x="1900850" y="26425991"/>
          <a:ext cx="9407999" cy="1182967"/>
          <a:chOff x="0" y="0"/>
          <a:chExt cx="5652135" cy="619125"/>
        </a:xfrm>
      </xdr:grpSpPr>
      <xdr:sp macro="" textlink="">
        <xdr:nvSpPr>
          <xdr:cNvPr id="8" name="Text Box 42">
            <a:extLst>
              <a:ext uri="{FF2B5EF4-FFF2-40B4-BE49-F238E27FC236}">
                <a16:creationId xmlns:a16="http://schemas.microsoft.com/office/drawing/2014/main" id="{67B0CF5F-1487-4A07-AC6C-E21F9245B605}"/>
              </a:ext>
            </a:extLst>
          </xdr:cNvPr>
          <xdr:cNvSpPr txBox="1">
            <a:spLocks noChangeArrowheads="1"/>
          </xdr:cNvSpPr>
        </xdr:nvSpPr>
        <xdr:spPr bwMode="auto">
          <a:xfrm>
            <a:off x="0" y="0"/>
            <a:ext cx="1839595" cy="61912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spcAft>
                <a:spcPts val="0"/>
              </a:spcAft>
            </a:pPr>
            <a:r>
              <a:rPr lang="es-ES_tradnl" sz="700">
                <a:effectLst/>
                <a:latin typeface="Arial" panose="020B0604020202020204" pitchFamily="34" charset="0"/>
                <a:ea typeface="Times New Roman" panose="02020603050405020304" pitchFamily="18" charset="0"/>
              </a:rPr>
              <a:t>Carrera 30 N°. 25 - 90</a:t>
            </a:r>
            <a:endParaRPr lang="es-CO" sz="1000">
              <a:effectLst/>
              <a:latin typeface="Times New Roman" panose="02020603050405020304" pitchFamily="18" charset="0"/>
              <a:ea typeface="Times New Roman" panose="02020603050405020304" pitchFamily="18" charset="0"/>
            </a:endParaRPr>
          </a:p>
          <a:p>
            <a:pPr>
              <a:spcAft>
                <a:spcPts val="0"/>
              </a:spcAft>
            </a:pPr>
            <a:r>
              <a:rPr lang="es-ES_tradnl" sz="700">
                <a:effectLst/>
                <a:latin typeface="Arial" panose="020B0604020202020204" pitchFamily="34" charset="0"/>
                <a:ea typeface="Times New Roman" panose="02020603050405020304" pitchFamily="18" charset="0"/>
              </a:rPr>
              <a:t>PBX: (571) 338 5000 - Información: Línea 195</a:t>
            </a:r>
            <a:endParaRPr lang="es-CO" sz="1000">
              <a:effectLst/>
              <a:latin typeface="Times New Roman" panose="02020603050405020304" pitchFamily="18" charset="0"/>
              <a:ea typeface="Times New Roman" panose="02020603050405020304" pitchFamily="18" charset="0"/>
            </a:endParaRPr>
          </a:p>
          <a:p>
            <a:pPr>
              <a:spcAft>
                <a:spcPts val="0"/>
              </a:spcAft>
            </a:pPr>
            <a:r>
              <a:rPr lang="es-ES_tradnl" sz="700">
                <a:effectLst/>
                <a:latin typeface="Arial" panose="020B0604020202020204" pitchFamily="34" charset="0"/>
                <a:ea typeface="Times New Roman" panose="02020603050405020304" pitchFamily="18" charset="0"/>
              </a:rPr>
              <a:t>www.haciendabogota.gov.co</a:t>
            </a:r>
            <a:endParaRPr lang="es-CO" sz="1000">
              <a:effectLst/>
              <a:latin typeface="Times New Roman" panose="02020603050405020304" pitchFamily="18" charset="0"/>
              <a:ea typeface="Times New Roman" panose="02020603050405020304" pitchFamily="18" charset="0"/>
            </a:endParaRPr>
          </a:p>
          <a:p>
            <a:pPr>
              <a:spcAft>
                <a:spcPts val="0"/>
              </a:spcAft>
            </a:pPr>
            <a:r>
              <a:rPr lang="es-ES_tradnl" sz="700">
                <a:effectLst/>
                <a:latin typeface="Arial" panose="020B0604020202020204" pitchFamily="34" charset="0"/>
                <a:ea typeface="Times New Roman" panose="02020603050405020304" pitchFamily="18" charset="0"/>
              </a:rPr>
              <a:t>NIT 899.999.061-9</a:t>
            </a:r>
            <a:endParaRPr lang="es-CO" sz="1000">
              <a:effectLst/>
              <a:latin typeface="Times New Roman" panose="02020603050405020304" pitchFamily="18" charset="0"/>
              <a:ea typeface="Times New Roman" panose="02020603050405020304" pitchFamily="18" charset="0"/>
            </a:endParaRPr>
          </a:p>
          <a:p>
            <a:pPr>
              <a:spcAft>
                <a:spcPts val="0"/>
              </a:spcAft>
            </a:pPr>
            <a:r>
              <a:rPr lang="es-ES_tradnl" sz="700">
                <a:effectLst/>
                <a:latin typeface="Arial" panose="020B0604020202020204" pitchFamily="34" charset="0"/>
                <a:ea typeface="Times New Roman" panose="02020603050405020304" pitchFamily="18" charset="0"/>
              </a:rPr>
              <a:t>Bogotá, D.C. - Colombia</a:t>
            </a:r>
            <a:endParaRPr lang="es-CO" sz="1000">
              <a:effectLst/>
              <a:latin typeface="Times New Roman" panose="02020603050405020304" pitchFamily="18" charset="0"/>
              <a:ea typeface="Times New Roman" panose="02020603050405020304" pitchFamily="18" charset="0"/>
            </a:endParaRPr>
          </a:p>
          <a:p>
            <a:pPr>
              <a:spcAft>
                <a:spcPts val="0"/>
              </a:spcAft>
            </a:pPr>
            <a:r>
              <a:rPr lang="es-ES_tradnl" sz="700">
                <a:effectLst/>
                <a:latin typeface="Arial" panose="020B0604020202020204" pitchFamily="34" charset="0"/>
                <a:ea typeface="Times New Roman" panose="02020603050405020304" pitchFamily="18" charset="0"/>
              </a:rPr>
              <a:t>Código Postal 111311</a:t>
            </a:r>
            <a:endParaRPr lang="es-CO" sz="1000">
              <a:effectLst/>
              <a:latin typeface="Times New Roman" panose="02020603050405020304" pitchFamily="18" charset="0"/>
              <a:ea typeface="Times New Roman" panose="02020603050405020304" pitchFamily="18" charset="0"/>
            </a:endParaRPr>
          </a:p>
          <a:p>
            <a:pPr>
              <a:spcAft>
                <a:spcPts val="0"/>
              </a:spcAft>
            </a:pPr>
            <a:r>
              <a:rPr lang="es-ES_tradnl" sz="700">
                <a:effectLst/>
                <a:latin typeface="Arial" panose="020B0604020202020204" pitchFamily="34" charset="0"/>
                <a:ea typeface="Times New Roman" panose="02020603050405020304" pitchFamily="18" charset="0"/>
              </a:rPr>
              <a:t> </a:t>
            </a:r>
            <a:endParaRPr lang="es-CO" sz="1000">
              <a:effectLst/>
              <a:latin typeface="Times New Roman" panose="02020603050405020304" pitchFamily="18" charset="0"/>
              <a:ea typeface="Times New Roman" panose="02020603050405020304" pitchFamily="18" charset="0"/>
            </a:endParaRPr>
          </a:p>
        </xdr:txBody>
      </xdr:sp>
      <xdr:cxnSp macro="">
        <xdr:nvCxnSpPr>
          <xdr:cNvPr id="9" name="AutoShape 140">
            <a:extLst>
              <a:ext uri="{FF2B5EF4-FFF2-40B4-BE49-F238E27FC236}">
                <a16:creationId xmlns:a16="http://schemas.microsoft.com/office/drawing/2014/main" id="{849ADE5A-3FDE-40AD-9324-A3183854C57D}"/>
              </a:ext>
            </a:extLst>
          </xdr:cNvPr>
          <xdr:cNvCxnSpPr>
            <a:cxnSpLocks noChangeShapeType="1"/>
          </xdr:cNvCxnSpPr>
        </xdr:nvCxnSpPr>
        <xdr:spPr bwMode="auto">
          <a:xfrm>
            <a:off x="1979054" y="21464"/>
            <a:ext cx="0" cy="575945"/>
          </a:xfrm>
          <a:prstGeom prst="straightConnector1">
            <a:avLst/>
          </a:prstGeom>
          <a:noFill/>
          <a:ln w="12700">
            <a:solidFill>
              <a:srgbClr val="000000"/>
            </a:solidFill>
            <a:round/>
            <a:headEnd/>
            <a:tailEnd/>
          </a:ln>
          <a:extLst>
            <a:ext uri="{909E8E84-426E-40DD-AFC4-6F175D3DCCD1}">
              <a14:hiddenFill xmlns:a14="http://schemas.microsoft.com/office/drawing/2010/main">
                <a:noFill/>
              </a14:hiddenFill>
            </a:ext>
          </a:extLst>
        </xdr:spPr>
      </xdr:cxnSp>
      <xdr:pic>
        <xdr:nvPicPr>
          <xdr:cNvPr id="10" name="Imagen 9">
            <a:extLst>
              <a:ext uri="{FF2B5EF4-FFF2-40B4-BE49-F238E27FC236}">
                <a16:creationId xmlns:a16="http://schemas.microsoft.com/office/drawing/2014/main" id="{8B6DCFE3-04E8-4E38-8606-DD30F5AD1773}"/>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159358" y="21464"/>
            <a:ext cx="525145" cy="575945"/>
          </a:xfrm>
          <a:prstGeom prst="rect">
            <a:avLst/>
          </a:prstGeom>
        </xdr:spPr>
      </xdr:pic>
      <xdr:pic>
        <xdr:nvPicPr>
          <xdr:cNvPr id="11" name="Imagen 10">
            <a:extLst>
              <a:ext uri="{FF2B5EF4-FFF2-40B4-BE49-F238E27FC236}">
                <a16:creationId xmlns:a16="http://schemas.microsoft.com/office/drawing/2014/main" id="{538E10ED-DAE0-44D4-A052-439391BB37B3}"/>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798570" y="8585"/>
            <a:ext cx="1853565" cy="608330"/>
          </a:xfrm>
          <a:prstGeom prst="rect">
            <a:avLst/>
          </a:prstGeom>
        </xdr:spPr>
      </xdr:pic>
    </xdr:grpSp>
    <xdr:clientData/>
  </xdr:twoCellAnchor>
  <xdr:twoCellAnchor>
    <xdr:from>
      <xdr:col>6</xdr:col>
      <xdr:colOff>2643673</xdr:colOff>
      <xdr:row>36</xdr:row>
      <xdr:rowOff>272143</xdr:rowOff>
    </xdr:from>
    <xdr:to>
      <xdr:col>8</xdr:col>
      <xdr:colOff>1788366</xdr:colOff>
      <xdr:row>37</xdr:row>
      <xdr:rowOff>719235</xdr:rowOff>
    </xdr:to>
    <xdr:grpSp>
      <xdr:nvGrpSpPr>
        <xdr:cNvPr id="20" name="Grupo 19">
          <a:extLst>
            <a:ext uri="{FF2B5EF4-FFF2-40B4-BE49-F238E27FC236}">
              <a16:creationId xmlns:a16="http://schemas.microsoft.com/office/drawing/2014/main" id="{C8C70FC1-B242-7458-6947-738AAA6768AE}"/>
            </a:ext>
            <a:ext uri="{C183D7F6-B498-43B3-948B-1728B52AA6E4}">
              <adec:decorative xmlns:adec="http://schemas.microsoft.com/office/drawing/2017/decorative" val="1"/>
            </a:ext>
          </a:extLst>
        </xdr:cNvPr>
        <xdr:cNvGrpSpPr/>
      </xdr:nvGrpSpPr>
      <xdr:grpSpPr>
        <a:xfrm>
          <a:off x="10513772" y="23474227"/>
          <a:ext cx="2895094" cy="1327746"/>
          <a:chOff x="12392219" y="12217270"/>
          <a:chExt cx="2731148" cy="1263521"/>
        </a:xfrm>
      </xdr:grpSpPr>
      <xdr:grpSp>
        <xdr:nvGrpSpPr>
          <xdr:cNvPr id="12" name="Grupo 11">
            <a:extLst>
              <a:ext uri="{FF2B5EF4-FFF2-40B4-BE49-F238E27FC236}">
                <a16:creationId xmlns:a16="http://schemas.microsoft.com/office/drawing/2014/main" id="{EF25E7B4-2019-4043-80DF-40FD029DF3AD}"/>
              </a:ext>
            </a:extLst>
          </xdr:cNvPr>
          <xdr:cNvGrpSpPr/>
        </xdr:nvGrpSpPr>
        <xdr:grpSpPr>
          <a:xfrm>
            <a:off x="12600172" y="12257625"/>
            <a:ext cx="2291478" cy="830607"/>
            <a:chOff x="10812445" y="17982363"/>
            <a:chExt cx="2223930" cy="758755"/>
          </a:xfrm>
        </xdr:grpSpPr>
        <xdr:sp macro="" textlink="">
          <xdr:nvSpPr>
            <xdr:cNvPr id="14" name="CuadroTexto 13">
              <a:extLst>
                <a:ext uri="{FF2B5EF4-FFF2-40B4-BE49-F238E27FC236}">
                  <a16:creationId xmlns:a16="http://schemas.microsoft.com/office/drawing/2014/main" id="{86499C95-987A-4808-88F2-A4C3D8835170}"/>
                </a:ext>
              </a:extLst>
            </xdr:cNvPr>
            <xdr:cNvSpPr txBox="1"/>
          </xdr:nvSpPr>
          <xdr:spPr>
            <a:xfrm>
              <a:off x="11168325" y="17982363"/>
              <a:ext cx="1590675"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200" b="1">
                  <a:latin typeface="Arial" panose="020B0604020202020204" pitchFamily="34" charset="0"/>
                  <a:cs typeface="Arial" panose="020B0604020202020204" pitchFamily="34" charset="0"/>
                </a:rPr>
                <a:t>CONVENCIONES</a:t>
              </a:r>
            </a:p>
          </xdr:txBody>
        </xdr:sp>
        <xdr:sp macro="" textlink="">
          <xdr:nvSpPr>
            <xdr:cNvPr id="15" name="CuadroTexto 14">
              <a:extLst>
                <a:ext uri="{FF2B5EF4-FFF2-40B4-BE49-F238E27FC236}">
                  <a16:creationId xmlns:a16="http://schemas.microsoft.com/office/drawing/2014/main" id="{8742D84C-B823-4ACC-83FC-8C681EE9E6CD}"/>
                </a:ext>
              </a:extLst>
            </xdr:cNvPr>
            <xdr:cNvSpPr txBox="1"/>
          </xdr:nvSpPr>
          <xdr:spPr>
            <a:xfrm>
              <a:off x="11445700" y="18264972"/>
              <a:ext cx="1590675" cy="1988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200" b="0">
                  <a:latin typeface="Arial" panose="020B0604020202020204" pitchFamily="34" charset="0"/>
                  <a:cs typeface="Arial" panose="020B0604020202020204" pitchFamily="34" charset="0"/>
                </a:rPr>
                <a:t>Actividades</a:t>
              </a:r>
              <a:r>
                <a:rPr lang="es-CO" sz="1200" b="0" baseline="0">
                  <a:latin typeface="Arial" panose="020B0604020202020204" pitchFamily="34" charset="0"/>
                  <a:cs typeface="Arial" panose="020B0604020202020204" pitchFamily="34" charset="0"/>
                </a:rPr>
                <a:t> antiguas.</a:t>
              </a:r>
              <a:endParaRPr lang="es-CO" sz="1200" b="0">
                <a:latin typeface="Arial" panose="020B0604020202020204" pitchFamily="34" charset="0"/>
                <a:cs typeface="Arial" panose="020B0604020202020204" pitchFamily="34" charset="0"/>
              </a:endParaRPr>
            </a:p>
          </xdr:txBody>
        </xdr:sp>
        <xdr:sp macro="" textlink="">
          <xdr:nvSpPr>
            <xdr:cNvPr id="16" name="CuadroTexto 15">
              <a:extLst>
                <a:ext uri="{FF2B5EF4-FFF2-40B4-BE49-F238E27FC236}">
                  <a16:creationId xmlns:a16="http://schemas.microsoft.com/office/drawing/2014/main" id="{10987AFE-576E-4C60-8C9D-368E4547CCBA}"/>
                </a:ext>
              </a:extLst>
            </xdr:cNvPr>
            <xdr:cNvSpPr txBox="1"/>
          </xdr:nvSpPr>
          <xdr:spPr>
            <a:xfrm>
              <a:off x="11407600" y="18522043"/>
              <a:ext cx="1590675" cy="2190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200" b="0">
                  <a:latin typeface="Arial" panose="020B0604020202020204" pitchFamily="34" charset="0"/>
                  <a:cs typeface="Arial" panose="020B0604020202020204" pitchFamily="34" charset="0"/>
                </a:rPr>
                <a:t>Actividades</a:t>
              </a:r>
              <a:r>
                <a:rPr lang="es-CO" sz="1200" b="0" baseline="0">
                  <a:latin typeface="Arial" panose="020B0604020202020204" pitchFamily="34" charset="0"/>
                  <a:cs typeface="Arial" panose="020B0604020202020204" pitchFamily="34" charset="0"/>
                </a:rPr>
                <a:t> nuevas.</a:t>
              </a:r>
              <a:endParaRPr lang="es-CO" sz="1200" b="0">
                <a:latin typeface="Arial" panose="020B0604020202020204" pitchFamily="34" charset="0"/>
                <a:cs typeface="Arial" panose="020B0604020202020204" pitchFamily="34" charset="0"/>
              </a:endParaRPr>
            </a:p>
          </xdr:txBody>
        </xdr:sp>
        <xdr:sp macro="" textlink="">
          <xdr:nvSpPr>
            <xdr:cNvPr id="17" name="Rectángulo 16">
              <a:extLst>
                <a:ext uri="{FF2B5EF4-FFF2-40B4-BE49-F238E27FC236}">
                  <a16:creationId xmlns:a16="http://schemas.microsoft.com/office/drawing/2014/main" id="{327004BF-3F84-47A0-923E-318275D5E98B}"/>
                </a:ext>
              </a:extLst>
            </xdr:cNvPr>
            <xdr:cNvSpPr/>
          </xdr:nvSpPr>
          <xdr:spPr>
            <a:xfrm>
              <a:off x="10812445" y="18329660"/>
              <a:ext cx="514350" cy="133350"/>
            </a:xfrm>
            <a:prstGeom prst="rect">
              <a:avLst/>
            </a:prstGeom>
            <a:solidFill>
              <a:schemeClr val="accent4">
                <a:lumMod val="40000"/>
                <a:lumOff val="60000"/>
              </a:schemeClr>
            </a:solidFill>
            <a:ln>
              <a:solidFill>
                <a:schemeClr val="accent4">
                  <a:lumMod val="40000"/>
                  <a:lumOff val="6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endParaRPr lang="es-CO" sz="1100">
                <a:solidFill>
                  <a:schemeClr val="lt1"/>
                </a:solidFill>
                <a:latin typeface="+mn-lt"/>
                <a:ea typeface="+mn-ea"/>
                <a:cs typeface="+mn-cs"/>
              </a:endParaRPr>
            </a:p>
          </xdr:txBody>
        </xdr:sp>
        <xdr:sp macro="" textlink="">
          <xdr:nvSpPr>
            <xdr:cNvPr id="18" name="Rectángulo 17">
              <a:extLst>
                <a:ext uri="{FF2B5EF4-FFF2-40B4-BE49-F238E27FC236}">
                  <a16:creationId xmlns:a16="http://schemas.microsoft.com/office/drawing/2014/main" id="{4F4B6667-F549-47B5-82A4-A905A41CE389}"/>
                </a:ext>
              </a:extLst>
            </xdr:cNvPr>
            <xdr:cNvSpPr/>
          </xdr:nvSpPr>
          <xdr:spPr>
            <a:xfrm>
              <a:off x="10812445" y="18571553"/>
              <a:ext cx="514350" cy="133350"/>
            </a:xfrm>
            <a:prstGeom prst="rect">
              <a:avLst/>
            </a:prstGeom>
            <a:solidFill>
              <a:srgbClr val="00B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grpSp>
      <xdr:sp macro="" textlink="">
        <xdr:nvSpPr>
          <xdr:cNvPr id="3" name="Rectángulo 2">
            <a:extLst>
              <a:ext uri="{FF2B5EF4-FFF2-40B4-BE49-F238E27FC236}">
                <a16:creationId xmlns:a16="http://schemas.microsoft.com/office/drawing/2014/main" id="{95141EF7-8330-4071-AA56-46A4F1061C42}"/>
              </a:ext>
            </a:extLst>
          </xdr:cNvPr>
          <xdr:cNvSpPr/>
        </xdr:nvSpPr>
        <xdr:spPr>
          <a:xfrm>
            <a:off x="12609891" y="13190686"/>
            <a:ext cx="529972" cy="145978"/>
          </a:xfrm>
          <a:prstGeom prst="rect">
            <a:avLst/>
          </a:prstGeom>
          <a:solidFill>
            <a:schemeClr val="accent2">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sp macro="" textlink="">
        <xdr:nvSpPr>
          <xdr:cNvPr id="5" name="CuadroTexto 4">
            <a:extLst>
              <a:ext uri="{FF2B5EF4-FFF2-40B4-BE49-F238E27FC236}">
                <a16:creationId xmlns:a16="http://schemas.microsoft.com/office/drawing/2014/main" id="{5BF6F0AB-F58E-4F74-AF6E-27EA83DDEF4C}"/>
              </a:ext>
            </a:extLst>
          </xdr:cNvPr>
          <xdr:cNvSpPr txBox="1"/>
        </xdr:nvSpPr>
        <xdr:spPr>
          <a:xfrm>
            <a:off x="13241651" y="13142089"/>
            <a:ext cx="1871997" cy="2398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200" b="0">
                <a:latin typeface="Arial" panose="020B0604020202020204" pitchFamily="34" charset="0"/>
                <a:cs typeface="Arial" panose="020B0604020202020204" pitchFamily="34" charset="0"/>
              </a:rPr>
              <a:t>Actividades</a:t>
            </a:r>
            <a:r>
              <a:rPr lang="es-CO" sz="1200" b="0" baseline="0">
                <a:latin typeface="Arial" panose="020B0604020202020204" pitchFamily="34" charset="0"/>
                <a:cs typeface="Arial" panose="020B0604020202020204" pitchFamily="34" charset="0"/>
              </a:rPr>
              <a:t> recurrentes.</a:t>
            </a:r>
            <a:endParaRPr lang="es-CO" sz="1200" b="0">
              <a:latin typeface="Arial" panose="020B0604020202020204" pitchFamily="34" charset="0"/>
              <a:cs typeface="Arial" panose="020B0604020202020204" pitchFamily="34" charset="0"/>
            </a:endParaRPr>
          </a:p>
        </xdr:txBody>
      </xdr:sp>
      <xdr:sp macro="" textlink="">
        <xdr:nvSpPr>
          <xdr:cNvPr id="19" name="Rectángulo 18">
            <a:extLst>
              <a:ext uri="{FF2B5EF4-FFF2-40B4-BE49-F238E27FC236}">
                <a16:creationId xmlns:a16="http://schemas.microsoft.com/office/drawing/2014/main" id="{D503C643-9605-7D24-C851-EFE4004A89B4}"/>
              </a:ext>
            </a:extLst>
          </xdr:cNvPr>
          <xdr:cNvSpPr/>
        </xdr:nvSpPr>
        <xdr:spPr>
          <a:xfrm>
            <a:off x="12392219" y="12217270"/>
            <a:ext cx="2731148" cy="1263521"/>
          </a:xfrm>
          <a:prstGeom prst="rect">
            <a:avLst/>
          </a:prstGeom>
          <a:noFill/>
          <a:ln w="28575">
            <a:solidFill>
              <a:sysClr val="windowText" lastClr="0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kern="1200"/>
          </a:p>
        </xdr:txBody>
      </xdr:sp>
    </xdr:grpSp>
    <xdr:clientData/>
  </xdr:twoCellAnchor>
</xdr:wsDr>
</file>

<file path=xl/drawings/drawing11.xml><?xml version="1.0" encoding="utf-8"?>
<xdr:wsDr xmlns:xdr="http://schemas.openxmlformats.org/drawingml/2006/spreadsheetDrawing" xmlns:a="http://schemas.openxmlformats.org/drawingml/2006/main">
  <xdr:twoCellAnchor>
    <xdr:from>
      <xdr:col>6</xdr:col>
      <xdr:colOff>1015402</xdr:colOff>
      <xdr:row>33</xdr:row>
      <xdr:rowOff>593065</xdr:rowOff>
    </xdr:from>
    <xdr:to>
      <xdr:col>8</xdr:col>
      <xdr:colOff>1650521</xdr:colOff>
      <xdr:row>35</xdr:row>
      <xdr:rowOff>71885</xdr:rowOff>
    </xdr:to>
    <xdr:sp macro="" textlink="">
      <xdr:nvSpPr>
        <xdr:cNvPr id="3" name="Rectángulo redondeado 2">
          <a:hlinkClick xmlns:r="http://schemas.openxmlformats.org/officeDocument/2006/relationships" r:id="rId1"/>
          <a:extLst>
            <a:ext uri="{FF2B5EF4-FFF2-40B4-BE49-F238E27FC236}">
              <a16:creationId xmlns:a16="http://schemas.microsoft.com/office/drawing/2014/main" id="{2AD17606-290B-4263-86DA-B79C875633C4}"/>
            </a:ext>
          </a:extLst>
        </xdr:cNvPr>
        <xdr:cNvSpPr/>
      </xdr:nvSpPr>
      <xdr:spPr>
        <a:xfrm>
          <a:off x="8761204" y="12616131"/>
          <a:ext cx="3312902" cy="736839"/>
        </a:xfrm>
        <a:prstGeom prst="roundRect">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lang="es-CO" sz="4400" b="1"/>
            <a:t>REGRESAR</a:t>
          </a:r>
          <a:r>
            <a:rPr lang="es-CO" sz="1600"/>
            <a:t> </a:t>
          </a:r>
        </a:p>
      </xdr:txBody>
    </xdr:sp>
    <xdr:clientData/>
  </xdr:twoCellAnchor>
  <xdr:twoCellAnchor editAs="oneCell">
    <xdr:from>
      <xdr:col>4</xdr:col>
      <xdr:colOff>89859</xdr:colOff>
      <xdr:row>0</xdr:row>
      <xdr:rowOff>152760</xdr:rowOff>
    </xdr:from>
    <xdr:to>
      <xdr:col>6</xdr:col>
      <xdr:colOff>284666</xdr:colOff>
      <xdr:row>7</xdr:row>
      <xdr:rowOff>0</xdr:rowOff>
    </xdr:to>
    <xdr:pic>
      <xdr:nvPicPr>
        <xdr:cNvPr id="17" name="Picture 6">
          <a:extLst>
            <a:ext uri="{FF2B5EF4-FFF2-40B4-BE49-F238E27FC236}">
              <a16:creationId xmlns:a16="http://schemas.microsoft.com/office/drawing/2014/main" id="{BECAC84D-B0C9-4F80-8CD7-FC5554117017}"/>
            </a:ext>
            <a:ext uri="{C183D7F6-B498-43B3-948B-1728B52AA6E4}">
              <adec:decorative xmlns:adec="http://schemas.microsoft.com/office/drawing/2017/decorative" val="1"/>
            </a:ext>
          </a:extLst>
        </xdr:cNvPr>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5957618" y="152760"/>
          <a:ext cx="2700494" cy="1172307"/>
        </a:xfrm>
        <a:prstGeom prst="rect">
          <a:avLst/>
        </a:prstGeom>
      </xdr:spPr>
    </xdr:pic>
    <xdr:clientData/>
  </xdr:twoCellAnchor>
  <xdr:twoCellAnchor>
    <xdr:from>
      <xdr:col>2</xdr:col>
      <xdr:colOff>125802</xdr:colOff>
      <xdr:row>37</xdr:row>
      <xdr:rowOff>134788</xdr:rowOff>
    </xdr:from>
    <xdr:to>
      <xdr:col>8</xdr:col>
      <xdr:colOff>630689</xdr:colOff>
      <xdr:row>43</xdr:row>
      <xdr:rowOff>62901</xdr:rowOff>
    </xdr:to>
    <xdr:grpSp>
      <xdr:nvGrpSpPr>
        <xdr:cNvPr id="25" name="Grupo 24">
          <a:extLst>
            <a:ext uri="{FF2B5EF4-FFF2-40B4-BE49-F238E27FC236}">
              <a16:creationId xmlns:a16="http://schemas.microsoft.com/office/drawing/2014/main" id="{8A6AF0C8-2353-4243-8526-6A3066D5A659}"/>
            </a:ext>
            <a:ext uri="{C183D7F6-B498-43B3-948B-1728B52AA6E4}">
              <adec:decorative xmlns:adec="http://schemas.microsoft.com/office/drawing/2017/decorative" val="1"/>
            </a:ext>
          </a:extLst>
        </xdr:cNvPr>
        <xdr:cNvGrpSpPr/>
      </xdr:nvGrpSpPr>
      <xdr:grpSpPr>
        <a:xfrm>
          <a:off x="1313433" y="20500871"/>
          <a:ext cx="10362446" cy="1071113"/>
          <a:chOff x="0" y="0"/>
          <a:chExt cx="5652135" cy="619125"/>
        </a:xfrm>
      </xdr:grpSpPr>
      <xdr:sp macro="" textlink="">
        <xdr:nvSpPr>
          <xdr:cNvPr id="26" name="Text Box 42">
            <a:extLst>
              <a:ext uri="{FF2B5EF4-FFF2-40B4-BE49-F238E27FC236}">
                <a16:creationId xmlns:a16="http://schemas.microsoft.com/office/drawing/2014/main" id="{290138EE-A57E-44AC-9E47-4CEA38F86028}"/>
              </a:ext>
            </a:extLst>
          </xdr:cNvPr>
          <xdr:cNvSpPr txBox="1">
            <a:spLocks noChangeArrowheads="1"/>
          </xdr:cNvSpPr>
        </xdr:nvSpPr>
        <xdr:spPr bwMode="auto">
          <a:xfrm>
            <a:off x="0" y="0"/>
            <a:ext cx="1839595" cy="61912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spcAft>
                <a:spcPts val="0"/>
              </a:spcAft>
            </a:pPr>
            <a:r>
              <a:rPr lang="es-ES_tradnl" sz="700">
                <a:effectLst/>
                <a:latin typeface="Arial" panose="020B0604020202020204" pitchFamily="34" charset="0"/>
                <a:ea typeface="Times New Roman" panose="02020603050405020304" pitchFamily="18" charset="0"/>
              </a:rPr>
              <a:t>Carrera 30 N°. 25 - 90</a:t>
            </a:r>
            <a:endParaRPr lang="es-CO" sz="1000">
              <a:effectLst/>
              <a:latin typeface="Times New Roman" panose="02020603050405020304" pitchFamily="18" charset="0"/>
              <a:ea typeface="Times New Roman" panose="02020603050405020304" pitchFamily="18" charset="0"/>
            </a:endParaRPr>
          </a:p>
          <a:p>
            <a:pPr>
              <a:spcAft>
                <a:spcPts val="0"/>
              </a:spcAft>
            </a:pPr>
            <a:r>
              <a:rPr lang="es-ES_tradnl" sz="700">
                <a:effectLst/>
                <a:latin typeface="Arial" panose="020B0604020202020204" pitchFamily="34" charset="0"/>
                <a:ea typeface="Times New Roman" panose="02020603050405020304" pitchFamily="18" charset="0"/>
              </a:rPr>
              <a:t>PBX: (571) 338 5000 - Información: Línea 195</a:t>
            </a:r>
            <a:endParaRPr lang="es-CO" sz="1000">
              <a:effectLst/>
              <a:latin typeface="Times New Roman" panose="02020603050405020304" pitchFamily="18" charset="0"/>
              <a:ea typeface="Times New Roman" panose="02020603050405020304" pitchFamily="18" charset="0"/>
            </a:endParaRPr>
          </a:p>
          <a:p>
            <a:pPr>
              <a:spcAft>
                <a:spcPts val="0"/>
              </a:spcAft>
            </a:pPr>
            <a:r>
              <a:rPr lang="es-ES_tradnl" sz="700">
                <a:effectLst/>
                <a:latin typeface="Arial" panose="020B0604020202020204" pitchFamily="34" charset="0"/>
                <a:ea typeface="Times New Roman" panose="02020603050405020304" pitchFamily="18" charset="0"/>
              </a:rPr>
              <a:t>www.haciendabogota.gov.co</a:t>
            </a:r>
            <a:endParaRPr lang="es-CO" sz="1000">
              <a:effectLst/>
              <a:latin typeface="Times New Roman" panose="02020603050405020304" pitchFamily="18" charset="0"/>
              <a:ea typeface="Times New Roman" panose="02020603050405020304" pitchFamily="18" charset="0"/>
            </a:endParaRPr>
          </a:p>
          <a:p>
            <a:pPr>
              <a:spcAft>
                <a:spcPts val="0"/>
              </a:spcAft>
            </a:pPr>
            <a:r>
              <a:rPr lang="es-ES_tradnl" sz="700">
                <a:effectLst/>
                <a:latin typeface="Arial" panose="020B0604020202020204" pitchFamily="34" charset="0"/>
                <a:ea typeface="Times New Roman" panose="02020603050405020304" pitchFamily="18" charset="0"/>
              </a:rPr>
              <a:t>NIT 899.999.061-9</a:t>
            </a:r>
            <a:endParaRPr lang="es-CO" sz="1000">
              <a:effectLst/>
              <a:latin typeface="Times New Roman" panose="02020603050405020304" pitchFamily="18" charset="0"/>
              <a:ea typeface="Times New Roman" panose="02020603050405020304" pitchFamily="18" charset="0"/>
            </a:endParaRPr>
          </a:p>
          <a:p>
            <a:pPr>
              <a:spcAft>
                <a:spcPts val="0"/>
              </a:spcAft>
            </a:pPr>
            <a:r>
              <a:rPr lang="es-ES_tradnl" sz="700">
                <a:effectLst/>
                <a:latin typeface="Arial" panose="020B0604020202020204" pitchFamily="34" charset="0"/>
                <a:ea typeface="Times New Roman" panose="02020603050405020304" pitchFamily="18" charset="0"/>
              </a:rPr>
              <a:t>Bogotá, D.C. - Colombia</a:t>
            </a:r>
            <a:endParaRPr lang="es-CO" sz="1000">
              <a:effectLst/>
              <a:latin typeface="Times New Roman" panose="02020603050405020304" pitchFamily="18" charset="0"/>
              <a:ea typeface="Times New Roman" panose="02020603050405020304" pitchFamily="18" charset="0"/>
            </a:endParaRPr>
          </a:p>
          <a:p>
            <a:pPr>
              <a:spcAft>
                <a:spcPts val="0"/>
              </a:spcAft>
            </a:pPr>
            <a:r>
              <a:rPr lang="es-ES_tradnl" sz="700">
                <a:effectLst/>
                <a:latin typeface="Arial" panose="020B0604020202020204" pitchFamily="34" charset="0"/>
                <a:ea typeface="Times New Roman" panose="02020603050405020304" pitchFamily="18" charset="0"/>
              </a:rPr>
              <a:t>Código Postal 111311</a:t>
            </a:r>
            <a:endParaRPr lang="es-CO" sz="1000">
              <a:effectLst/>
              <a:latin typeface="Times New Roman" panose="02020603050405020304" pitchFamily="18" charset="0"/>
              <a:ea typeface="Times New Roman" panose="02020603050405020304" pitchFamily="18" charset="0"/>
            </a:endParaRPr>
          </a:p>
          <a:p>
            <a:pPr>
              <a:spcAft>
                <a:spcPts val="0"/>
              </a:spcAft>
            </a:pPr>
            <a:r>
              <a:rPr lang="es-ES_tradnl" sz="700">
                <a:effectLst/>
                <a:latin typeface="Arial" panose="020B0604020202020204" pitchFamily="34" charset="0"/>
                <a:ea typeface="Times New Roman" panose="02020603050405020304" pitchFamily="18" charset="0"/>
              </a:rPr>
              <a:t> </a:t>
            </a:r>
            <a:endParaRPr lang="es-CO" sz="1000">
              <a:effectLst/>
              <a:latin typeface="Times New Roman" panose="02020603050405020304" pitchFamily="18" charset="0"/>
              <a:ea typeface="Times New Roman" panose="02020603050405020304" pitchFamily="18" charset="0"/>
            </a:endParaRPr>
          </a:p>
        </xdr:txBody>
      </xdr:sp>
      <xdr:cxnSp macro="">
        <xdr:nvCxnSpPr>
          <xdr:cNvPr id="27" name="AutoShape 140">
            <a:extLst>
              <a:ext uri="{FF2B5EF4-FFF2-40B4-BE49-F238E27FC236}">
                <a16:creationId xmlns:a16="http://schemas.microsoft.com/office/drawing/2014/main" id="{A985329C-8403-4668-8B7B-8C502670A8CE}"/>
              </a:ext>
            </a:extLst>
          </xdr:cNvPr>
          <xdr:cNvCxnSpPr>
            <a:cxnSpLocks noChangeShapeType="1"/>
          </xdr:cNvCxnSpPr>
        </xdr:nvCxnSpPr>
        <xdr:spPr bwMode="auto">
          <a:xfrm>
            <a:off x="1979054" y="21464"/>
            <a:ext cx="0" cy="575945"/>
          </a:xfrm>
          <a:prstGeom prst="straightConnector1">
            <a:avLst/>
          </a:prstGeom>
          <a:noFill/>
          <a:ln w="12700">
            <a:solidFill>
              <a:srgbClr val="000000"/>
            </a:solidFill>
            <a:round/>
            <a:headEnd/>
            <a:tailEnd/>
          </a:ln>
          <a:extLst>
            <a:ext uri="{909E8E84-426E-40DD-AFC4-6F175D3DCCD1}">
              <a14:hiddenFill xmlns:a14="http://schemas.microsoft.com/office/drawing/2010/main">
                <a:noFill/>
              </a14:hiddenFill>
            </a:ext>
          </a:extLst>
        </xdr:spPr>
      </xdr:cxnSp>
      <xdr:pic>
        <xdr:nvPicPr>
          <xdr:cNvPr id="28" name="Imagen 27">
            <a:extLst>
              <a:ext uri="{FF2B5EF4-FFF2-40B4-BE49-F238E27FC236}">
                <a16:creationId xmlns:a16="http://schemas.microsoft.com/office/drawing/2014/main" id="{493783A3-13B4-4E75-A71F-2C273A430388}"/>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159358" y="21464"/>
            <a:ext cx="525145" cy="575945"/>
          </a:xfrm>
          <a:prstGeom prst="rect">
            <a:avLst/>
          </a:prstGeom>
        </xdr:spPr>
      </xdr:pic>
      <xdr:pic>
        <xdr:nvPicPr>
          <xdr:cNvPr id="29" name="Imagen 28">
            <a:extLst>
              <a:ext uri="{FF2B5EF4-FFF2-40B4-BE49-F238E27FC236}">
                <a16:creationId xmlns:a16="http://schemas.microsoft.com/office/drawing/2014/main" id="{0C87425A-3A35-4135-AAE6-423FF267DE3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798570" y="8585"/>
            <a:ext cx="1853565" cy="608330"/>
          </a:xfrm>
          <a:prstGeom prst="rect">
            <a:avLst/>
          </a:prstGeom>
        </xdr:spPr>
      </xdr:pic>
    </xdr:grpSp>
    <xdr:clientData/>
  </xdr:twoCellAnchor>
  <xdr:twoCellAnchor>
    <xdr:from>
      <xdr:col>6</xdr:col>
      <xdr:colOff>1006415</xdr:colOff>
      <xdr:row>32</xdr:row>
      <xdr:rowOff>368420</xdr:rowOff>
    </xdr:from>
    <xdr:to>
      <xdr:col>8</xdr:col>
      <xdr:colOff>1509622</xdr:colOff>
      <xdr:row>33</xdr:row>
      <xdr:rowOff>370070</xdr:rowOff>
    </xdr:to>
    <xdr:grpSp>
      <xdr:nvGrpSpPr>
        <xdr:cNvPr id="2" name="Grupo 1">
          <a:extLst>
            <a:ext uri="{FF2B5EF4-FFF2-40B4-BE49-F238E27FC236}">
              <a16:creationId xmlns:a16="http://schemas.microsoft.com/office/drawing/2014/main" id="{24FDBD17-50A3-47B0-97AE-E1F10920A587}"/>
            </a:ext>
            <a:ext uri="{C183D7F6-B498-43B3-948B-1728B52AA6E4}">
              <adec:decorative xmlns:adec="http://schemas.microsoft.com/office/drawing/2017/decorative" val="1"/>
            </a:ext>
          </a:extLst>
        </xdr:cNvPr>
        <xdr:cNvGrpSpPr/>
      </xdr:nvGrpSpPr>
      <xdr:grpSpPr>
        <a:xfrm>
          <a:off x="9296975" y="17387146"/>
          <a:ext cx="3257837" cy="1718055"/>
          <a:chOff x="12392219" y="12217270"/>
          <a:chExt cx="2731148" cy="1263521"/>
        </a:xfrm>
      </xdr:grpSpPr>
      <xdr:grpSp>
        <xdr:nvGrpSpPr>
          <xdr:cNvPr id="4" name="Grupo 3">
            <a:extLst>
              <a:ext uri="{FF2B5EF4-FFF2-40B4-BE49-F238E27FC236}">
                <a16:creationId xmlns:a16="http://schemas.microsoft.com/office/drawing/2014/main" id="{174B69E4-E423-E434-F607-FB1D482B9611}"/>
              </a:ext>
            </a:extLst>
          </xdr:cNvPr>
          <xdr:cNvGrpSpPr/>
        </xdr:nvGrpSpPr>
        <xdr:grpSpPr>
          <a:xfrm>
            <a:off x="12600172" y="12257625"/>
            <a:ext cx="2291478" cy="830607"/>
            <a:chOff x="10812445" y="17982363"/>
            <a:chExt cx="2223930" cy="758755"/>
          </a:xfrm>
        </xdr:grpSpPr>
        <xdr:sp macro="" textlink="">
          <xdr:nvSpPr>
            <xdr:cNvPr id="8" name="CuadroTexto 7">
              <a:extLst>
                <a:ext uri="{FF2B5EF4-FFF2-40B4-BE49-F238E27FC236}">
                  <a16:creationId xmlns:a16="http://schemas.microsoft.com/office/drawing/2014/main" id="{28B9AFD6-6FBC-71EF-58E0-812A9942F2F0}"/>
                </a:ext>
              </a:extLst>
            </xdr:cNvPr>
            <xdr:cNvSpPr txBox="1"/>
          </xdr:nvSpPr>
          <xdr:spPr>
            <a:xfrm>
              <a:off x="11168325" y="17982363"/>
              <a:ext cx="1590675"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200" b="1">
                  <a:latin typeface="Arial" panose="020B0604020202020204" pitchFamily="34" charset="0"/>
                  <a:cs typeface="Arial" panose="020B0604020202020204" pitchFamily="34" charset="0"/>
                </a:rPr>
                <a:t>CONVENCIONES</a:t>
              </a:r>
            </a:p>
          </xdr:txBody>
        </xdr:sp>
        <xdr:sp macro="" textlink="">
          <xdr:nvSpPr>
            <xdr:cNvPr id="9" name="CuadroTexto 8">
              <a:extLst>
                <a:ext uri="{FF2B5EF4-FFF2-40B4-BE49-F238E27FC236}">
                  <a16:creationId xmlns:a16="http://schemas.microsoft.com/office/drawing/2014/main" id="{3466F8D3-961B-87E3-1D2B-904123B79EBC}"/>
                </a:ext>
              </a:extLst>
            </xdr:cNvPr>
            <xdr:cNvSpPr txBox="1"/>
          </xdr:nvSpPr>
          <xdr:spPr>
            <a:xfrm>
              <a:off x="11445700" y="18264972"/>
              <a:ext cx="1590675" cy="1988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200" b="0">
                  <a:latin typeface="Arial" panose="020B0604020202020204" pitchFamily="34" charset="0"/>
                  <a:cs typeface="Arial" panose="020B0604020202020204" pitchFamily="34" charset="0"/>
                </a:rPr>
                <a:t>Actividades</a:t>
              </a:r>
              <a:r>
                <a:rPr lang="es-CO" sz="1200" b="0" baseline="0">
                  <a:latin typeface="Arial" panose="020B0604020202020204" pitchFamily="34" charset="0"/>
                  <a:cs typeface="Arial" panose="020B0604020202020204" pitchFamily="34" charset="0"/>
                </a:rPr>
                <a:t> antiguas.</a:t>
              </a:r>
              <a:endParaRPr lang="es-CO" sz="1200" b="0">
                <a:latin typeface="Arial" panose="020B0604020202020204" pitchFamily="34" charset="0"/>
                <a:cs typeface="Arial" panose="020B0604020202020204" pitchFamily="34" charset="0"/>
              </a:endParaRPr>
            </a:p>
          </xdr:txBody>
        </xdr:sp>
        <xdr:sp macro="" textlink="">
          <xdr:nvSpPr>
            <xdr:cNvPr id="10" name="CuadroTexto 9">
              <a:extLst>
                <a:ext uri="{FF2B5EF4-FFF2-40B4-BE49-F238E27FC236}">
                  <a16:creationId xmlns:a16="http://schemas.microsoft.com/office/drawing/2014/main" id="{893EFAD1-EDBA-B81D-5DA9-FC64BA2F8354}"/>
                </a:ext>
              </a:extLst>
            </xdr:cNvPr>
            <xdr:cNvSpPr txBox="1"/>
          </xdr:nvSpPr>
          <xdr:spPr>
            <a:xfrm>
              <a:off x="11407600" y="18522043"/>
              <a:ext cx="1590675" cy="2190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200" b="0">
                  <a:latin typeface="Arial" panose="020B0604020202020204" pitchFamily="34" charset="0"/>
                  <a:cs typeface="Arial" panose="020B0604020202020204" pitchFamily="34" charset="0"/>
                </a:rPr>
                <a:t>Actividades</a:t>
              </a:r>
              <a:r>
                <a:rPr lang="es-CO" sz="1200" b="0" baseline="0">
                  <a:latin typeface="Arial" panose="020B0604020202020204" pitchFamily="34" charset="0"/>
                  <a:cs typeface="Arial" panose="020B0604020202020204" pitchFamily="34" charset="0"/>
                </a:rPr>
                <a:t> nuevas.</a:t>
              </a:r>
              <a:endParaRPr lang="es-CO" sz="1200" b="0">
                <a:latin typeface="Arial" panose="020B0604020202020204" pitchFamily="34" charset="0"/>
                <a:cs typeface="Arial" panose="020B0604020202020204" pitchFamily="34" charset="0"/>
              </a:endParaRPr>
            </a:p>
          </xdr:txBody>
        </xdr:sp>
        <xdr:sp macro="" textlink="">
          <xdr:nvSpPr>
            <xdr:cNvPr id="11" name="Rectángulo 10">
              <a:extLst>
                <a:ext uri="{FF2B5EF4-FFF2-40B4-BE49-F238E27FC236}">
                  <a16:creationId xmlns:a16="http://schemas.microsoft.com/office/drawing/2014/main" id="{9879E7F7-249F-7EAC-AF38-5DD60EEE722E}"/>
                </a:ext>
              </a:extLst>
            </xdr:cNvPr>
            <xdr:cNvSpPr/>
          </xdr:nvSpPr>
          <xdr:spPr>
            <a:xfrm>
              <a:off x="10812445" y="18329660"/>
              <a:ext cx="514350" cy="133350"/>
            </a:xfrm>
            <a:prstGeom prst="rect">
              <a:avLst/>
            </a:prstGeom>
            <a:solidFill>
              <a:schemeClr val="accent4">
                <a:lumMod val="40000"/>
                <a:lumOff val="60000"/>
              </a:schemeClr>
            </a:solidFill>
            <a:ln>
              <a:solidFill>
                <a:schemeClr val="accent4">
                  <a:lumMod val="40000"/>
                  <a:lumOff val="6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endParaRPr lang="es-CO" sz="1100">
                <a:solidFill>
                  <a:schemeClr val="lt1"/>
                </a:solidFill>
                <a:latin typeface="+mn-lt"/>
                <a:ea typeface="+mn-ea"/>
                <a:cs typeface="+mn-cs"/>
              </a:endParaRPr>
            </a:p>
          </xdr:txBody>
        </xdr:sp>
        <xdr:sp macro="" textlink="">
          <xdr:nvSpPr>
            <xdr:cNvPr id="12" name="Rectángulo 11">
              <a:extLst>
                <a:ext uri="{FF2B5EF4-FFF2-40B4-BE49-F238E27FC236}">
                  <a16:creationId xmlns:a16="http://schemas.microsoft.com/office/drawing/2014/main" id="{EFC8E873-F40C-CA4E-EEAB-93EEA13E6B09}"/>
                </a:ext>
              </a:extLst>
            </xdr:cNvPr>
            <xdr:cNvSpPr/>
          </xdr:nvSpPr>
          <xdr:spPr>
            <a:xfrm>
              <a:off x="10812445" y="18571553"/>
              <a:ext cx="514350" cy="133350"/>
            </a:xfrm>
            <a:prstGeom prst="rect">
              <a:avLst/>
            </a:prstGeom>
            <a:solidFill>
              <a:srgbClr val="00B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grpSp>
      <xdr:sp macro="" textlink="">
        <xdr:nvSpPr>
          <xdr:cNvPr id="5" name="Rectángulo 4">
            <a:extLst>
              <a:ext uri="{FF2B5EF4-FFF2-40B4-BE49-F238E27FC236}">
                <a16:creationId xmlns:a16="http://schemas.microsoft.com/office/drawing/2014/main" id="{A9C66FB4-B63E-04FD-E3F0-5CF2799A04E7}"/>
              </a:ext>
            </a:extLst>
          </xdr:cNvPr>
          <xdr:cNvSpPr/>
        </xdr:nvSpPr>
        <xdr:spPr>
          <a:xfrm>
            <a:off x="12609891" y="13190686"/>
            <a:ext cx="529972" cy="145978"/>
          </a:xfrm>
          <a:prstGeom prst="rect">
            <a:avLst/>
          </a:prstGeom>
          <a:solidFill>
            <a:schemeClr val="accent2">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sp macro="" textlink="">
        <xdr:nvSpPr>
          <xdr:cNvPr id="6" name="CuadroTexto 5">
            <a:extLst>
              <a:ext uri="{FF2B5EF4-FFF2-40B4-BE49-F238E27FC236}">
                <a16:creationId xmlns:a16="http://schemas.microsoft.com/office/drawing/2014/main" id="{4F07E43A-F2E1-9293-F635-EF8187CB4AF1}"/>
              </a:ext>
            </a:extLst>
          </xdr:cNvPr>
          <xdr:cNvSpPr txBox="1"/>
        </xdr:nvSpPr>
        <xdr:spPr>
          <a:xfrm>
            <a:off x="13241651" y="13142089"/>
            <a:ext cx="1871997" cy="2398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200" b="0">
                <a:latin typeface="Arial" panose="020B0604020202020204" pitchFamily="34" charset="0"/>
                <a:cs typeface="Arial" panose="020B0604020202020204" pitchFamily="34" charset="0"/>
              </a:rPr>
              <a:t>Actividades</a:t>
            </a:r>
            <a:r>
              <a:rPr lang="es-CO" sz="1200" b="0" baseline="0">
                <a:latin typeface="Arial" panose="020B0604020202020204" pitchFamily="34" charset="0"/>
                <a:cs typeface="Arial" panose="020B0604020202020204" pitchFamily="34" charset="0"/>
              </a:rPr>
              <a:t> recurrentes.</a:t>
            </a:r>
            <a:endParaRPr lang="es-CO" sz="1200" b="0">
              <a:latin typeface="Arial" panose="020B0604020202020204" pitchFamily="34" charset="0"/>
              <a:cs typeface="Arial" panose="020B0604020202020204" pitchFamily="34" charset="0"/>
            </a:endParaRPr>
          </a:p>
        </xdr:txBody>
      </xdr:sp>
      <xdr:sp macro="" textlink="">
        <xdr:nvSpPr>
          <xdr:cNvPr id="7" name="Rectángulo 6">
            <a:extLst>
              <a:ext uri="{FF2B5EF4-FFF2-40B4-BE49-F238E27FC236}">
                <a16:creationId xmlns:a16="http://schemas.microsoft.com/office/drawing/2014/main" id="{907B088C-E3C6-A550-6EE6-4A8CA8ED5B04}"/>
              </a:ext>
            </a:extLst>
          </xdr:cNvPr>
          <xdr:cNvSpPr/>
        </xdr:nvSpPr>
        <xdr:spPr>
          <a:xfrm>
            <a:off x="12392219" y="12217270"/>
            <a:ext cx="2731148" cy="1263521"/>
          </a:xfrm>
          <a:prstGeom prst="rect">
            <a:avLst/>
          </a:prstGeom>
          <a:noFill/>
          <a:ln w="28575">
            <a:solidFill>
              <a:sysClr val="windowText" lastClr="0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kern="1200"/>
          </a:p>
        </xdr:txBody>
      </xdr:sp>
    </xdr:grpSp>
    <xdr:clientData/>
  </xdr:twoCellAnchor>
</xdr:wsDr>
</file>

<file path=xl/drawings/drawing12.xml><?xml version="1.0" encoding="utf-8"?>
<xdr:wsDr xmlns:xdr="http://schemas.openxmlformats.org/drawingml/2006/spreadsheetDrawing" xmlns:a="http://schemas.openxmlformats.org/drawingml/2006/main">
  <xdr:twoCellAnchor>
    <xdr:from>
      <xdr:col>6</xdr:col>
      <xdr:colOff>2150807</xdr:colOff>
      <xdr:row>30</xdr:row>
      <xdr:rowOff>194597</xdr:rowOff>
    </xdr:from>
    <xdr:to>
      <xdr:col>8</xdr:col>
      <xdr:colOff>1700161</xdr:colOff>
      <xdr:row>31</xdr:row>
      <xdr:rowOff>317500</xdr:rowOff>
    </xdr:to>
    <xdr:sp macro="" textlink="">
      <xdr:nvSpPr>
        <xdr:cNvPr id="6" name="Rectángulo redondeado 5">
          <a:hlinkClick xmlns:r="http://schemas.openxmlformats.org/officeDocument/2006/relationships" r:id="rId1"/>
          <a:extLst>
            <a:ext uri="{FF2B5EF4-FFF2-40B4-BE49-F238E27FC236}">
              <a16:creationId xmlns:a16="http://schemas.microsoft.com/office/drawing/2014/main" id="{6E3EE4F9-42E0-4A80-BFA6-25868BA82A24}"/>
            </a:ext>
          </a:extLst>
        </xdr:cNvPr>
        <xdr:cNvSpPr/>
      </xdr:nvSpPr>
      <xdr:spPr>
        <a:xfrm>
          <a:off x="11460726" y="9740081"/>
          <a:ext cx="3236451" cy="614516"/>
        </a:xfrm>
        <a:prstGeom prst="roundRect">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lang="es-CO" sz="4400" b="1"/>
            <a:t>REGRESAR</a:t>
          </a:r>
          <a:r>
            <a:rPr lang="es-CO" sz="1600"/>
            <a:t> </a:t>
          </a:r>
        </a:p>
      </xdr:txBody>
    </xdr:sp>
    <xdr:clientData/>
  </xdr:twoCellAnchor>
  <xdr:twoCellAnchor editAs="oneCell">
    <xdr:from>
      <xdr:col>3</xdr:col>
      <xdr:colOff>2130322</xdr:colOff>
      <xdr:row>1</xdr:row>
      <xdr:rowOff>20484</xdr:rowOff>
    </xdr:from>
    <xdr:to>
      <xdr:col>6</xdr:col>
      <xdr:colOff>171425</xdr:colOff>
      <xdr:row>7</xdr:row>
      <xdr:rowOff>21064</xdr:rowOff>
    </xdr:to>
    <xdr:pic>
      <xdr:nvPicPr>
        <xdr:cNvPr id="7" name="Picture 6">
          <a:extLst>
            <a:ext uri="{FF2B5EF4-FFF2-40B4-BE49-F238E27FC236}">
              <a16:creationId xmlns:a16="http://schemas.microsoft.com/office/drawing/2014/main" id="{E0FD5E81-3D9E-40D9-B656-B2C65C03396D}"/>
            </a:ext>
            <a:ext uri="{C183D7F6-B498-43B3-948B-1728B52AA6E4}">
              <adec:decorative xmlns:adec="http://schemas.microsoft.com/office/drawing/2017/decorative" val="1"/>
            </a:ext>
          </a:extLst>
        </xdr:cNvPr>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6606048" y="215081"/>
          <a:ext cx="2700494" cy="1168160"/>
        </a:xfrm>
        <a:prstGeom prst="rect">
          <a:avLst/>
        </a:prstGeom>
      </xdr:spPr>
    </xdr:pic>
    <xdr:clientData/>
  </xdr:twoCellAnchor>
  <xdr:twoCellAnchor>
    <xdr:from>
      <xdr:col>2</xdr:col>
      <xdr:colOff>880806</xdr:colOff>
      <xdr:row>33</xdr:row>
      <xdr:rowOff>122902</xdr:rowOff>
    </xdr:from>
    <xdr:to>
      <xdr:col>7</xdr:col>
      <xdr:colOff>778387</xdr:colOff>
      <xdr:row>40</xdr:row>
      <xdr:rowOff>20482</xdr:rowOff>
    </xdr:to>
    <xdr:grpSp>
      <xdr:nvGrpSpPr>
        <xdr:cNvPr id="15" name="Grupo 14">
          <a:extLst>
            <a:ext uri="{FF2B5EF4-FFF2-40B4-BE49-F238E27FC236}">
              <a16:creationId xmlns:a16="http://schemas.microsoft.com/office/drawing/2014/main" id="{EBF55ABE-018D-45C6-A744-A93FAA7EC4D3}"/>
            </a:ext>
            <a:ext uri="{C183D7F6-B498-43B3-948B-1728B52AA6E4}">
              <adec:decorative xmlns:adec="http://schemas.microsoft.com/office/drawing/2017/decorative" val="1"/>
            </a:ext>
          </a:extLst>
        </xdr:cNvPr>
        <xdr:cNvGrpSpPr/>
      </xdr:nvGrpSpPr>
      <xdr:grpSpPr>
        <a:xfrm>
          <a:off x="2175390" y="12344021"/>
          <a:ext cx="8975450" cy="1225365"/>
          <a:chOff x="0" y="0"/>
          <a:chExt cx="5652135" cy="619125"/>
        </a:xfrm>
      </xdr:grpSpPr>
      <xdr:sp macro="" textlink="">
        <xdr:nvSpPr>
          <xdr:cNvPr id="16" name="Text Box 42">
            <a:extLst>
              <a:ext uri="{FF2B5EF4-FFF2-40B4-BE49-F238E27FC236}">
                <a16:creationId xmlns:a16="http://schemas.microsoft.com/office/drawing/2014/main" id="{478A6556-0E19-4046-A696-3593955CC8A3}"/>
              </a:ext>
            </a:extLst>
          </xdr:cNvPr>
          <xdr:cNvSpPr txBox="1">
            <a:spLocks noChangeArrowheads="1"/>
          </xdr:cNvSpPr>
        </xdr:nvSpPr>
        <xdr:spPr bwMode="auto">
          <a:xfrm>
            <a:off x="0" y="0"/>
            <a:ext cx="1839595" cy="61912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spcAft>
                <a:spcPts val="0"/>
              </a:spcAft>
            </a:pPr>
            <a:r>
              <a:rPr lang="es-ES_tradnl" sz="700">
                <a:effectLst/>
                <a:latin typeface="Arial" panose="020B0604020202020204" pitchFamily="34" charset="0"/>
                <a:ea typeface="Times New Roman" panose="02020603050405020304" pitchFamily="18" charset="0"/>
              </a:rPr>
              <a:t>Carrera 30 N°. 25 - 90</a:t>
            </a:r>
            <a:endParaRPr lang="es-CO" sz="1000">
              <a:effectLst/>
              <a:latin typeface="Times New Roman" panose="02020603050405020304" pitchFamily="18" charset="0"/>
              <a:ea typeface="Times New Roman" panose="02020603050405020304" pitchFamily="18" charset="0"/>
            </a:endParaRPr>
          </a:p>
          <a:p>
            <a:pPr>
              <a:spcAft>
                <a:spcPts val="0"/>
              </a:spcAft>
            </a:pPr>
            <a:r>
              <a:rPr lang="es-ES_tradnl" sz="700">
                <a:effectLst/>
                <a:latin typeface="Arial" panose="020B0604020202020204" pitchFamily="34" charset="0"/>
                <a:ea typeface="Times New Roman" panose="02020603050405020304" pitchFamily="18" charset="0"/>
              </a:rPr>
              <a:t>PBX: (571) 338 5000 - Información: Línea 195</a:t>
            </a:r>
            <a:endParaRPr lang="es-CO" sz="1000">
              <a:effectLst/>
              <a:latin typeface="Times New Roman" panose="02020603050405020304" pitchFamily="18" charset="0"/>
              <a:ea typeface="Times New Roman" panose="02020603050405020304" pitchFamily="18" charset="0"/>
            </a:endParaRPr>
          </a:p>
          <a:p>
            <a:pPr>
              <a:spcAft>
                <a:spcPts val="0"/>
              </a:spcAft>
            </a:pPr>
            <a:r>
              <a:rPr lang="es-ES_tradnl" sz="700">
                <a:effectLst/>
                <a:latin typeface="Arial" panose="020B0604020202020204" pitchFamily="34" charset="0"/>
                <a:ea typeface="Times New Roman" panose="02020603050405020304" pitchFamily="18" charset="0"/>
              </a:rPr>
              <a:t>www.haciendabogota.gov.co</a:t>
            </a:r>
            <a:endParaRPr lang="es-CO" sz="1000">
              <a:effectLst/>
              <a:latin typeface="Times New Roman" panose="02020603050405020304" pitchFamily="18" charset="0"/>
              <a:ea typeface="Times New Roman" panose="02020603050405020304" pitchFamily="18" charset="0"/>
            </a:endParaRPr>
          </a:p>
          <a:p>
            <a:pPr>
              <a:spcAft>
                <a:spcPts val="0"/>
              </a:spcAft>
            </a:pPr>
            <a:r>
              <a:rPr lang="es-ES_tradnl" sz="700">
                <a:effectLst/>
                <a:latin typeface="Arial" panose="020B0604020202020204" pitchFamily="34" charset="0"/>
                <a:ea typeface="Times New Roman" panose="02020603050405020304" pitchFamily="18" charset="0"/>
              </a:rPr>
              <a:t>NIT 899.999.061-9</a:t>
            </a:r>
            <a:endParaRPr lang="es-CO" sz="1000">
              <a:effectLst/>
              <a:latin typeface="Times New Roman" panose="02020603050405020304" pitchFamily="18" charset="0"/>
              <a:ea typeface="Times New Roman" panose="02020603050405020304" pitchFamily="18" charset="0"/>
            </a:endParaRPr>
          </a:p>
          <a:p>
            <a:pPr>
              <a:spcAft>
                <a:spcPts val="0"/>
              </a:spcAft>
            </a:pPr>
            <a:r>
              <a:rPr lang="es-ES_tradnl" sz="700">
                <a:effectLst/>
                <a:latin typeface="Arial" panose="020B0604020202020204" pitchFamily="34" charset="0"/>
                <a:ea typeface="Times New Roman" panose="02020603050405020304" pitchFamily="18" charset="0"/>
              </a:rPr>
              <a:t>Bogotá, D.C. - Colombia</a:t>
            </a:r>
            <a:endParaRPr lang="es-CO" sz="1000">
              <a:effectLst/>
              <a:latin typeface="Times New Roman" panose="02020603050405020304" pitchFamily="18" charset="0"/>
              <a:ea typeface="Times New Roman" panose="02020603050405020304" pitchFamily="18" charset="0"/>
            </a:endParaRPr>
          </a:p>
          <a:p>
            <a:pPr>
              <a:spcAft>
                <a:spcPts val="0"/>
              </a:spcAft>
            </a:pPr>
            <a:r>
              <a:rPr lang="es-ES_tradnl" sz="700">
                <a:effectLst/>
                <a:latin typeface="Arial" panose="020B0604020202020204" pitchFamily="34" charset="0"/>
                <a:ea typeface="Times New Roman" panose="02020603050405020304" pitchFamily="18" charset="0"/>
              </a:rPr>
              <a:t>Código Postal 111311</a:t>
            </a:r>
            <a:endParaRPr lang="es-CO" sz="1000">
              <a:effectLst/>
              <a:latin typeface="Times New Roman" panose="02020603050405020304" pitchFamily="18" charset="0"/>
              <a:ea typeface="Times New Roman" panose="02020603050405020304" pitchFamily="18" charset="0"/>
            </a:endParaRPr>
          </a:p>
          <a:p>
            <a:pPr>
              <a:spcAft>
                <a:spcPts val="0"/>
              </a:spcAft>
            </a:pPr>
            <a:r>
              <a:rPr lang="es-ES_tradnl" sz="700">
                <a:effectLst/>
                <a:latin typeface="Arial" panose="020B0604020202020204" pitchFamily="34" charset="0"/>
                <a:ea typeface="Times New Roman" panose="02020603050405020304" pitchFamily="18" charset="0"/>
              </a:rPr>
              <a:t> </a:t>
            </a:r>
            <a:endParaRPr lang="es-CO" sz="1000">
              <a:effectLst/>
              <a:latin typeface="Times New Roman" panose="02020603050405020304" pitchFamily="18" charset="0"/>
              <a:ea typeface="Times New Roman" panose="02020603050405020304" pitchFamily="18" charset="0"/>
            </a:endParaRPr>
          </a:p>
        </xdr:txBody>
      </xdr:sp>
      <xdr:cxnSp macro="">
        <xdr:nvCxnSpPr>
          <xdr:cNvPr id="17" name="AutoShape 140">
            <a:extLst>
              <a:ext uri="{FF2B5EF4-FFF2-40B4-BE49-F238E27FC236}">
                <a16:creationId xmlns:a16="http://schemas.microsoft.com/office/drawing/2014/main" id="{AC326548-2043-48CE-B18B-1682787D4BA7}"/>
              </a:ext>
            </a:extLst>
          </xdr:cNvPr>
          <xdr:cNvCxnSpPr>
            <a:cxnSpLocks noChangeShapeType="1"/>
          </xdr:cNvCxnSpPr>
        </xdr:nvCxnSpPr>
        <xdr:spPr bwMode="auto">
          <a:xfrm>
            <a:off x="1979054" y="21464"/>
            <a:ext cx="0" cy="575945"/>
          </a:xfrm>
          <a:prstGeom prst="straightConnector1">
            <a:avLst/>
          </a:prstGeom>
          <a:noFill/>
          <a:ln w="12700">
            <a:solidFill>
              <a:srgbClr val="000000"/>
            </a:solidFill>
            <a:round/>
            <a:headEnd/>
            <a:tailEnd/>
          </a:ln>
          <a:extLst>
            <a:ext uri="{909E8E84-426E-40DD-AFC4-6F175D3DCCD1}">
              <a14:hiddenFill xmlns:a14="http://schemas.microsoft.com/office/drawing/2010/main">
                <a:noFill/>
              </a14:hiddenFill>
            </a:ext>
          </a:extLst>
        </xdr:spPr>
      </xdr:cxnSp>
      <xdr:pic>
        <xdr:nvPicPr>
          <xdr:cNvPr id="18" name="Imagen 17">
            <a:extLst>
              <a:ext uri="{FF2B5EF4-FFF2-40B4-BE49-F238E27FC236}">
                <a16:creationId xmlns:a16="http://schemas.microsoft.com/office/drawing/2014/main" id="{6CFCC94B-5692-42D3-9E47-0FA610E7E718}"/>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159358" y="21464"/>
            <a:ext cx="525145" cy="575945"/>
          </a:xfrm>
          <a:prstGeom prst="rect">
            <a:avLst/>
          </a:prstGeom>
        </xdr:spPr>
      </xdr:pic>
      <xdr:pic>
        <xdr:nvPicPr>
          <xdr:cNvPr id="19" name="Imagen 18">
            <a:extLst>
              <a:ext uri="{FF2B5EF4-FFF2-40B4-BE49-F238E27FC236}">
                <a16:creationId xmlns:a16="http://schemas.microsoft.com/office/drawing/2014/main" id="{E2916FEC-DB32-4614-9922-F3D497D8F3BB}"/>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798570" y="8585"/>
            <a:ext cx="1853565" cy="608330"/>
          </a:xfrm>
          <a:prstGeom prst="rect">
            <a:avLst/>
          </a:prstGeom>
        </xdr:spPr>
      </xdr:pic>
    </xdr:grpSp>
    <xdr:clientData/>
  </xdr:twoCellAnchor>
  <xdr:twoCellAnchor>
    <xdr:from>
      <xdr:col>6</xdr:col>
      <xdr:colOff>2095500</xdr:colOff>
      <xdr:row>26</xdr:row>
      <xdr:rowOff>95250</xdr:rowOff>
    </xdr:from>
    <xdr:to>
      <xdr:col>8</xdr:col>
      <xdr:colOff>1590315</xdr:colOff>
      <xdr:row>30</xdr:row>
      <xdr:rowOff>140931</xdr:rowOff>
    </xdr:to>
    <xdr:grpSp>
      <xdr:nvGrpSpPr>
        <xdr:cNvPr id="2" name="Grupo 1">
          <a:extLst>
            <a:ext uri="{FF2B5EF4-FFF2-40B4-BE49-F238E27FC236}">
              <a16:creationId xmlns:a16="http://schemas.microsoft.com/office/drawing/2014/main" id="{99E7734D-98F1-4C94-A6A7-7002F647FEDC}"/>
            </a:ext>
            <a:ext uri="{C183D7F6-B498-43B3-948B-1728B52AA6E4}">
              <adec:decorative xmlns:adec="http://schemas.microsoft.com/office/drawing/2017/decorative" val="1"/>
            </a:ext>
          </a:extLst>
        </xdr:cNvPr>
        <xdr:cNvGrpSpPr/>
      </xdr:nvGrpSpPr>
      <xdr:grpSpPr>
        <a:xfrm>
          <a:off x="10232571" y="9766119"/>
          <a:ext cx="2598060" cy="1447216"/>
          <a:chOff x="12392219" y="12217270"/>
          <a:chExt cx="2731148" cy="1263521"/>
        </a:xfrm>
      </xdr:grpSpPr>
      <xdr:grpSp>
        <xdr:nvGrpSpPr>
          <xdr:cNvPr id="3" name="Grupo 2">
            <a:extLst>
              <a:ext uri="{FF2B5EF4-FFF2-40B4-BE49-F238E27FC236}">
                <a16:creationId xmlns:a16="http://schemas.microsoft.com/office/drawing/2014/main" id="{29B7DC22-97C6-39F9-9AE5-0D9C3B3FB248}"/>
              </a:ext>
            </a:extLst>
          </xdr:cNvPr>
          <xdr:cNvGrpSpPr/>
        </xdr:nvGrpSpPr>
        <xdr:grpSpPr>
          <a:xfrm>
            <a:off x="12600172" y="12257625"/>
            <a:ext cx="2291478" cy="830607"/>
            <a:chOff x="10812445" y="17982363"/>
            <a:chExt cx="2223930" cy="758755"/>
          </a:xfrm>
        </xdr:grpSpPr>
        <xdr:sp macro="" textlink="">
          <xdr:nvSpPr>
            <xdr:cNvPr id="21" name="CuadroTexto 20">
              <a:extLst>
                <a:ext uri="{FF2B5EF4-FFF2-40B4-BE49-F238E27FC236}">
                  <a16:creationId xmlns:a16="http://schemas.microsoft.com/office/drawing/2014/main" id="{9F54C7E5-92E6-936E-767D-D8F82D274FB9}"/>
                </a:ext>
              </a:extLst>
            </xdr:cNvPr>
            <xdr:cNvSpPr txBox="1"/>
          </xdr:nvSpPr>
          <xdr:spPr>
            <a:xfrm>
              <a:off x="11168325" y="17982363"/>
              <a:ext cx="1590675"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200" b="1">
                  <a:latin typeface="Arial" panose="020B0604020202020204" pitchFamily="34" charset="0"/>
                  <a:cs typeface="Arial" panose="020B0604020202020204" pitchFamily="34" charset="0"/>
                </a:rPr>
                <a:t>CONVENCIONES</a:t>
              </a:r>
            </a:p>
          </xdr:txBody>
        </xdr:sp>
        <xdr:sp macro="" textlink="">
          <xdr:nvSpPr>
            <xdr:cNvPr id="22" name="CuadroTexto 21">
              <a:extLst>
                <a:ext uri="{FF2B5EF4-FFF2-40B4-BE49-F238E27FC236}">
                  <a16:creationId xmlns:a16="http://schemas.microsoft.com/office/drawing/2014/main" id="{982C9A77-3972-F384-0ABB-D298088F6180}"/>
                </a:ext>
              </a:extLst>
            </xdr:cNvPr>
            <xdr:cNvSpPr txBox="1"/>
          </xdr:nvSpPr>
          <xdr:spPr>
            <a:xfrm>
              <a:off x="11445700" y="18264972"/>
              <a:ext cx="1590675" cy="1988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200" b="0">
                  <a:latin typeface="Arial" panose="020B0604020202020204" pitchFamily="34" charset="0"/>
                  <a:cs typeface="Arial" panose="020B0604020202020204" pitchFamily="34" charset="0"/>
                </a:rPr>
                <a:t>Actividades</a:t>
              </a:r>
              <a:r>
                <a:rPr lang="es-CO" sz="1200" b="0" baseline="0">
                  <a:latin typeface="Arial" panose="020B0604020202020204" pitchFamily="34" charset="0"/>
                  <a:cs typeface="Arial" panose="020B0604020202020204" pitchFamily="34" charset="0"/>
                </a:rPr>
                <a:t> antiguas.</a:t>
              </a:r>
              <a:endParaRPr lang="es-CO" sz="1200" b="0">
                <a:latin typeface="Arial" panose="020B0604020202020204" pitchFamily="34" charset="0"/>
                <a:cs typeface="Arial" panose="020B0604020202020204" pitchFamily="34" charset="0"/>
              </a:endParaRPr>
            </a:p>
          </xdr:txBody>
        </xdr:sp>
        <xdr:sp macro="" textlink="">
          <xdr:nvSpPr>
            <xdr:cNvPr id="23" name="CuadroTexto 22">
              <a:extLst>
                <a:ext uri="{FF2B5EF4-FFF2-40B4-BE49-F238E27FC236}">
                  <a16:creationId xmlns:a16="http://schemas.microsoft.com/office/drawing/2014/main" id="{344E5707-A292-3BA5-79AA-7B30BC102AB0}"/>
                </a:ext>
              </a:extLst>
            </xdr:cNvPr>
            <xdr:cNvSpPr txBox="1"/>
          </xdr:nvSpPr>
          <xdr:spPr>
            <a:xfrm>
              <a:off x="11407600" y="18522043"/>
              <a:ext cx="1590675" cy="2190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200" b="0">
                  <a:latin typeface="Arial" panose="020B0604020202020204" pitchFamily="34" charset="0"/>
                  <a:cs typeface="Arial" panose="020B0604020202020204" pitchFamily="34" charset="0"/>
                </a:rPr>
                <a:t>Actividades</a:t>
              </a:r>
              <a:r>
                <a:rPr lang="es-CO" sz="1200" b="0" baseline="0">
                  <a:latin typeface="Arial" panose="020B0604020202020204" pitchFamily="34" charset="0"/>
                  <a:cs typeface="Arial" panose="020B0604020202020204" pitchFamily="34" charset="0"/>
                </a:rPr>
                <a:t> nuevas.</a:t>
              </a:r>
              <a:endParaRPr lang="es-CO" sz="1200" b="0">
                <a:latin typeface="Arial" panose="020B0604020202020204" pitchFamily="34" charset="0"/>
                <a:cs typeface="Arial" panose="020B0604020202020204" pitchFamily="34" charset="0"/>
              </a:endParaRPr>
            </a:p>
          </xdr:txBody>
        </xdr:sp>
        <xdr:sp macro="" textlink="">
          <xdr:nvSpPr>
            <xdr:cNvPr id="24" name="Rectángulo 23">
              <a:extLst>
                <a:ext uri="{FF2B5EF4-FFF2-40B4-BE49-F238E27FC236}">
                  <a16:creationId xmlns:a16="http://schemas.microsoft.com/office/drawing/2014/main" id="{6D1C6F9E-F345-A772-1189-9785C2200DA4}"/>
                </a:ext>
              </a:extLst>
            </xdr:cNvPr>
            <xdr:cNvSpPr/>
          </xdr:nvSpPr>
          <xdr:spPr>
            <a:xfrm>
              <a:off x="10812445" y="18329660"/>
              <a:ext cx="514350" cy="133350"/>
            </a:xfrm>
            <a:prstGeom prst="rect">
              <a:avLst/>
            </a:prstGeom>
            <a:solidFill>
              <a:schemeClr val="accent4">
                <a:lumMod val="40000"/>
                <a:lumOff val="60000"/>
              </a:schemeClr>
            </a:solidFill>
            <a:ln>
              <a:solidFill>
                <a:schemeClr val="accent4">
                  <a:lumMod val="40000"/>
                  <a:lumOff val="6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endParaRPr lang="es-CO" sz="1100">
                <a:solidFill>
                  <a:schemeClr val="lt1"/>
                </a:solidFill>
                <a:latin typeface="+mn-lt"/>
                <a:ea typeface="+mn-ea"/>
                <a:cs typeface="+mn-cs"/>
              </a:endParaRPr>
            </a:p>
          </xdr:txBody>
        </xdr:sp>
        <xdr:sp macro="" textlink="">
          <xdr:nvSpPr>
            <xdr:cNvPr id="25" name="Rectángulo 24">
              <a:extLst>
                <a:ext uri="{FF2B5EF4-FFF2-40B4-BE49-F238E27FC236}">
                  <a16:creationId xmlns:a16="http://schemas.microsoft.com/office/drawing/2014/main" id="{FD5D4B96-A5EE-064C-AF6C-B5BE1003A2C0}"/>
                </a:ext>
              </a:extLst>
            </xdr:cNvPr>
            <xdr:cNvSpPr/>
          </xdr:nvSpPr>
          <xdr:spPr>
            <a:xfrm>
              <a:off x="10812445" y="18571553"/>
              <a:ext cx="514350" cy="133350"/>
            </a:xfrm>
            <a:prstGeom prst="rect">
              <a:avLst/>
            </a:prstGeom>
            <a:solidFill>
              <a:srgbClr val="00B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grpSp>
      <xdr:sp macro="" textlink="">
        <xdr:nvSpPr>
          <xdr:cNvPr id="4" name="Rectángulo 3">
            <a:extLst>
              <a:ext uri="{FF2B5EF4-FFF2-40B4-BE49-F238E27FC236}">
                <a16:creationId xmlns:a16="http://schemas.microsoft.com/office/drawing/2014/main" id="{6DAC7867-7E2B-C6A9-8887-FC167E59A7C8}"/>
              </a:ext>
            </a:extLst>
          </xdr:cNvPr>
          <xdr:cNvSpPr/>
        </xdr:nvSpPr>
        <xdr:spPr>
          <a:xfrm>
            <a:off x="12609891" y="13190686"/>
            <a:ext cx="529972" cy="145978"/>
          </a:xfrm>
          <a:prstGeom prst="rect">
            <a:avLst/>
          </a:prstGeom>
          <a:solidFill>
            <a:schemeClr val="accent2">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sp macro="" textlink="">
        <xdr:nvSpPr>
          <xdr:cNvPr id="5" name="CuadroTexto 4">
            <a:extLst>
              <a:ext uri="{FF2B5EF4-FFF2-40B4-BE49-F238E27FC236}">
                <a16:creationId xmlns:a16="http://schemas.microsoft.com/office/drawing/2014/main" id="{9F2A56D8-D1B5-309E-3846-CBE18CC717A2}"/>
              </a:ext>
            </a:extLst>
          </xdr:cNvPr>
          <xdr:cNvSpPr txBox="1"/>
        </xdr:nvSpPr>
        <xdr:spPr>
          <a:xfrm>
            <a:off x="13241651" y="13142089"/>
            <a:ext cx="1871997" cy="2398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200" b="0">
                <a:latin typeface="Arial" panose="020B0604020202020204" pitchFamily="34" charset="0"/>
                <a:cs typeface="Arial" panose="020B0604020202020204" pitchFamily="34" charset="0"/>
              </a:rPr>
              <a:t>Actividades</a:t>
            </a:r>
            <a:r>
              <a:rPr lang="es-CO" sz="1200" b="0" baseline="0">
                <a:latin typeface="Arial" panose="020B0604020202020204" pitchFamily="34" charset="0"/>
                <a:cs typeface="Arial" panose="020B0604020202020204" pitchFamily="34" charset="0"/>
              </a:rPr>
              <a:t> recurrentes.</a:t>
            </a:r>
            <a:endParaRPr lang="es-CO" sz="1200" b="0">
              <a:latin typeface="Arial" panose="020B0604020202020204" pitchFamily="34" charset="0"/>
              <a:cs typeface="Arial" panose="020B0604020202020204" pitchFamily="34" charset="0"/>
            </a:endParaRPr>
          </a:p>
        </xdr:txBody>
      </xdr:sp>
      <xdr:sp macro="" textlink="">
        <xdr:nvSpPr>
          <xdr:cNvPr id="20" name="Rectángulo 19">
            <a:extLst>
              <a:ext uri="{FF2B5EF4-FFF2-40B4-BE49-F238E27FC236}">
                <a16:creationId xmlns:a16="http://schemas.microsoft.com/office/drawing/2014/main" id="{A7292D99-F884-B125-F009-1713E9DB71CA}"/>
              </a:ext>
            </a:extLst>
          </xdr:cNvPr>
          <xdr:cNvSpPr/>
        </xdr:nvSpPr>
        <xdr:spPr>
          <a:xfrm>
            <a:off x="12392219" y="12217270"/>
            <a:ext cx="2731148" cy="1263521"/>
          </a:xfrm>
          <a:prstGeom prst="rect">
            <a:avLst/>
          </a:prstGeom>
          <a:noFill/>
          <a:ln w="28575">
            <a:solidFill>
              <a:sysClr val="windowText" lastClr="0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kern="1200"/>
          </a:p>
        </xdr:txBody>
      </xdr:sp>
    </xdr:grpSp>
    <xdr:clientData/>
  </xdr:twoCellAnchor>
</xdr:wsDr>
</file>

<file path=xl/drawings/drawing13.xml><?xml version="1.0" encoding="utf-8"?>
<xdr:wsDr xmlns:xdr="http://schemas.openxmlformats.org/drawingml/2006/spreadsheetDrawing" xmlns:a="http://schemas.openxmlformats.org/drawingml/2006/main">
  <xdr:twoCellAnchor>
    <xdr:from>
      <xdr:col>6</xdr:col>
      <xdr:colOff>1483895</xdr:colOff>
      <xdr:row>35</xdr:row>
      <xdr:rowOff>571500</xdr:rowOff>
    </xdr:from>
    <xdr:to>
      <xdr:col>8</xdr:col>
      <xdr:colOff>1801228</xdr:colOff>
      <xdr:row>36</xdr:row>
      <xdr:rowOff>76200</xdr:rowOff>
    </xdr:to>
    <xdr:sp macro="" textlink="">
      <xdr:nvSpPr>
        <xdr:cNvPr id="3" name="Rectángulo redondeado 2">
          <a:hlinkClick xmlns:r="http://schemas.openxmlformats.org/officeDocument/2006/relationships" r:id="rId1"/>
          <a:extLst>
            <a:ext uri="{FF2B5EF4-FFF2-40B4-BE49-F238E27FC236}">
              <a16:creationId xmlns:a16="http://schemas.microsoft.com/office/drawing/2014/main" id="{9C266E74-3296-47CC-95E8-ACAC1DE387B9}"/>
            </a:ext>
          </a:extLst>
        </xdr:cNvPr>
        <xdr:cNvSpPr/>
      </xdr:nvSpPr>
      <xdr:spPr>
        <a:xfrm>
          <a:off x="9715500" y="16663737"/>
          <a:ext cx="2994360" cy="647700"/>
        </a:xfrm>
        <a:prstGeom prst="roundRect">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lang="es-CO" sz="4400" b="1"/>
            <a:t>REGRESAR</a:t>
          </a:r>
          <a:r>
            <a:rPr lang="es-CO" sz="1600"/>
            <a:t> </a:t>
          </a:r>
        </a:p>
      </xdr:txBody>
    </xdr:sp>
    <xdr:clientData/>
  </xdr:twoCellAnchor>
  <xdr:twoCellAnchor editAs="oneCell">
    <xdr:from>
      <xdr:col>3</xdr:col>
      <xdr:colOff>1654342</xdr:colOff>
      <xdr:row>1</xdr:row>
      <xdr:rowOff>20052</xdr:rowOff>
    </xdr:from>
    <xdr:to>
      <xdr:col>6</xdr:col>
      <xdr:colOff>283679</xdr:colOff>
      <xdr:row>7</xdr:row>
      <xdr:rowOff>58547</xdr:rowOff>
    </xdr:to>
    <xdr:pic>
      <xdr:nvPicPr>
        <xdr:cNvPr id="24" name="Picture 6">
          <a:extLst>
            <a:ext uri="{FF2B5EF4-FFF2-40B4-BE49-F238E27FC236}">
              <a16:creationId xmlns:a16="http://schemas.microsoft.com/office/drawing/2014/main" id="{C440D4D5-3ADC-4CD4-A5C8-F821393A68E4}"/>
            </a:ext>
            <a:ext uri="{C183D7F6-B498-43B3-948B-1728B52AA6E4}">
              <adec:decorative xmlns:adec="http://schemas.microsoft.com/office/drawing/2017/decorative" val="1"/>
            </a:ext>
          </a:extLst>
        </xdr:cNvPr>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5494421" y="210552"/>
          <a:ext cx="2700494" cy="1168160"/>
        </a:xfrm>
        <a:prstGeom prst="rect">
          <a:avLst/>
        </a:prstGeom>
      </xdr:spPr>
    </xdr:pic>
    <xdr:clientData/>
  </xdr:twoCellAnchor>
  <xdr:twoCellAnchor>
    <xdr:from>
      <xdr:col>2</xdr:col>
      <xdr:colOff>70185</xdr:colOff>
      <xdr:row>38</xdr:row>
      <xdr:rowOff>140369</xdr:rowOff>
    </xdr:from>
    <xdr:to>
      <xdr:col>8</xdr:col>
      <xdr:colOff>532258</xdr:colOff>
      <xdr:row>45</xdr:row>
      <xdr:rowOff>66626</xdr:rowOff>
    </xdr:to>
    <xdr:grpSp>
      <xdr:nvGrpSpPr>
        <xdr:cNvPr id="25" name="Grupo 24" descr="Convenciones">
          <a:extLst>
            <a:ext uri="{FF2B5EF4-FFF2-40B4-BE49-F238E27FC236}">
              <a16:creationId xmlns:a16="http://schemas.microsoft.com/office/drawing/2014/main" id="{4DA48FCD-C6FA-420F-A77D-88F221D760D7}"/>
            </a:ext>
          </a:extLst>
        </xdr:cNvPr>
        <xdr:cNvGrpSpPr/>
      </xdr:nvGrpSpPr>
      <xdr:grpSpPr>
        <a:xfrm>
          <a:off x="1333744" y="29718488"/>
          <a:ext cx="9880121" cy="1261662"/>
          <a:chOff x="0" y="0"/>
          <a:chExt cx="5652135" cy="619125"/>
        </a:xfrm>
      </xdr:grpSpPr>
      <xdr:sp macro="" textlink="">
        <xdr:nvSpPr>
          <xdr:cNvPr id="26" name="Text Box 42">
            <a:extLst>
              <a:ext uri="{FF2B5EF4-FFF2-40B4-BE49-F238E27FC236}">
                <a16:creationId xmlns:a16="http://schemas.microsoft.com/office/drawing/2014/main" id="{B74B774A-80E0-4F1D-A683-DA25F82782DD}"/>
              </a:ext>
            </a:extLst>
          </xdr:cNvPr>
          <xdr:cNvSpPr txBox="1">
            <a:spLocks noChangeArrowheads="1"/>
          </xdr:cNvSpPr>
        </xdr:nvSpPr>
        <xdr:spPr bwMode="auto">
          <a:xfrm>
            <a:off x="0" y="0"/>
            <a:ext cx="1839595" cy="61912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spcAft>
                <a:spcPts val="0"/>
              </a:spcAft>
            </a:pPr>
            <a:r>
              <a:rPr lang="es-ES_tradnl" sz="700">
                <a:effectLst/>
                <a:latin typeface="Arial" panose="020B0604020202020204" pitchFamily="34" charset="0"/>
                <a:ea typeface="Times New Roman" panose="02020603050405020304" pitchFamily="18" charset="0"/>
              </a:rPr>
              <a:t>Carrera 30 N°. 25 - 90</a:t>
            </a:r>
            <a:endParaRPr lang="es-CO" sz="1000">
              <a:effectLst/>
              <a:latin typeface="Times New Roman" panose="02020603050405020304" pitchFamily="18" charset="0"/>
              <a:ea typeface="Times New Roman" panose="02020603050405020304" pitchFamily="18" charset="0"/>
            </a:endParaRPr>
          </a:p>
          <a:p>
            <a:pPr>
              <a:spcAft>
                <a:spcPts val="0"/>
              </a:spcAft>
            </a:pPr>
            <a:r>
              <a:rPr lang="es-ES_tradnl" sz="700">
                <a:effectLst/>
                <a:latin typeface="Arial" panose="020B0604020202020204" pitchFamily="34" charset="0"/>
                <a:ea typeface="Times New Roman" panose="02020603050405020304" pitchFamily="18" charset="0"/>
              </a:rPr>
              <a:t>PBX: (571) 338 5000 - Información: Línea 195</a:t>
            </a:r>
            <a:endParaRPr lang="es-CO" sz="1000">
              <a:effectLst/>
              <a:latin typeface="Times New Roman" panose="02020603050405020304" pitchFamily="18" charset="0"/>
              <a:ea typeface="Times New Roman" panose="02020603050405020304" pitchFamily="18" charset="0"/>
            </a:endParaRPr>
          </a:p>
          <a:p>
            <a:pPr>
              <a:spcAft>
                <a:spcPts val="0"/>
              </a:spcAft>
            </a:pPr>
            <a:r>
              <a:rPr lang="es-ES_tradnl" sz="700">
                <a:effectLst/>
                <a:latin typeface="Arial" panose="020B0604020202020204" pitchFamily="34" charset="0"/>
                <a:ea typeface="Times New Roman" panose="02020603050405020304" pitchFamily="18" charset="0"/>
              </a:rPr>
              <a:t>www.haciendabogota.gov.co</a:t>
            </a:r>
            <a:endParaRPr lang="es-CO" sz="1000">
              <a:effectLst/>
              <a:latin typeface="Times New Roman" panose="02020603050405020304" pitchFamily="18" charset="0"/>
              <a:ea typeface="Times New Roman" panose="02020603050405020304" pitchFamily="18" charset="0"/>
            </a:endParaRPr>
          </a:p>
          <a:p>
            <a:pPr>
              <a:spcAft>
                <a:spcPts val="0"/>
              </a:spcAft>
            </a:pPr>
            <a:r>
              <a:rPr lang="es-ES_tradnl" sz="700">
                <a:effectLst/>
                <a:latin typeface="Arial" panose="020B0604020202020204" pitchFamily="34" charset="0"/>
                <a:ea typeface="Times New Roman" panose="02020603050405020304" pitchFamily="18" charset="0"/>
              </a:rPr>
              <a:t>NIT 899.999.061-9</a:t>
            </a:r>
            <a:endParaRPr lang="es-CO" sz="1000">
              <a:effectLst/>
              <a:latin typeface="Times New Roman" panose="02020603050405020304" pitchFamily="18" charset="0"/>
              <a:ea typeface="Times New Roman" panose="02020603050405020304" pitchFamily="18" charset="0"/>
            </a:endParaRPr>
          </a:p>
          <a:p>
            <a:pPr>
              <a:spcAft>
                <a:spcPts val="0"/>
              </a:spcAft>
            </a:pPr>
            <a:r>
              <a:rPr lang="es-ES_tradnl" sz="700">
                <a:effectLst/>
                <a:latin typeface="Arial" panose="020B0604020202020204" pitchFamily="34" charset="0"/>
                <a:ea typeface="Times New Roman" panose="02020603050405020304" pitchFamily="18" charset="0"/>
              </a:rPr>
              <a:t>Bogotá, D.C. - Colombia</a:t>
            </a:r>
            <a:endParaRPr lang="es-CO" sz="1000">
              <a:effectLst/>
              <a:latin typeface="Times New Roman" panose="02020603050405020304" pitchFamily="18" charset="0"/>
              <a:ea typeface="Times New Roman" panose="02020603050405020304" pitchFamily="18" charset="0"/>
            </a:endParaRPr>
          </a:p>
          <a:p>
            <a:pPr>
              <a:spcAft>
                <a:spcPts val="0"/>
              </a:spcAft>
            </a:pPr>
            <a:r>
              <a:rPr lang="es-ES_tradnl" sz="700">
                <a:effectLst/>
                <a:latin typeface="Arial" panose="020B0604020202020204" pitchFamily="34" charset="0"/>
                <a:ea typeface="Times New Roman" panose="02020603050405020304" pitchFamily="18" charset="0"/>
              </a:rPr>
              <a:t>Código Postal 111311</a:t>
            </a:r>
            <a:endParaRPr lang="es-CO" sz="1000">
              <a:effectLst/>
              <a:latin typeface="Times New Roman" panose="02020603050405020304" pitchFamily="18" charset="0"/>
              <a:ea typeface="Times New Roman" panose="02020603050405020304" pitchFamily="18" charset="0"/>
            </a:endParaRPr>
          </a:p>
          <a:p>
            <a:pPr>
              <a:spcAft>
                <a:spcPts val="0"/>
              </a:spcAft>
            </a:pPr>
            <a:r>
              <a:rPr lang="es-ES_tradnl" sz="700">
                <a:effectLst/>
                <a:latin typeface="Arial" panose="020B0604020202020204" pitchFamily="34" charset="0"/>
                <a:ea typeface="Times New Roman" panose="02020603050405020304" pitchFamily="18" charset="0"/>
              </a:rPr>
              <a:t> </a:t>
            </a:r>
            <a:endParaRPr lang="es-CO" sz="1000">
              <a:effectLst/>
              <a:latin typeface="Times New Roman" panose="02020603050405020304" pitchFamily="18" charset="0"/>
              <a:ea typeface="Times New Roman" panose="02020603050405020304" pitchFamily="18" charset="0"/>
            </a:endParaRPr>
          </a:p>
        </xdr:txBody>
      </xdr:sp>
      <xdr:cxnSp macro="">
        <xdr:nvCxnSpPr>
          <xdr:cNvPr id="27" name="AutoShape 140">
            <a:extLst>
              <a:ext uri="{FF2B5EF4-FFF2-40B4-BE49-F238E27FC236}">
                <a16:creationId xmlns:a16="http://schemas.microsoft.com/office/drawing/2014/main" id="{550A2CC4-1626-439A-8C85-D97F65CDD58F}"/>
              </a:ext>
            </a:extLst>
          </xdr:cNvPr>
          <xdr:cNvCxnSpPr>
            <a:cxnSpLocks noChangeShapeType="1"/>
          </xdr:cNvCxnSpPr>
        </xdr:nvCxnSpPr>
        <xdr:spPr bwMode="auto">
          <a:xfrm>
            <a:off x="1979054" y="21464"/>
            <a:ext cx="0" cy="575945"/>
          </a:xfrm>
          <a:prstGeom prst="straightConnector1">
            <a:avLst/>
          </a:prstGeom>
          <a:noFill/>
          <a:ln w="12700">
            <a:solidFill>
              <a:srgbClr val="000000"/>
            </a:solidFill>
            <a:round/>
            <a:headEnd/>
            <a:tailEnd/>
          </a:ln>
          <a:extLst>
            <a:ext uri="{909E8E84-426E-40DD-AFC4-6F175D3DCCD1}">
              <a14:hiddenFill xmlns:a14="http://schemas.microsoft.com/office/drawing/2010/main">
                <a:noFill/>
              </a14:hiddenFill>
            </a:ext>
          </a:extLst>
        </xdr:spPr>
      </xdr:cxnSp>
      <xdr:pic>
        <xdr:nvPicPr>
          <xdr:cNvPr id="28" name="Imagen 27">
            <a:extLst>
              <a:ext uri="{FF2B5EF4-FFF2-40B4-BE49-F238E27FC236}">
                <a16:creationId xmlns:a16="http://schemas.microsoft.com/office/drawing/2014/main" id="{111556A9-92BA-413F-8FD0-A18A49F350F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159358" y="21464"/>
            <a:ext cx="525145" cy="575945"/>
          </a:xfrm>
          <a:prstGeom prst="rect">
            <a:avLst/>
          </a:prstGeom>
        </xdr:spPr>
      </xdr:pic>
      <xdr:pic>
        <xdr:nvPicPr>
          <xdr:cNvPr id="29" name="Imagen 28">
            <a:extLst>
              <a:ext uri="{FF2B5EF4-FFF2-40B4-BE49-F238E27FC236}">
                <a16:creationId xmlns:a16="http://schemas.microsoft.com/office/drawing/2014/main" id="{00EFEDD6-7CD9-41A3-8105-39B6C3E7DD4D}"/>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798570" y="8585"/>
            <a:ext cx="1853565" cy="608330"/>
          </a:xfrm>
          <a:prstGeom prst="rect">
            <a:avLst/>
          </a:prstGeom>
        </xdr:spPr>
      </xdr:pic>
    </xdr:grpSp>
    <xdr:clientData/>
  </xdr:twoCellAnchor>
  <xdr:twoCellAnchor>
    <xdr:from>
      <xdr:col>6</xdr:col>
      <xdr:colOff>1463842</xdr:colOff>
      <xdr:row>31</xdr:row>
      <xdr:rowOff>100262</xdr:rowOff>
    </xdr:from>
    <xdr:to>
      <xdr:col>8</xdr:col>
      <xdr:colOff>1774656</xdr:colOff>
      <xdr:row>35</xdr:row>
      <xdr:rowOff>449239</xdr:rowOff>
    </xdr:to>
    <xdr:grpSp>
      <xdr:nvGrpSpPr>
        <xdr:cNvPr id="2" name="Grupo 1" descr="Convenciones">
          <a:extLst>
            <a:ext uri="{FF2B5EF4-FFF2-40B4-BE49-F238E27FC236}">
              <a16:creationId xmlns:a16="http://schemas.microsoft.com/office/drawing/2014/main" id="{25060C5B-4F1F-4671-A6D2-BEA6D6ADC4D9}"/>
            </a:ext>
          </a:extLst>
        </xdr:cNvPr>
        <xdr:cNvGrpSpPr/>
      </xdr:nvGrpSpPr>
      <xdr:grpSpPr>
        <a:xfrm>
          <a:off x="9387009" y="27337952"/>
          <a:ext cx="3065444" cy="1112882"/>
          <a:chOff x="12392219" y="12217270"/>
          <a:chExt cx="2731148" cy="1263521"/>
        </a:xfrm>
      </xdr:grpSpPr>
      <xdr:grpSp>
        <xdr:nvGrpSpPr>
          <xdr:cNvPr id="4" name="Grupo 3">
            <a:extLst>
              <a:ext uri="{FF2B5EF4-FFF2-40B4-BE49-F238E27FC236}">
                <a16:creationId xmlns:a16="http://schemas.microsoft.com/office/drawing/2014/main" id="{F9D32E53-CE43-0D99-3725-49A72EC63EF2}"/>
              </a:ext>
            </a:extLst>
          </xdr:cNvPr>
          <xdr:cNvGrpSpPr/>
        </xdr:nvGrpSpPr>
        <xdr:grpSpPr>
          <a:xfrm>
            <a:off x="12600172" y="12257625"/>
            <a:ext cx="2291478" cy="830607"/>
            <a:chOff x="10812445" y="17982363"/>
            <a:chExt cx="2223930" cy="758755"/>
          </a:xfrm>
        </xdr:grpSpPr>
        <xdr:sp macro="" textlink="">
          <xdr:nvSpPr>
            <xdr:cNvPr id="8" name="CuadroTexto 7">
              <a:extLst>
                <a:ext uri="{FF2B5EF4-FFF2-40B4-BE49-F238E27FC236}">
                  <a16:creationId xmlns:a16="http://schemas.microsoft.com/office/drawing/2014/main" id="{3586F5CB-632E-8F57-F7B2-6F4BA10D7691}"/>
                </a:ext>
              </a:extLst>
            </xdr:cNvPr>
            <xdr:cNvSpPr txBox="1"/>
          </xdr:nvSpPr>
          <xdr:spPr>
            <a:xfrm>
              <a:off x="11168325" y="17982363"/>
              <a:ext cx="1590675"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200" b="1">
                  <a:latin typeface="Arial" panose="020B0604020202020204" pitchFamily="34" charset="0"/>
                  <a:cs typeface="Arial" panose="020B0604020202020204" pitchFamily="34" charset="0"/>
                </a:rPr>
                <a:t>CONVENCIONES</a:t>
              </a:r>
            </a:p>
          </xdr:txBody>
        </xdr:sp>
        <xdr:sp macro="" textlink="">
          <xdr:nvSpPr>
            <xdr:cNvPr id="9" name="CuadroTexto 8">
              <a:extLst>
                <a:ext uri="{FF2B5EF4-FFF2-40B4-BE49-F238E27FC236}">
                  <a16:creationId xmlns:a16="http://schemas.microsoft.com/office/drawing/2014/main" id="{BA4699AE-ED59-A377-3D46-318F441F33C0}"/>
                </a:ext>
              </a:extLst>
            </xdr:cNvPr>
            <xdr:cNvSpPr txBox="1"/>
          </xdr:nvSpPr>
          <xdr:spPr>
            <a:xfrm>
              <a:off x="11445700" y="18264972"/>
              <a:ext cx="1590675" cy="1988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200" b="0">
                  <a:latin typeface="Arial" panose="020B0604020202020204" pitchFamily="34" charset="0"/>
                  <a:cs typeface="Arial" panose="020B0604020202020204" pitchFamily="34" charset="0"/>
                </a:rPr>
                <a:t>Actividades</a:t>
              </a:r>
              <a:r>
                <a:rPr lang="es-CO" sz="1200" b="0" baseline="0">
                  <a:latin typeface="Arial" panose="020B0604020202020204" pitchFamily="34" charset="0"/>
                  <a:cs typeface="Arial" panose="020B0604020202020204" pitchFamily="34" charset="0"/>
                </a:rPr>
                <a:t> antiguas.</a:t>
              </a:r>
              <a:endParaRPr lang="es-CO" sz="1200" b="0">
                <a:latin typeface="Arial" panose="020B0604020202020204" pitchFamily="34" charset="0"/>
                <a:cs typeface="Arial" panose="020B0604020202020204" pitchFamily="34" charset="0"/>
              </a:endParaRPr>
            </a:p>
          </xdr:txBody>
        </xdr:sp>
        <xdr:sp macro="" textlink="">
          <xdr:nvSpPr>
            <xdr:cNvPr id="10" name="CuadroTexto 9">
              <a:extLst>
                <a:ext uri="{FF2B5EF4-FFF2-40B4-BE49-F238E27FC236}">
                  <a16:creationId xmlns:a16="http://schemas.microsoft.com/office/drawing/2014/main" id="{D331952D-2F0B-D7EB-17B6-3716FA90161C}"/>
                </a:ext>
              </a:extLst>
            </xdr:cNvPr>
            <xdr:cNvSpPr txBox="1"/>
          </xdr:nvSpPr>
          <xdr:spPr>
            <a:xfrm>
              <a:off x="11407600" y="18522043"/>
              <a:ext cx="1590675" cy="2190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200" b="0">
                  <a:latin typeface="Arial" panose="020B0604020202020204" pitchFamily="34" charset="0"/>
                  <a:cs typeface="Arial" panose="020B0604020202020204" pitchFamily="34" charset="0"/>
                </a:rPr>
                <a:t>Actividades</a:t>
              </a:r>
              <a:r>
                <a:rPr lang="es-CO" sz="1200" b="0" baseline="0">
                  <a:latin typeface="Arial" panose="020B0604020202020204" pitchFamily="34" charset="0"/>
                  <a:cs typeface="Arial" panose="020B0604020202020204" pitchFamily="34" charset="0"/>
                </a:rPr>
                <a:t> nuevas.</a:t>
              </a:r>
              <a:endParaRPr lang="es-CO" sz="1200" b="0">
                <a:latin typeface="Arial" panose="020B0604020202020204" pitchFamily="34" charset="0"/>
                <a:cs typeface="Arial" panose="020B0604020202020204" pitchFamily="34" charset="0"/>
              </a:endParaRPr>
            </a:p>
          </xdr:txBody>
        </xdr:sp>
        <xdr:sp macro="" textlink="">
          <xdr:nvSpPr>
            <xdr:cNvPr id="11" name="Rectángulo 10">
              <a:extLst>
                <a:ext uri="{FF2B5EF4-FFF2-40B4-BE49-F238E27FC236}">
                  <a16:creationId xmlns:a16="http://schemas.microsoft.com/office/drawing/2014/main" id="{4394E1B4-F883-FFCE-C250-2F3116B925D2}"/>
                </a:ext>
              </a:extLst>
            </xdr:cNvPr>
            <xdr:cNvSpPr/>
          </xdr:nvSpPr>
          <xdr:spPr>
            <a:xfrm>
              <a:off x="10812445" y="18329660"/>
              <a:ext cx="514350" cy="133350"/>
            </a:xfrm>
            <a:prstGeom prst="rect">
              <a:avLst/>
            </a:prstGeom>
            <a:solidFill>
              <a:schemeClr val="accent4">
                <a:lumMod val="40000"/>
                <a:lumOff val="60000"/>
              </a:schemeClr>
            </a:solidFill>
            <a:ln>
              <a:solidFill>
                <a:schemeClr val="accent4">
                  <a:lumMod val="40000"/>
                  <a:lumOff val="6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endParaRPr lang="es-CO" sz="1100">
                <a:solidFill>
                  <a:schemeClr val="lt1"/>
                </a:solidFill>
                <a:latin typeface="+mn-lt"/>
                <a:ea typeface="+mn-ea"/>
                <a:cs typeface="+mn-cs"/>
              </a:endParaRPr>
            </a:p>
          </xdr:txBody>
        </xdr:sp>
        <xdr:sp macro="" textlink="">
          <xdr:nvSpPr>
            <xdr:cNvPr id="12" name="Rectángulo 11">
              <a:extLst>
                <a:ext uri="{FF2B5EF4-FFF2-40B4-BE49-F238E27FC236}">
                  <a16:creationId xmlns:a16="http://schemas.microsoft.com/office/drawing/2014/main" id="{01FFB8F0-5F02-E16C-5706-D7C142E028FE}"/>
                </a:ext>
              </a:extLst>
            </xdr:cNvPr>
            <xdr:cNvSpPr/>
          </xdr:nvSpPr>
          <xdr:spPr>
            <a:xfrm>
              <a:off x="10812445" y="18571553"/>
              <a:ext cx="514350" cy="133350"/>
            </a:xfrm>
            <a:prstGeom prst="rect">
              <a:avLst/>
            </a:prstGeom>
            <a:solidFill>
              <a:srgbClr val="00B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grpSp>
      <xdr:sp macro="" textlink="">
        <xdr:nvSpPr>
          <xdr:cNvPr id="5" name="Rectángulo 4">
            <a:extLst>
              <a:ext uri="{FF2B5EF4-FFF2-40B4-BE49-F238E27FC236}">
                <a16:creationId xmlns:a16="http://schemas.microsoft.com/office/drawing/2014/main" id="{879BB7D2-5A37-6D6B-8C9E-3F819FC78785}"/>
              </a:ext>
            </a:extLst>
          </xdr:cNvPr>
          <xdr:cNvSpPr/>
        </xdr:nvSpPr>
        <xdr:spPr>
          <a:xfrm>
            <a:off x="12609891" y="13190686"/>
            <a:ext cx="529972" cy="145978"/>
          </a:xfrm>
          <a:prstGeom prst="rect">
            <a:avLst/>
          </a:prstGeom>
          <a:solidFill>
            <a:schemeClr val="accent2">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sp macro="" textlink="">
        <xdr:nvSpPr>
          <xdr:cNvPr id="6" name="CuadroTexto 5">
            <a:extLst>
              <a:ext uri="{FF2B5EF4-FFF2-40B4-BE49-F238E27FC236}">
                <a16:creationId xmlns:a16="http://schemas.microsoft.com/office/drawing/2014/main" id="{848CB28D-9605-DE18-2AEA-CC5E39AD7074}"/>
              </a:ext>
            </a:extLst>
          </xdr:cNvPr>
          <xdr:cNvSpPr txBox="1"/>
        </xdr:nvSpPr>
        <xdr:spPr>
          <a:xfrm>
            <a:off x="13241651" y="13142089"/>
            <a:ext cx="1871997" cy="2398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200" b="0">
                <a:latin typeface="Arial" panose="020B0604020202020204" pitchFamily="34" charset="0"/>
                <a:cs typeface="Arial" panose="020B0604020202020204" pitchFamily="34" charset="0"/>
              </a:rPr>
              <a:t>Actividades</a:t>
            </a:r>
            <a:r>
              <a:rPr lang="es-CO" sz="1200" b="0" baseline="0">
                <a:latin typeface="Arial" panose="020B0604020202020204" pitchFamily="34" charset="0"/>
                <a:cs typeface="Arial" panose="020B0604020202020204" pitchFamily="34" charset="0"/>
              </a:rPr>
              <a:t> recurrentes.</a:t>
            </a:r>
            <a:endParaRPr lang="es-CO" sz="1200" b="0">
              <a:latin typeface="Arial" panose="020B0604020202020204" pitchFamily="34" charset="0"/>
              <a:cs typeface="Arial" panose="020B0604020202020204" pitchFamily="34" charset="0"/>
            </a:endParaRPr>
          </a:p>
        </xdr:txBody>
      </xdr:sp>
      <xdr:sp macro="" textlink="">
        <xdr:nvSpPr>
          <xdr:cNvPr id="7" name="Rectángulo 6">
            <a:extLst>
              <a:ext uri="{FF2B5EF4-FFF2-40B4-BE49-F238E27FC236}">
                <a16:creationId xmlns:a16="http://schemas.microsoft.com/office/drawing/2014/main" id="{8ECC8E08-A8AF-5E09-F2EF-16FACD081E34}"/>
              </a:ext>
            </a:extLst>
          </xdr:cNvPr>
          <xdr:cNvSpPr/>
        </xdr:nvSpPr>
        <xdr:spPr>
          <a:xfrm>
            <a:off x="12392219" y="12217270"/>
            <a:ext cx="2731148" cy="1263521"/>
          </a:xfrm>
          <a:prstGeom prst="rect">
            <a:avLst/>
          </a:prstGeom>
          <a:noFill/>
          <a:ln w="28575">
            <a:solidFill>
              <a:sysClr val="windowText" lastClr="0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kern="1200"/>
          </a:p>
        </xdr:txBody>
      </xdr:sp>
    </xdr:grpSp>
    <xdr:clientData/>
  </xdr:twoCellAnchor>
</xdr:wsDr>
</file>

<file path=xl/drawings/drawing14.xml><?xml version="1.0" encoding="utf-8"?>
<xdr:wsDr xmlns:xdr="http://schemas.openxmlformats.org/drawingml/2006/spreadsheetDrawing" xmlns:a="http://schemas.openxmlformats.org/drawingml/2006/main">
  <xdr:twoCellAnchor>
    <xdr:from>
      <xdr:col>6</xdr:col>
      <xdr:colOff>1473869</xdr:colOff>
      <xdr:row>22</xdr:row>
      <xdr:rowOff>113441</xdr:rowOff>
    </xdr:from>
    <xdr:to>
      <xdr:col>8</xdr:col>
      <xdr:colOff>1580148</xdr:colOff>
      <xdr:row>24</xdr:row>
      <xdr:rowOff>90237</xdr:rowOff>
    </xdr:to>
    <xdr:sp macro="" textlink="">
      <xdr:nvSpPr>
        <xdr:cNvPr id="5" name="Rectángulo redondeado 4">
          <a:hlinkClick xmlns:r="http://schemas.openxmlformats.org/officeDocument/2006/relationships" r:id="rId1"/>
          <a:extLst>
            <a:ext uri="{FF2B5EF4-FFF2-40B4-BE49-F238E27FC236}">
              <a16:creationId xmlns:a16="http://schemas.microsoft.com/office/drawing/2014/main" id="{78C5CBFE-37C6-47D9-AA1A-AC96488D4418}"/>
            </a:ext>
          </a:extLst>
        </xdr:cNvPr>
        <xdr:cNvSpPr/>
      </xdr:nvSpPr>
      <xdr:spPr>
        <a:xfrm>
          <a:off x="10146632" y="10590941"/>
          <a:ext cx="3114174" cy="568349"/>
        </a:xfrm>
        <a:prstGeom prst="roundRect">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lang="es-CO" sz="4400" b="1"/>
            <a:t>REGRESAR</a:t>
          </a:r>
          <a:r>
            <a:rPr lang="es-CO" sz="1600"/>
            <a:t> </a:t>
          </a:r>
        </a:p>
      </xdr:txBody>
    </xdr:sp>
    <xdr:clientData/>
  </xdr:twoCellAnchor>
  <xdr:twoCellAnchor editAs="oneCell">
    <xdr:from>
      <xdr:col>4</xdr:col>
      <xdr:colOff>312965</xdr:colOff>
      <xdr:row>0</xdr:row>
      <xdr:rowOff>40105</xdr:rowOff>
    </xdr:from>
    <xdr:to>
      <xdr:col>6</xdr:col>
      <xdr:colOff>250665</xdr:colOff>
      <xdr:row>0</xdr:row>
      <xdr:rowOff>993321</xdr:rowOff>
    </xdr:to>
    <xdr:pic>
      <xdr:nvPicPr>
        <xdr:cNvPr id="18" name="Picture 6">
          <a:extLst>
            <a:ext uri="{FF2B5EF4-FFF2-40B4-BE49-F238E27FC236}">
              <a16:creationId xmlns:a16="http://schemas.microsoft.com/office/drawing/2014/main" id="{FB2ED632-B811-4D39-BDA0-576F285057A2}"/>
            </a:ext>
            <a:ext uri="{C183D7F6-B498-43B3-948B-1728B52AA6E4}">
              <adec:decorative xmlns:adec="http://schemas.microsoft.com/office/drawing/2017/decorative" val="1"/>
            </a:ext>
          </a:extLst>
        </xdr:cNvPr>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5306786" y="40105"/>
          <a:ext cx="2392973" cy="953216"/>
        </a:xfrm>
        <a:prstGeom prst="rect">
          <a:avLst/>
        </a:prstGeom>
      </xdr:spPr>
    </xdr:pic>
    <xdr:clientData/>
  </xdr:twoCellAnchor>
  <xdr:twoCellAnchor>
    <xdr:from>
      <xdr:col>1</xdr:col>
      <xdr:colOff>260683</xdr:colOff>
      <xdr:row>26</xdr:row>
      <xdr:rowOff>130342</xdr:rowOff>
    </xdr:from>
    <xdr:to>
      <xdr:col>8</xdr:col>
      <xdr:colOff>1142999</xdr:colOff>
      <xdr:row>34</xdr:row>
      <xdr:rowOff>70184</xdr:rowOff>
    </xdr:to>
    <xdr:grpSp>
      <xdr:nvGrpSpPr>
        <xdr:cNvPr id="26" name="Grupo 25" descr="Convenciones">
          <a:extLst>
            <a:ext uri="{FF2B5EF4-FFF2-40B4-BE49-F238E27FC236}">
              <a16:creationId xmlns:a16="http://schemas.microsoft.com/office/drawing/2014/main" id="{A3523F52-5534-42C5-A2AC-5C491AB279A3}"/>
            </a:ext>
          </a:extLst>
        </xdr:cNvPr>
        <xdr:cNvGrpSpPr/>
      </xdr:nvGrpSpPr>
      <xdr:grpSpPr>
        <a:xfrm>
          <a:off x="585349" y="18136402"/>
          <a:ext cx="11198436" cy="1458127"/>
          <a:chOff x="0" y="0"/>
          <a:chExt cx="5652135" cy="619125"/>
        </a:xfrm>
      </xdr:grpSpPr>
      <xdr:sp macro="" textlink="">
        <xdr:nvSpPr>
          <xdr:cNvPr id="27" name="Text Box 42">
            <a:extLst>
              <a:ext uri="{FF2B5EF4-FFF2-40B4-BE49-F238E27FC236}">
                <a16:creationId xmlns:a16="http://schemas.microsoft.com/office/drawing/2014/main" id="{C331DBF9-6718-4F97-BD18-F7AE6DFFAB97}"/>
              </a:ext>
            </a:extLst>
          </xdr:cNvPr>
          <xdr:cNvSpPr txBox="1">
            <a:spLocks noChangeArrowheads="1"/>
          </xdr:cNvSpPr>
        </xdr:nvSpPr>
        <xdr:spPr bwMode="auto">
          <a:xfrm>
            <a:off x="0" y="0"/>
            <a:ext cx="1839595" cy="61912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spcAft>
                <a:spcPts val="0"/>
              </a:spcAft>
            </a:pPr>
            <a:r>
              <a:rPr lang="es-ES_tradnl" sz="700">
                <a:effectLst/>
                <a:latin typeface="Arial" panose="020B0604020202020204" pitchFamily="34" charset="0"/>
                <a:ea typeface="Times New Roman" panose="02020603050405020304" pitchFamily="18" charset="0"/>
              </a:rPr>
              <a:t>Carrera 30 N°. 25 - 90</a:t>
            </a:r>
            <a:endParaRPr lang="es-CO" sz="1000">
              <a:effectLst/>
              <a:latin typeface="Times New Roman" panose="02020603050405020304" pitchFamily="18" charset="0"/>
              <a:ea typeface="Times New Roman" panose="02020603050405020304" pitchFamily="18" charset="0"/>
            </a:endParaRPr>
          </a:p>
          <a:p>
            <a:pPr>
              <a:spcAft>
                <a:spcPts val="0"/>
              </a:spcAft>
            </a:pPr>
            <a:r>
              <a:rPr lang="es-ES_tradnl" sz="700">
                <a:effectLst/>
                <a:latin typeface="Arial" panose="020B0604020202020204" pitchFamily="34" charset="0"/>
                <a:ea typeface="Times New Roman" panose="02020603050405020304" pitchFamily="18" charset="0"/>
              </a:rPr>
              <a:t>PBX: (571) 338 5000 - Información: Línea 195</a:t>
            </a:r>
            <a:endParaRPr lang="es-CO" sz="1000">
              <a:effectLst/>
              <a:latin typeface="Times New Roman" panose="02020603050405020304" pitchFamily="18" charset="0"/>
              <a:ea typeface="Times New Roman" panose="02020603050405020304" pitchFamily="18" charset="0"/>
            </a:endParaRPr>
          </a:p>
          <a:p>
            <a:pPr>
              <a:spcAft>
                <a:spcPts val="0"/>
              </a:spcAft>
            </a:pPr>
            <a:r>
              <a:rPr lang="es-ES_tradnl" sz="700">
                <a:effectLst/>
                <a:latin typeface="Arial" panose="020B0604020202020204" pitchFamily="34" charset="0"/>
                <a:ea typeface="Times New Roman" panose="02020603050405020304" pitchFamily="18" charset="0"/>
              </a:rPr>
              <a:t>www.haciendabogota.gov.co</a:t>
            </a:r>
            <a:endParaRPr lang="es-CO" sz="1000">
              <a:effectLst/>
              <a:latin typeface="Times New Roman" panose="02020603050405020304" pitchFamily="18" charset="0"/>
              <a:ea typeface="Times New Roman" panose="02020603050405020304" pitchFamily="18" charset="0"/>
            </a:endParaRPr>
          </a:p>
          <a:p>
            <a:pPr>
              <a:spcAft>
                <a:spcPts val="0"/>
              </a:spcAft>
            </a:pPr>
            <a:r>
              <a:rPr lang="es-ES_tradnl" sz="700">
                <a:effectLst/>
                <a:latin typeface="Arial" panose="020B0604020202020204" pitchFamily="34" charset="0"/>
                <a:ea typeface="Times New Roman" panose="02020603050405020304" pitchFamily="18" charset="0"/>
              </a:rPr>
              <a:t>NIT 899.999.061-9</a:t>
            </a:r>
            <a:endParaRPr lang="es-CO" sz="1000">
              <a:effectLst/>
              <a:latin typeface="Times New Roman" panose="02020603050405020304" pitchFamily="18" charset="0"/>
              <a:ea typeface="Times New Roman" panose="02020603050405020304" pitchFamily="18" charset="0"/>
            </a:endParaRPr>
          </a:p>
          <a:p>
            <a:pPr>
              <a:spcAft>
                <a:spcPts val="0"/>
              </a:spcAft>
            </a:pPr>
            <a:r>
              <a:rPr lang="es-ES_tradnl" sz="700">
                <a:effectLst/>
                <a:latin typeface="Arial" panose="020B0604020202020204" pitchFamily="34" charset="0"/>
                <a:ea typeface="Times New Roman" panose="02020603050405020304" pitchFamily="18" charset="0"/>
              </a:rPr>
              <a:t>Bogotá, D.C. - Colombia</a:t>
            </a:r>
            <a:endParaRPr lang="es-CO" sz="1000">
              <a:effectLst/>
              <a:latin typeface="Times New Roman" panose="02020603050405020304" pitchFamily="18" charset="0"/>
              <a:ea typeface="Times New Roman" panose="02020603050405020304" pitchFamily="18" charset="0"/>
            </a:endParaRPr>
          </a:p>
          <a:p>
            <a:pPr>
              <a:spcAft>
                <a:spcPts val="0"/>
              </a:spcAft>
            </a:pPr>
            <a:r>
              <a:rPr lang="es-ES_tradnl" sz="700">
                <a:effectLst/>
                <a:latin typeface="Arial" panose="020B0604020202020204" pitchFamily="34" charset="0"/>
                <a:ea typeface="Times New Roman" panose="02020603050405020304" pitchFamily="18" charset="0"/>
              </a:rPr>
              <a:t>Código Postal 111311</a:t>
            </a:r>
            <a:endParaRPr lang="es-CO" sz="1000">
              <a:effectLst/>
              <a:latin typeface="Times New Roman" panose="02020603050405020304" pitchFamily="18" charset="0"/>
              <a:ea typeface="Times New Roman" panose="02020603050405020304" pitchFamily="18" charset="0"/>
            </a:endParaRPr>
          </a:p>
          <a:p>
            <a:pPr>
              <a:spcAft>
                <a:spcPts val="0"/>
              </a:spcAft>
            </a:pPr>
            <a:r>
              <a:rPr lang="es-ES_tradnl" sz="700">
                <a:effectLst/>
                <a:latin typeface="Arial" panose="020B0604020202020204" pitchFamily="34" charset="0"/>
                <a:ea typeface="Times New Roman" panose="02020603050405020304" pitchFamily="18" charset="0"/>
              </a:rPr>
              <a:t> </a:t>
            </a:r>
            <a:endParaRPr lang="es-CO" sz="1000">
              <a:effectLst/>
              <a:latin typeface="Times New Roman" panose="02020603050405020304" pitchFamily="18" charset="0"/>
              <a:ea typeface="Times New Roman" panose="02020603050405020304" pitchFamily="18" charset="0"/>
            </a:endParaRPr>
          </a:p>
        </xdr:txBody>
      </xdr:sp>
      <xdr:cxnSp macro="">
        <xdr:nvCxnSpPr>
          <xdr:cNvPr id="28" name="AutoShape 140">
            <a:extLst>
              <a:ext uri="{FF2B5EF4-FFF2-40B4-BE49-F238E27FC236}">
                <a16:creationId xmlns:a16="http://schemas.microsoft.com/office/drawing/2014/main" id="{C0351EC9-5DC6-4DE0-BE8F-76FEAA040DEF}"/>
              </a:ext>
            </a:extLst>
          </xdr:cNvPr>
          <xdr:cNvCxnSpPr>
            <a:cxnSpLocks noChangeShapeType="1"/>
          </xdr:cNvCxnSpPr>
        </xdr:nvCxnSpPr>
        <xdr:spPr bwMode="auto">
          <a:xfrm>
            <a:off x="1979054" y="21464"/>
            <a:ext cx="0" cy="575945"/>
          </a:xfrm>
          <a:prstGeom prst="straightConnector1">
            <a:avLst/>
          </a:prstGeom>
          <a:noFill/>
          <a:ln w="12700">
            <a:solidFill>
              <a:srgbClr val="000000"/>
            </a:solidFill>
            <a:round/>
            <a:headEnd/>
            <a:tailEnd/>
          </a:ln>
          <a:extLst>
            <a:ext uri="{909E8E84-426E-40DD-AFC4-6F175D3DCCD1}">
              <a14:hiddenFill xmlns:a14="http://schemas.microsoft.com/office/drawing/2010/main">
                <a:noFill/>
              </a14:hiddenFill>
            </a:ext>
          </a:extLst>
        </xdr:spPr>
      </xdr:cxnSp>
      <xdr:pic>
        <xdr:nvPicPr>
          <xdr:cNvPr id="29" name="Imagen 28">
            <a:extLst>
              <a:ext uri="{FF2B5EF4-FFF2-40B4-BE49-F238E27FC236}">
                <a16:creationId xmlns:a16="http://schemas.microsoft.com/office/drawing/2014/main" id="{F32FDA28-549D-4CEE-8AB5-CECE75659496}"/>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159358" y="21464"/>
            <a:ext cx="525145" cy="575945"/>
          </a:xfrm>
          <a:prstGeom prst="rect">
            <a:avLst/>
          </a:prstGeom>
        </xdr:spPr>
      </xdr:pic>
      <xdr:pic>
        <xdr:nvPicPr>
          <xdr:cNvPr id="30" name="Imagen 29">
            <a:extLst>
              <a:ext uri="{FF2B5EF4-FFF2-40B4-BE49-F238E27FC236}">
                <a16:creationId xmlns:a16="http://schemas.microsoft.com/office/drawing/2014/main" id="{5FA64014-FC72-419A-B0F4-C046B4F0FF2E}"/>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798570" y="8585"/>
            <a:ext cx="1853565" cy="608330"/>
          </a:xfrm>
          <a:prstGeom prst="rect">
            <a:avLst/>
          </a:prstGeom>
        </xdr:spPr>
      </xdr:pic>
    </xdr:grpSp>
    <xdr:clientData/>
  </xdr:twoCellAnchor>
  <xdr:twoCellAnchor>
    <xdr:from>
      <xdr:col>6</xdr:col>
      <xdr:colOff>1400175</xdr:colOff>
      <xdr:row>17</xdr:row>
      <xdr:rowOff>123825</xdr:rowOff>
    </xdr:from>
    <xdr:to>
      <xdr:col>8</xdr:col>
      <xdr:colOff>1368590</xdr:colOff>
      <xdr:row>22</xdr:row>
      <xdr:rowOff>47625</xdr:rowOff>
    </xdr:to>
    <xdr:grpSp>
      <xdr:nvGrpSpPr>
        <xdr:cNvPr id="2" name="Grupo 1" descr="Convenciones">
          <a:extLst>
            <a:ext uri="{FF2B5EF4-FFF2-40B4-BE49-F238E27FC236}">
              <a16:creationId xmlns:a16="http://schemas.microsoft.com/office/drawing/2014/main" id="{4A58B809-97A3-47E3-A902-343280A27469}"/>
            </a:ext>
          </a:extLst>
        </xdr:cNvPr>
        <xdr:cNvGrpSpPr/>
      </xdr:nvGrpSpPr>
      <xdr:grpSpPr>
        <a:xfrm>
          <a:off x="8936627" y="15474587"/>
          <a:ext cx="3072749" cy="1733550"/>
          <a:chOff x="12392219" y="12217270"/>
          <a:chExt cx="2731148" cy="1263521"/>
        </a:xfrm>
      </xdr:grpSpPr>
      <xdr:grpSp>
        <xdr:nvGrpSpPr>
          <xdr:cNvPr id="3" name="Grupo 2">
            <a:extLst>
              <a:ext uri="{FF2B5EF4-FFF2-40B4-BE49-F238E27FC236}">
                <a16:creationId xmlns:a16="http://schemas.microsoft.com/office/drawing/2014/main" id="{41338C22-048B-5D4C-7D3E-0E91BCE5676B}"/>
              </a:ext>
            </a:extLst>
          </xdr:cNvPr>
          <xdr:cNvGrpSpPr/>
        </xdr:nvGrpSpPr>
        <xdr:grpSpPr>
          <a:xfrm>
            <a:off x="12600172" y="12257625"/>
            <a:ext cx="2291478" cy="830607"/>
            <a:chOff x="10812445" y="17982363"/>
            <a:chExt cx="2223930" cy="758755"/>
          </a:xfrm>
        </xdr:grpSpPr>
        <xdr:sp macro="" textlink="">
          <xdr:nvSpPr>
            <xdr:cNvPr id="8" name="CuadroTexto 7">
              <a:extLst>
                <a:ext uri="{FF2B5EF4-FFF2-40B4-BE49-F238E27FC236}">
                  <a16:creationId xmlns:a16="http://schemas.microsoft.com/office/drawing/2014/main" id="{7F3BB6DF-5A01-0E1D-E4DC-3C4DD23BE77A}"/>
                </a:ext>
              </a:extLst>
            </xdr:cNvPr>
            <xdr:cNvSpPr txBox="1"/>
          </xdr:nvSpPr>
          <xdr:spPr>
            <a:xfrm>
              <a:off x="11168325" y="17982363"/>
              <a:ext cx="1590675"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200" b="1">
                  <a:latin typeface="Arial" panose="020B0604020202020204" pitchFamily="34" charset="0"/>
                  <a:cs typeface="Arial" panose="020B0604020202020204" pitchFamily="34" charset="0"/>
                </a:rPr>
                <a:t>CONVENCIONES</a:t>
              </a:r>
            </a:p>
          </xdr:txBody>
        </xdr:sp>
        <xdr:sp macro="" textlink="">
          <xdr:nvSpPr>
            <xdr:cNvPr id="9" name="CuadroTexto 8">
              <a:extLst>
                <a:ext uri="{FF2B5EF4-FFF2-40B4-BE49-F238E27FC236}">
                  <a16:creationId xmlns:a16="http://schemas.microsoft.com/office/drawing/2014/main" id="{77281224-AA79-F77E-76D5-140A5E2521E8}"/>
                </a:ext>
              </a:extLst>
            </xdr:cNvPr>
            <xdr:cNvSpPr txBox="1"/>
          </xdr:nvSpPr>
          <xdr:spPr>
            <a:xfrm>
              <a:off x="11445700" y="18264972"/>
              <a:ext cx="1590675" cy="1988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200" b="0">
                  <a:latin typeface="Arial" panose="020B0604020202020204" pitchFamily="34" charset="0"/>
                  <a:cs typeface="Arial" panose="020B0604020202020204" pitchFamily="34" charset="0"/>
                </a:rPr>
                <a:t>Actividades</a:t>
              </a:r>
              <a:r>
                <a:rPr lang="es-CO" sz="1200" b="0" baseline="0">
                  <a:latin typeface="Arial" panose="020B0604020202020204" pitchFamily="34" charset="0"/>
                  <a:cs typeface="Arial" panose="020B0604020202020204" pitchFamily="34" charset="0"/>
                </a:rPr>
                <a:t> antiguas.</a:t>
              </a:r>
              <a:endParaRPr lang="es-CO" sz="1200" b="0">
                <a:latin typeface="Arial" panose="020B0604020202020204" pitchFamily="34" charset="0"/>
                <a:cs typeface="Arial" panose="020B0604020202020204" pitchFamily="34" charset="0"/>
              </a:endParaRPr>
            </a:p>
          </xdr:txBody>
        </xdr:sp>
        <xdr:sp macro="" textlink="">
          <xdr:nvSpPr>
            <xdr:cNvPr id="10" name="CuadroTexto 9">
              <a:extLst>
                <a:ext uri="{FF2B5EF4-FFF2-40B4-BE49-F238E27FC236}">
                  <a16:creationId xmlns:a16="http://schemas.microsoft.com/office/drawing/2014/main" id="{E84DAD0B-166F-06AC-2819-BCBF47C4F600}"/>
                </a:ext>
              </a:extLst>
            </xdr:cNvPr>
            <xdr:cNvSpPr txBox="1"/>
          </xdr:nvSpPr>
          <xdr:spPr>
            <a:xfrm>
              <a:off x="11407600" y="18522043"/>
              <a:ext cx="1590675" cy="2190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200" b="0">
                  <a:latin typeface="Arial" panose="020B0604020202020204" pitchFamily="34" charset="0"/>
                  <a:cs typeface="Arial" panose="020B0604020202020204" pitchFamily="34" charset="0"/>
                </a:rPr>
                <a:t>Actividades</a:t>
              </a:r>
              <a:r>
                <a:rPr lang="es-CO" sz="1200" b="0" baseline="0">
                  <a:latin typeface="Arial" panose="020B0604020202020204" pitchFamily="34" charset="0"/>
                  <a:cs typeface="Arial" panose="020B0604020202020204" pitchFamily="34" charset="0"/>
                </a:rPr>
                <a:t> nuevas.</a:t>
              </a:r>
              <a:endParaRPr lang="es-CO" sz="1200" b="0">
                <a:latin typeface="Arial" panose="020B0604020202020204" pitchFamily="34" charset="0"/>
                <a:cs typeface="Arial" panose="020B0604020202020204" pitchFamily="34" charset="0"/>
              </a:endParaRPr>
            </a:p>
          </xdr:txBody>
        </xdr:sp>
        <xdr:sp macro="" textlink="">
          <xdr:nvSpPr>
            <xdr:cNvPr id="11" name="Rectángulo 10">
              <a:extLst>
                <a:ext uri="{FF2B5EF4-FFF2-40B4-BE49-F238E27FC236}">
                  <a16:creationId xmlns:a16="http://schemas.microsoft.com/office/drawing/2014/main" id="{FAA50ADB-40F7-4836-BCE5-AF252BD72A12}"/>
                </a:ext>
              </a:extLst>
            </xdr:cNvPr>
            <xdr:cNvSpPr/>
          </xdr:nvSpPr>
          <xdr:spPr>
            <a:xfrm>
              <a:off x="10812445" y="18329660"/>
              <a:ext cx="514350" cy="133350"/>
            </a:xfrm>
            <a:prstGeom prst="rect">
              <a:avLst/>
            </a:prstGeom>
            <a:solidFill>
              <a:schemeClr val="accent4">
                <a:lumMod val="40000"/>
                <a:lumOff val="60000"/>
              </a:schemeClr>
            </a:solidFill>
            <a:ln>
              <a:solidFill>
                <a:schemeClr val="accent4">
                  <a:lumMod val="40000"/>
                  <a:lumOff val="6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endParaRPr lang="es-CO" sz="1100">
                <a:solidFill>
                  <a:schemeClr val="lt1"/>
                </a:solidFill>
                <a:latin typeface="+mn-lt"/>
                <a:ea typeface="+mn-ea"/>
                <a:cs typeface="+mn-cs"/>
              </a:endParaRPr>
            </a:p>
          </xdr:txBody>
        </xdr:sp>
        <xdr:sp macro="" textlink="">
          <xdr:nvSpPr>
            <xdr:cNvPr id="12" name="Rectángulo 11">
              <a:extLst>
                <a:ext uri="{FF2B5EF4-FFF2-40B4-BE49-F238E27FC236}">
                  <a16:creationId xmlns:a16="http://schemas.microsoft.com/office/drawing/2014/main" id="{D948F504-3D5E-763B-327A-C745C24505DF}"/>
                </a:ext>
              </a:extLst>
            </xdr:cNvPr>
            <xdr:cNvSpPr/>
          </xdr:nvSpPr>
          <xdr:spPr>
            <a:xfrm>
              <a:off x="10812445" y="18571553"/>
              <a:ext cx="514350" cy="133350"/>
            </a:xfrm>
            <a:prstGeom prst="rect">
              <a:avLst/>
            </a:prstGeom>
            <a:solidFill>
              <a:srgbClr val="00B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grpSp>
      <xdr:sp macro="" textlink="">
        <xdr:nvSpPr>
          <xdr:cNvPr id="4" name="Rectángulo 3">
            <a:extLst>
              <a:ext uri="{FF2B5EF4-FFF2-40B4-BE49-F238E27FC236}">
                <a16:creationId xmlns:a16="http://schemas.microsoft.com/office/drawing/2014/main" id="{9317C22D-B791-AFBF-3CE4-ADDF3E9282BF}"/>
              </a:ext>
            </a:extLst>
          </xdr:cNvPr>
          <xdr:cNvSpPr/>
        </xdr:nvSpPr>
        <xdr:spPr>
          <a:xfrm>
            <a:off x="12609891" y="13190686"/>
            <a:ext cx="529972" cy="145978"/>
          </a:xfrm>
          <a:prstGeom prst="rect">
            <a:avLst/>
          </a:prstGeom>
          <a:solidFill>
            <a:schemeClr val="accent2">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sp macro="" textlink="">
        <xdr:nvSpPr>
          <xdr:cNvPr id="6" name="CuadroTexto 5">
            <a:extLst>
              <a:ext uri="{FF2B5EF4-FFF2-40B4-BE49-F238E27FC236}">
                <a16:creationId xmlns:a16="http://schemas.microsoft.com/office/drawing/2014/main" id="{365EB030-DDB5-FA43-8F32-61D2FCD1DE12}"/>
              </a:ext>
            </a:extLst>
          </xdr:cNvPr>
          <xdr:cNvSpPr txBox="1"/>
        </xdr:nvSpPr>
        <xdr:spPr>
          <a:xfrm>
            <a:off x="13241651" y="13142089"/>
            <a:ext cx="1871997" cy="2398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200" b="0">
                <a:latin typeface="Arial" panose="020B0604020202020204" pitchFamily="34" charset="0"/>
                <a:cs typeface="Arial" panose="020B0604020202020204" pitchFamily="34" charset="0"/>
              </a:rPr>
              <a:t>Actividades</a:t>
            </a:r>
            <a:r>
              <a:rPr lang="es-CO" sz="1200" b="0" baseline="0">
                <a:latin typeface="Arial" panose="020B0604020202020204" pitchFamily="34" charset="0"/>
                <a:cs typeface="Arial" panose="020B0604020202020204" pitchFamily="34" charset="0"/>
              </a:rPr>
              <a:t> recurrentes.</a:t>
            </a:r>
            <a:endParaRPr lang="es-CO" sz="1200" b="0">
              <a:latin typeface="Arial" panose="020B0604020202020204" pitchFamily="34" charset="0"/>
              <a:cs typeface="Arial" panose="020B0604020202020204" pitchFamily="34" charset="0"/>
            </a:endParaRPr>
          </a:p>
        </xdr:txBody>
      </xdr:sp>
      <xdr:sp macro="" textlink="">
        <xdr:nvSpPr>
          <xdr:cNvPr id="7" name="Rectángulo 6">
            <a:extLst>
              <a:ext uri="{FF2B5EF4-FFF2-40B4-BE49-F238E27FC236}">
                <a16:creationId xmlns:a16="http://schemas.microsoft.com/office/drawing/2014/main" id="{51A797BF-7692-68A0-82BC-A8AEAACCBDAB}"/>
              </a:ext>
            </a:extLst>
          </xdr:cNvPr>
          <xdr:cNvSpPr/>
        </xdr:nvSpPr>
        <xdr:spPr>
          <a:xfrm>
            <a:off x="12392219" y="12217270"/>
            <a:ext cx="2731148" cy="1263521"/>
          </a:xfrm>
          <a:prstGeom prst="rect">
            <a:avLst/>
          </a:prstGeom>
          <a:noFill/>
          <a:ln w="28575">
            <a:solidFill>
              <a:sysClr val="windowText" lastClr="0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kern="1200"/>
          </a:p>
        </xdr:txBody>
      </xdr:sp>
    </xdr:grpSp>
    <xdr:clientData/>
  </xdr:twoCellAnchor>
</xdr:wsDr>
</file>

<file path=xl/drawings/drawing15.xml><?xml version="1.0" encoding="utf-8"?>
<xdr:wsDr xmlns:xdr="http://schemas.openxmlformats.org/drawingml/2006/spreadsheetDrawing" xmlns:a="http://schemas.openxmlformats.org/drawingml/2006/main">
  <xdr:twoCellAnchor>
    <xdr:from>
      <xdr:col>10</xdr:col>
      <xdr:colOff>0</xdr:colOff>
      <xdr:row>28</xdr:row>
      <xdr:rowOff>172639</xdr:rowOff>
    </xdr:from>
    <xdr:to>
      <xdr:col>10</xdr:col>
      <xdr:colOff>1363068</xdr:colOff>
      <xdr:row>32</xdr:row>
      <xdr:rowOff>184702</xdr:rowOff>
    </xdr:to>
    <xdr:sp macro="" textlink="">
      <xdr:nvSpPr>
        <xdr:cNvPr id="26" name="Rectángulo redondeado 25">
          <a:hlinkClick xmlns:r="http://schemas.openxmlformats.org/officeDocument/2006/relationships" r:id="rId1"/>
          <a:extLst>
            <a:ext uri="{FF2B5EF4-FFF2-40B4-BE49-F238E27FC236}">
              <a16:creationId xmlns:a16="http://schemas.microsoft.com/office/drawing/2014/main" id="{7AB70500-F174-431C-88B7-DF1ACB00F05F}"/>
            </a:ext>
          </a:extLst>
        </xdr:cNvPr>
        <xdr:cNvSpPr/>
      </xdr:nvSpPr>
      <xdr:spPr>
        <a:xfrm>
          <a:off x="17041468" y="18125193"/>
          <a:ext cx="3557959" cy="757498"/>
        </a:xfrm>
        <a:prstGeom prst="roundRect">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lang="es-CO" sz="4400" b="1"/>
            <a:t>REGRESAR</a:t>
          </a:r>
          <a:r>
            <a:rPr lang="es-CO" sz="1600"/>
            <a:t> </a:t>
          </a:r>
        </a:p>
      </xdr:txBody>
    </xdr:sp>
    <xdr:clientData/>
  </xdr:twoCellAnchor>
  <xdr:twoCellAnchor>
    <xdr:from>
      <xdr:col>8</xdr:col>
      <xdr:colOff>888376</xdr:colOff>
      <xdr:row>36</xdr:row>
      <xdr:rowOff>41413</xdr:rowOff>
    </xdr:from>
    <xdr:to>
      <xdr:col>11</xdr:col>
      <xdr:colOff>706047</xdr:colOff>
      <xdr:row>43</xdr:row>
      <xdr:rowOff>36848</xdr:rowOff>
    </xdr:to>
    <xdr:grpSp>
      <xdr:nvGrpSpPr>
        <xdr:cNvPr id="78" name="Grupo 77">
          <a:extLst>
            <a:ext uri="{FF2B5EF4-FFF2-40B4-BE49-F238E27FC236}">
              <a16:creationId xmlns:a16="http://schemas.microsoft.com/office/drawing/2014/main" id="{4A0CA4CF-EE80-4641-BA8A-A50AACFE79CF}"/>
            </a:ext>
            <a:ext uri="{C183D7F6-B498-43B3-948B-1728B52AA6E4}">
              <adec:decorative xmlns:adec="http://schemas.microsoft.com/office/drawing/2017/decorative" val="1"/>
            </a:ext>
          </a:extLst>
        </xdr:cNvPr>
        <xdr:cNvGrpSpPr/>
      </xdr:nvGrpSpPr>
      <xdr:grpSpPr>
        <a:xfrm>
          <a:off x="11570212" y="58511545"/>
          <a:ext cx="8917288" cy="1282145"/>
          <a:chOff x="0" y="0"/>
          <a:chExt cx="5652135" cy="619125"/>
        </a:xfrm>
      </xdr:grpSpPr>
      <xdr:sp macro="" textlink="">
        <xdr:nvSpPr>
          <xdr:cNvPr id="79" name="Text Box 42">
            <a:extLst>
              <a:ext uri="{FF2B5EF4-FFF2-40B4-BE49-F238E27FC236}">
                <a16:creationId xmlns:a16="http://schemas.microsoft.com/office/drawing/2014/main" id="{206C1709-3C86-44D9-8037-B3664E5A8CAE}"/>
              </a:ext>
            </a:extLst>
          </xdr:cNvPr>
          <xdr:cNvSpPr txBox="1">
            <a:spLocks noChangeArrowheads="1"/>
          </xdr:cNvSpPr>
        </xdr:nvSpPr>
        <xdr:spPr bwMode="auto">
          <a:xfrm>
            <a:off x="0" y="0"/>
            <a:ext cx="1839595" cy="61912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spcAft>
                <a:spcPts val="0"/>
              </a:spcAft>
            </a:pPr>
            <a:r>
              <a:rPr lang="es-ES_tradnl" sz="700">
                <a:effectLst/>
                <a:latin typeface="Arial" panose="020B0604020202020204" pitchFamily="34" charset="0"/>
                <a:ea typeface="Times New Roman" panose="02020603050405020304" pitchFamily="18" charset="0"/>
              </a:rPr>
              <a:t>Carrera 30 Ni. 25 - 90</a:t>
            </a:r>
            <a:endParaRPr lang="es-CO" sz="1000">
              <a:effectLst/>
              <a:latin typeface="Times New Roman" panose="02020603050405020304" pitchFamily="18" charset="0"/>
              <a:ea typeface="Times New Roman" panose="02020603050405020304" pitchFamily="18" charset="0"/>
            </a:endParaRPr>
          </a:p>
          <a:p>
            <a:pPr>
              <a:spcAft>
                <a:spcPts val="0"/>
              </a:spcAft>
            </a:pPr>
            <a:r>
              <a:rPr lang="es-ES_tradnl" sz="700">
                <a:effectLst/>
                <a:latin typeface="Arial" panose="020B0604020202020204" pitchFamily="34" charset="0"/>
                <a:ea typeface="Times New Roman" panose="02020603050405020304" pitchFamily="18" charset="0"/>
              </a:rPr>
              <a:t>PBX: (571) 338 5000 - Información: Línea 195</a:t>
            </a:r>
            <a:endParaRPr lang="es-CO" sz="1000">
              <a:effectLst/>
              <a:latin typeface="Times New Roman" panose="02020603050405020304" pitchFamily="18" charset="0"/>
              <a:ea typeface="Times New Roman" panose="02020603050405020304" pitchFamily="18" charset="0"/>
            </a:endParaRPr>
          </a:p>
          <a:p>
            <a:pPr>
              <a:spcAft>
                <a:spcPts val="0"/>
              </a:spcAft>
            </a:pPr>
            <a:r>
              <a:rPr lang="es-ES_tradnl" sz="700">
                <a:effectLst/>
                <a:latin typeface="Arial" panose="020B0604020202020204" pitchFamily="34" charset="0"/>
                <a:ea typeface="Times New Roman" panose="02020603050405020304" pitchFamily="18" charset="0"/>
              </a:rPr>
              <a:t>www.haciendabogota.gov.co</a:t>
            </a:r>
            <a:endParaRPr lang="es-CO" sz="1000">
              <a:effectLst/>
              <a:latin typeface="Times New Roman" panose="02020603050405020304" pitchFamily="18" charset="0"/>
              <a:ea typeface="Times New Roman" panose="02020603050405020304" pitchFamily="18" charset="0"/>
            </a:endParaRPr>
          </a:p>
          <a:p>
            <a:pPr>
              <a:spcAft>
                <a:spcPts val="0"/>
              </a:spcAft>
            </a:pPr>
            <a:r>
              <a:rPr lang="es-ES_tradnl" sz="700">
                <a:effectLst/>
                <a:latin typeface="Arial" panose="020B0604020202020204" pitchFamily="34" charset="0"/>
                <a:ea typeface="Times New Roman" panose="02020603050405020304" pitchFamily="18" charset="0"/>
              </a:rPr>
              <a:t>NIT 899.999.061-9</a:t>
            </a:r>
            <a:endParaRPr lang="es-CO" sz="1000">
              <a:effectLst/>
              <a:latin typeface="Times New Roman" panose="02020603050405020304" pitchFamily="18" charset="0"/>
              <a:ea typeface="Times New Roman" panose="02020603050405020304" pitchFamily="18" charset="0"/>
            </a:endParaRPr>
          </a:p>
          <a:p>
            <a:pPr>
              <a:spcAft>
                <a:spcPts val="0"/>
              </a:spcAft>
            </a:pPr>
            <a:r>
              <a:rPr lang="es-ES_tradnl" sz="700">
                <a:effectLst/>
                <a:latin typeface="Arial" panose="020B0604020202020204" pitchFamily="34" charset="0"/>
                <a:ea typeface="Times New Roman" panose="02020603050405020304" pitchFamily="18" charset="0"/>
              </a:rPr>
              <a:t>Bogotá, D.C. - Colombia</a:t>
            </a:r>
            <a:endParaRPr lang="es-CO" sz="1000">
              <a:effectLst/>
              <a:latin typeface="Times New Roman" panose="02020603050405020304" pitchFamily="18" charset="0"/>
              <a:ea typeface="Times New Roman" panose="02020603050405020304" pitchFamily="18" charset="0"/>
            </a:endParaRPr>
          </a:p>
          <a:p>
            <a:pPr>
              <a:spcAft>
                <a:spcPts val="0"/>
              </a:spcAft>
            </a:pPr>
            <a:r>
              <a:rPr lang="es-ES_tradnl" sz="700">
                <a:effectLst/>
                <a:latin typeface="Arial" panose="020B0604020202020204" pitchFamily="34" charset="0"/>
                <a:ea typeface="Times New Roman" panose="02020603050405020304" pitchFamily="18" charset="0"/>
              </a:rPr>
              <a:t>Código Postal 111311</a:t>
            </a:r>
            <a:endParaRPr lang="es-CO" sz="1000">
              <a:effectLst/>
              <a:latin typeface="Times New Roman" panose="02020603050405020304" pitchFamily="18" charset="0"/>
              <a:ea typeface="Times New Roman" panose="02020603050405020304" pitchFamily="18" charset="0"/>
            </a:endParaRPr>
          </a:p>
          <a:p>
            <a:pPr>
              <a:spcAft>
                <a:spcPts val="0"/>
              </a:spcAft>
            </a:pPr>
            <a:r>
              <a:rPr lang="es-ES_tradnl" sz="700">
                <a:effectLst/>
                <a:latin typeface="Arial" panose="020B0604020202020204" pitchFamily="34" charset="0"/>
                <a:ea typeface="Times New Roman" panose="02020603050405020304" pitchFamily="18" charset="0"/>
              </a:rPr>
              <a:t> </a:t>
            </a:r>
            <a:endParaRPr lang="es-CO" sz="1000">
              <a:effectLst/>
              <a:latin typeface="Times New Roman" panose="02020603050405020304" pitchFamily="18" charset="0"/>
              <a:ea typeface="Times New Roman" panose="02020603050405020304" pitchFamily="18" charset="0"/>
            </a:endParaRPr>
          </a:p>
        </xdr:txBody>
      </xdr:sp>
      <xdr:cxnSp macro="">
        <xdr:nvCxnSpPr>
          <xdr:cNvPr id="80" name="AutoShape 140">
            <a:extLst>
              <a:ext uri="{FF2B5EF4-FFF2-40B4-BE49-F238E27FC236}">
                <a16:creationId xmlns:a16="http://schemas.microsoft.com/office/drawing/2014/main" id="{78FF0C68-CC81-472E-82C5-A2C0F65717C9}"/>
              </a:ext>
            </a:extLst>
          </xdr:cNvPr>
          <xdr:cNvCxnSpPr>
            <a:cxnSpLocks noChangeShapeType="1"/>
          </xdr:cNvCxnSpPr>
        </xdr:nvCxnSpPr>
        <xdr:spPr bwMode="auto">
          <a:xfrm>
            <a:off x="1979054" y="21464"/>
            <a:ext cx="0" cy="575945"/>
          </a:xfrm>
          <a:prstGeom prst="straightConnector1">
            <a:avLst/>
          </a:prstGeom>
          <a:noFill/>
          <a:ln w="12700">
            <a:solidFill>
              <a:srgbClr val="000000"/>
            </a:solidFill>
            <a:round/>
            <a:headEnd/>
            <a:tailEnd/>
          </a:ln>
          <a:extLst>
            <a:ext uri="{909E8E84-426E-40DD-AFC4-6F175D3DCCD1}">
              <a14:hiddenFill xmlns:a14="http://schemas.microsoft.com/office/drawing/2010/main">
                <a:noFill/>
              </a14:hiddenFill>
            </a:ext>
          </a:extLst>
        </xdr:spPr>
      </xdr:cxnSp>
      <xdr:pic>
        <xdr:nvPicPr>
          <xdr:cNvPr id="81" name="Imagen 80">
            <a:extLst>
              <a:ext uri="{FF2B5EF4-FFF2-40B4-BE49-F238E27FC236}">
                <a16:creationId xmlns:a16="http://schemas.microsoft.com/office/drawing/2014/main" id="{AC393ED8-EF91-47D3-B129-7E06F5FF52B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159358" y="21464"/>
            <a:ext cx="525145" cy="575945"/>
          </a:xfrm>
          <a:prstGeom prst="rect">
            <a:avLst/>
          </a:prstGeom>
        </xdr:spPr>
      </xdr:pic>
      <xdr:pic>
        <xdr:nvPicPr>
          <xdr:cNvPr id="82" name="Imagen 81">
            <a:extLst>
              <a:ext uri="{FF2B5EF4-FFF2-40B4-BE49-F238E27FC236}">
                <a16:creationId xmlns:a16="http://schemas.microsoft.com/office/drawing/2014/main" id="{8C30D4F5-2A3B-4EA6-8FBC-D31C8FDB27A6}"/>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798570" y="8585"/>
            <a:ext cx="1853565" cy="608330"/>
          </a:xfrm>
          <a:prstGeom prst="rect">
            <a:avLst/>
          </a:prstGeom>
        </xdr:spPr>
      </xdr:pic>
    </xdr:grpSp>
    <xdr:clientData/>
  </xdr:twoCellAnchor>
  <xdr:twoCellAnchor editAs="oneCell">
    <xdr:from>
      <xdr:col>10</xdr:col>
      <xdr:colOff>0</xdr:colOff>
      <xdr:row>0</xdr:row>
      <xdr:rowOff>352011</xdr:rowOff>
    </xdr:from>
    <xdr:to>
      <xdr:col>10</xdr:col>
      <xdr:colOff>3047717</xdr:colOff>
      <xdr:row>0</xdr:row>
      <xdr:rowOff>1540334</xdr:rowOff>
    </xdr:to>
    <xdr:pic>
      <xdr:nvPicPr>
        <xdr:cNvPr id="83" name="Picture 6">
          <a:extLst>
            <a:ext uri="{FF2B5EF4-FFF2-40B4-BE49-F238E27FC236}">
              <a16:creationId xmlns:a16="http://schemas.microsoft.com/office/drawing/2014/main" id="{B10F6019-79E5-4D53-877F-A215DEB8DCE6}"/>
            </a:ext>
            <a:ext uri="{C183D7F6-B498-43B3-948B-1728B52AA6E4}">
              <adec:decorative xmlns:adec="http://schemas.microsoft.com/office/drawing/2017/decorative" val="1"/>
            </a:ext>
          </a:extLst>
        </xdr:cNvPr>
        <xdr:cNvPicPr/>
      </xdr:nvPicPr>
      <xdr:blipFill>
        <a:blip xmlns:r="http://schemas.openxmlformats.org/officeDocument/2006/relationships" r:embed="rId4"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17745488" y="352011"/>
          <a:ext cx="3036094" cy="1180703"/>
        </a:xfrm>
        <a:prstGeom prst="rect">
          <a:avLst/>
        </a:prstGeom>
      </xdr:spPr>
    </xdr:pic>
    <xdr:clientData/>
  </xdr:twoCellAnchor>
  <xdr:twoCellAnchor>
    <xdr:from>
      <xdr:col>9</xdr:col>
      <xdr:colOff>111959</xdr:colOff>
      <xdr:row>7</xdr:row>
      <xdr:rowOff>90563</xdr:rowOff>
    </xdr:from>
    <xdr:to>
      <xdr:col>9</xdr:col>
      <xdr:colOff>4528553</xdr:colOff>
      <xdr:row>7</xdr:row>
      <xdr:rowOff>2773940</xdr:rowOff>
    </xdr:to>
    <xdr:graphicFrame macro="">
      <xdr:nvGraphicFramePr>
        <xdr:cNvPr id="3" name="Gráfico 2">
          <a:extLst>
            <a:ext uri="{FF2B5EF4-FFF2-40B4-BE49-F238E27FC236}">
              <a16:creationId xmlns:a16="http://schemas.microsoft.com/office/drawing/2014/main" id="{B6FC21D1-52E6-4C8E-B424-4D6304D99C35}"/>
            </a:ext>
            <a:ext uri="{C183D7F6-B498-43B3-948B-1728B52AA6E4}">
              <adec:decorative xmlns:adec="http://schemas.microsoft.com/office/drawing/2017/decorative" val="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145380</xdr:colOff>
      <xdr:row>8</xdr:row>
      <xdr:rowOff>100262</xdr:rowOff>
    </xdr:from>
    <xdr:to>
      <xdr:col>9</xdr:col>
      <xdr:colOff>4561973</xdr:colOff>
      <xdr:row>8</xdr:row>
      <xdr:rowOff>2707106</xdr:rowOff>
    </xdr:to>
    <xdr:graphicFrame macro="">
      <xdr:nvGraphicFramePr>
        <xdr:cNvPr id="5" name="Gráfico 4">
          <a:extLst>
            <a:ext uri="{FF2B5EF4-FFF2-40B4-BE49-F238E27FC236}">
              <a16:creationId xmlns:a16="http://schemas.microsoft.com/office/drawing/2014/main" id="{4993A531-3070-46B2-B8BE-CF1598828A3E}"/>
            </a:ext>
            <a:ext uri="{C183D7F6-B498-43B3-948B-1728B52AA6E4}">
              <adec:decorative xmlns:adec="http://schemas.microsoft.com/office/drawing/2017/decorative" val="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9</xdr:col>
      <xdr:colOff>162093</xdr:colOff>
      <xdr:row>9</xdr:row>
      <xdr:rowOff>90569</xdr:rowOff>
    </xdr:from>
    <xdr:to>
      <xdr:col>9</xdr:col>
      <xdr:colOff>4495133</xdr:colOff>
      <xdr:row>9</xdr:row>
      <xdr:rowOff>2556710</xdr:rowOff>
    </xdr:to>
    <xdr:graphicFrame macro="">
      <xdr:nvGraphicFramePr>
        <xdr:cNvPr id="6" name="Gráfico 5">
          <a:extLst>
            <a:ext uri="{FF2B5EF4-FFF2-40B4-BE49-F238E27FC236}">
              <a16:creationId xmlns:a16="http://schemas.microsoft.com/office/drawing/2014/main" id="{7CF6821D-6AC4-4E73-939F-A5371FA7CB1A}"/>
            </a:ext>
            <a:ext uri="{C183D7F6-B498-43B3-948B-1728B52AA6E4}">
              <adec:decorative xmlns:adec="http://schemas.microsoft.com/office/drawing/2017/decorative" val="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9</xdr:col>
      <xdr:colOff>162091</xdr:colOff>
      <xdr:row>10</xdr:row>
      <xdr:rowOff>140701</xdr:rowOff>
    </xdr:from>
    <xdr:to>
      <xdr:col>9</xdr:col>
      <xdr:colOff>4545263</xdr:colOff>
      <xdr:row>10</xdr:row>
      <xdr:rowOff>2523289</xdr:rowOff>
    </xdr:to>
    <xdr:graphicFrame macro="">
      <xdr:nvGraphicFramePr>
        <xdr:cNvPr id="7" name="Gráfico 6">
          <a:extLst>
            <a:ext uri="{FF2B5EF4-FFF2-40B4-BE49-F238E27FC236}">
              <a16:creationId xmlns:a16="http://schemas.microsoft.com/office/drawing/2014/main" id="{D6D5E330-A289-48E0-BAAC-C6716AC8E9D4}"/>
            </a:ext>
            <a:ext uri="{C183D7F6-B498-43B3-948B-1728B52AA6E4}">
              <adec:decorative xmlns:adec="http://schemas.microsoft.com/office/drawing/2017/decorative" val="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9</xdr:col>
      <xdr:colOff>162091</xdr:colOff>
      <xdr:row>12</xdr:row>
      <xdr:rowOff>90570</xdr:rowOff>
    </xdr:from>
    <xdr:to>
      <xdr:col>9</xdr:col>
      <xdr:colOff>4543591</xdr:colOff>
      <xdr:row>12</xdr:row>
      <xdr:rowOff>2640263</xdr:rowOff>
    </xdr:to>
    <xdr:graphicFrame macro="">
      <xdr:nvGraphicFramePr>
        <xdr:cNvPr id="9" name="Gráfico 8">
          <a:extLst>
            <a:ext uri="{FF2B5EF4-FFF2-40B4-BE49-F238E27FC236}">
              <a16:creationId xmlns:a16="http://schemas.microsoft.com/office/drawing/2014/main" id="{1DEDC962-AC46-4214-9BC9-FBD74EDE0A95}"/>
            </a:ext>
            <a:ext uri="{C183D7F6-B498-43B3-948B-1728B52AA6E4}">
              <adec:decorative xmlns:adec="http://schemas.microsoft.com/office/drawing/2017/decorative" val="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9</xdr:col>
      <xdr:colOff>162090</xdr:colOff>
      <xdr:row>13</xdr:row>
      <xdr:rowOff>73860</xdr:rowOff>
    </xdr:from>
    <xdr:to>
      <xdr:col>9</xdr:col>
      <xdr:colOff>4578684</xdr:colOff>
      <xdr:row>13</xdr:row>
      <xdr:rowOff>2656974</xdr:rowOff>
    </xdr:to>
    <xdr:graphicFrame macro="">
      <xdr:nvGraphicFramePr>
        <xdr:cNvPr id="10" name="Gráfico 9">
          <a:extLst>
            <a:ext uri="{FF2B5EF4-FFF2-40B4-BE49-F238E27FC236}">
              <a16:creationId xmlns:a16="http://schemas.microsoft.com/office/drawing/2014/main" id="{215CA643-0035-43FF-A03B-DDAF6E10E7D8}"/>
            </a:ext>
            <a:ext uri="{C183D7F6-B498-43B3-948B-1728B52AA6E4}">
              <adec:decorative xmlns:adec="http://schemas.microsoft.com/office/drawing/2017/decorative" val="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9</xdr:col>
      <xdr:colOff>178801</xdr:colOff>
      <xdr:row>14</xdr:row>
      <xdr:rowOff>90570</xdr:rowOff>
    </xdr:from>
    <xdr:to>
      <xdr:col>9</xdr:col>
      <xdr:colOff>4550776</xdr:colOff>
      <xdr:row>14</xdr:row>
      <xdr:rowOff>2523289</xdr:rowOff>
    </xdr:to>
    <xdr:graphicFrame macro="">
      <xdr:nvGraphicFramePr>
        <xdr:cNvPr id="11" name="Gráfico 10">
          <a:extLst>
            <a:ext uri="{FF2B5EF4-FFF2-40B4-BE49-F238E27FC236}">
              <a16:creationId xmlns:a16="http://schemas.microsoft.com/office/drawing/2014/main" id="{63CC9735-6C95-4F2A-9576-3FC45170CBC6}"/>
            </a:ext>
            <a:ext uri="{C183D7F6-B498-43B3-948B-1728B52AA6E4}">
              <adec:decorative xmlns:adec="http://schemas.microsoft.com/office/drawing/2017/decorative" val="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9</xdr:col>
      <xdr:colOff>162091</xdr:colOff>
      <xdr:row>15</xdr:row>
      <xdr:rowOff>90570</xdr:rowOff>
    </xdr:from>
    <xdr:to>
      <xdr:col>9</xdr:col>
      <xdr:colOff>4612105</xdr:colOff>
      <xdr:row>15</xdr:row>
      <xdr:rowOff>2339474</xdr:rowOff>
    </xdr:to>
    <xdr:graphicFrame macro="">
      <xdr:nvGraphicFramePr>
        <xdr:cNvPr id="12" name="Gráfico 11">
          <a:extLst>
            <a:ext uri="{FF2B5EF4-FFF2-40B4-BE49-F238E27FC236}">
              <a16:creationId xmlns:a16="http://schemas.microsoft.com/office/drawing/2014/main" id="{6E40B2D8-3DA5-477C-9F39-5E6827EC7AE9}"/>
            </a:ext>
            <a:ext uri="{C183D7F6-B498-43B3-948B-1728B52AA6E4}">
              <adec:decorative xmlns:adec="http://schemas.microsoft.com/office/drawing/2017/decorative" val="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9</xdr:col>
      <xdr:colOff>178801</xdr:colOff>
      <xdr:row>16</xdr:row>
      <xdr:rowOff>98927</xdr:rowOff>
    </xdr:from>
    <xdr:to>
      <xdr:col>9</xdr:col>
      <xdr:colOff>4595395</xdr:colOff>
      <xdr:row>16</xdr:row>
      <xdr:rowOff>2523289</xdr:rowOff>
    </xdr:to>
    <xdr:graphicFrame macro="">
      <xdr:nvGraphicFramePr>
        <xdr:cNvPr id="25" name="Gráfico 24">
          <a:extLst>
            <a:ext uri="{FF2B5EF4-FFF2-40B4-BE49-F238E27FC236}">
              <a16:creationId xmlns:a16="http://schemas.microsoft.com/office/drawing/2014/main" id="{ADB3921F-D2F0-49EE-823E-EB5BBC10412C}"/>
            </a:ext>
            <a:ext uri="{C183D7F6-B498-43B3-948B-1728B52AA6E4}">
              <adec:decorative xmlns:adec="http://schemas.microsoft.com/office/drawing/2017/decorative" val="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9</xdr:col>
      <xdr:colOff>162090</xdr:colOff>
      <xdr:row>17</xdr:row>
      <xdr:rowOff>116974</xdr:rowOff>
    </xdr:from>
    <xdr:to>
      <xdr:col>9</xdr:col>
      <xdr:colOff>4612105</xdr:colOff>
      <xdr:row>17</xdr:row>
      <xdr:rowOff>2590132</xdr:rowOff>
    </xdr:to>
    <xdr:graphicFrame macro="">
      <xdr:nvGraphicFramePr>
        <xdr:cNvPr id="27" name="Gráfico 26">
          <a:extLst>
            <a:ext uri="{FF2B5EF4-FFF2-40B4-BE49-F238E27FC236}">
              <a16:creationId xmlns:a16="http://schemas.microsoft.com/office/drawing/2014/main" id="{64C93D7C-D8C6-4ED0-9C05-FB5FDB78E8E3}"/>
            </a:ext>
            <a:ext uri="{C183D7F6-B498-43B3-948B-1728B52AA6E4}">
              <adec:decorative xmlns:adec="http://schemas.microsoft.com/office/drawing/2017/decorative" val="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9</xdr:col>
      <xdr:colOff>162093</xdr:colOff>
      <xdr:row>18</xdr:row>
      <xdr:rowOff>98926</xdr:rowOff>
    </xdr:from>
    <xdr:to>
      <xdr:col>9</xdr:col>
      <xdr:colOff>4545263</xdr:colOff>
      <xdr:row>18</xdr:row>
      <xdr:rowOff>2556711</xdr:rowOff>
    </xdr:to>
    <xdr:graphicFrame macro="">
      <xdr:nvGraphicFramePr>
        <xdr:cNvPr id="28" name="Gráfico 27">
          <a:extLst>
            <a:ext uri="{FF2B5EF4-FFF2-40B4-BE49-F238E27FC236}">
              <a16:creationId xmlns:a16="http://schemas.microsoft.com/office/drawing/2014/main" id="{B240A35D-C321-4F73-A427-A7DDDEE40509}"/>
            </a:ext>
            <a:ext uri="{C183D7F6-B498-43B3-948B-1728B52AA6E4}">
              <adec:decorative xmlns:adec="http://schemas.microsoft.com/office/drawing/2017/decorative" val="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9</xdr:col>
      <xdr:colOff>178803</xdr:colOff>
      <xdr:row>19</xdr:row>
      <xdr:rowOff>167104</xdr:rowOff>
    </xdr:from>
    <xdr:to>
      <xdr:col>9</xdr:col>
      <xdr:colOff>4495133</xdr:colOff>
      <xdr:row>19</xdr:row>
      <xdr:rowOff>2656973</xdr:rowOff>
    </xdr:to>
    <xdr:graphicFrame macro="">
      <xdr:nvGraphicFramePr>
        <xdr:cNvPr id="29" name="Gráfico 28">
          <a:extLst>
            <a:ext uri="{FF2B5EF4-FFF2-40B4-BE49-F238E27FC236}">
              <a16:creationId xmlns:a16="http://schemas.microsoft.com/office/drawing/2014/main" id="{8FA6C53F-6C90-4436-9473-DC06706327FD}"/>
            </a:ext>
            <a:ext uri="{C183D7F6-B498-43B3-948B-1728B52AA6E4}">
              <adec:decorative xmlns:adec="http://schemas.microsoft.com/office/drawing/2017/decorative" val="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9</xdr:col>
      <xdr:colOff>178801</xdr:colOff>
      <xdr:row>20</xdr:row>
      <xdr:rowOff>65504</xdr:rowOff>
    </xdr:from>
    <xdr:to>
      <xdr:col>9</xdr:col>
      <xdr:colOff>4528552</xdr:colOff>
      <xdr:row>20</xdr:row>
      <xdr:rowOff>2489867</xdr:rowOff>
    </xdr:to>
    <xdr:graphicFrame macro="">
      <xdr:nvGraphicFramePr>
        <xdr:cNvPr id="30" name="Gráfico 29">
          <a:extLst>
            <a:ext uri="{FF2B5EF4-FFF2-40B4-BE49-F238E27FC236}">
              <a16:creationId xmlns:a16="http://schemas.microsoft.com/office/drawing/2014/main" id="{582755FE-F023-4E23-A1CB-3BAE2869D8FC}"/>
            </a:ext>
            <a:ext uri="{C183D7F6-B498-43B3-948B-1728B52AA6E4}">
              <adec:decorative xmlns:adec="http://schemas.microsoft.com/office/drawing/2017/decorative" val="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9</xdr:col>
      <xdr:colOff>178802</xdr:colOff>
      <xdr:row>21</xdr:row>
      <xdr:rowOff>82215</xdr:rowOff>
    </xdr:from>
    <xdr:to>
      <xdr:col>9</xdr:col>
      <xdr:colOff>4478421</xdr:colOff>
      <xdr:row>21</xdr:row>
      <xdr:rowOff>2506578</xdr:rowOff>
    </xdr:to>
    <xdr:graphicFrame macro="">
      <xdr:nvGraphicFramePr>
        <xdr:cNvPr id="31" name="Gráfico 30">
          <a:extLst>
            <a:ext uri="{FF2B5EF4-FFF2-40B4-BE49-F238E27FC236}">
              <a16:creationId xmlns:a16="http://schemas.microsoft.com/office/drawing/2014/main" id="{3A945E5E-0CAD-4147-8DAD-24986A4D9B9A}"/>
            </a:ext>
            <a:ext uri="{C183D7F6-B498-43B3-948B-1728B52AA6E4}">
              <adec:decorative xmlns:adec="http://schemas.microsoft.com/office/drawing/2017/decorative" val="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9</xdr:col>
      <xdr:colOff>195512</xdr:colOff>
      <xdr:row>22</xdr:row>
      <xdr:rowOff>82216</xdr:rowOff>
    </xdr:from>
    <xdr:to>
      <xdr:col>9</xdr:col>
      <xdr:colOff>4528553</xdr:colOff>
      <xdr:row>22</xdr:row>
      <xdr:rowOff>2372895</xdr:rowOff>
    </xdr:to>
    <xdr:graphicFrame macro="">
      <xdr:nvGraphicFramePr>
        <xdr:cNvPr id="32" name="Gráfico 31">
          <a:extLst>
            <a:ext uri="{FF2B5EF4-FFF2-40B4-BE49-F238E27FC236}">
              <a16:creationId xmlns:a16="http://schemas.microsoft.com/office/drawing/2014/main" id="{65669EF3-31F2-47AA-BADA-34B135A3DF7E}"/>
            </a:ext>
            <a:ext uri="{C183D7F6-B498-43B3-948B-1728B52AA6E4}">
              <adec:decorative xmlns:adec="http://schemas.microsoft.com/office/drawing/2017/decorative" val="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9</xdr:col>
      <xdr:colOff>162091</xdr:colOff>
      <xdr:row>23</xdr:row>
      <xdr:rowOff>48795</xdr:rowOff>
    </xdr:from>
    <xdr:to>
      <xdr:col>9</xdr:col>
      <xdr:colOff>4511842</xdr:colOff>
      <xdr:row>23</xdr:row>
      <xdr:rowOff>2339474</xdr:rowOff>
    </xdr:to>
    <xdr:graphicFrame macro="">
      <xdr:nvGraphicFramePr>
        <xdr:cNvPr id="33" name="Gráfico 32">
          <a:extLst>
            <a:ext uri="{FF2B5EF4-FFF2-40B4-BE49-F238E27FC236}">
              <a16:creationId xmlns:a16="http://schemas.microsoft.com/office/drawing/2014/main" id="{E0F2AFD7-67FE-4358-959C-46D6D0EE7994}"/>
            </a:ext>
            <a:ext uri="{C183D7F6-B498-43B3-948B-1728B52AA6E4}">
              <adec:decorative xmlns:adec="http://schemas.microsoft.com/office/drawing/2017/decorative" val="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9</xdr:col>
      <xdr:colOff>178802</xdr:colOff>
      <xdr:row>24</xdr:row>
      <xdr:rowOff>48794</xdr:rowOff>
    </xdr:from>
    <xdr:to>
      <xdr:col>9</xdr:col>
      <xdr:colOff>4528553</xdr:colOff>
      <xdr:row>24</xdr:row>
      <xdr:rowOff>2423026</xdr:rowOff>
    </xdr:to>
    <xdr:graphicFrame macro="">
      <xdr:nvGraphicFramePr>
        <xdr:cNvPr id="34" name="Gráfico 33">
          <a:extLst>
            <a:ext uri="{FF2B5EF4-FFF2-40B4-BE49-F238E27FC236}">
              <a16:creationId xmlns:a16="http://schemas.microsoft.com/office/drawing/2014/main" id="{9EFDAB72-C5BD-4931-B222-5A829DAD11C3}"/>
            </a:ext>
            <a:ext uri="{C183D7F6-B498-43B3-948B-1728B52AA6E4}">
              <adec:decorative xmlns:adec="http://schemas.microsoft.com/office/drawing/2017/decorative" val="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9</xdr:col>
      <xdr:colOff>178802</xdr:colOff>
      <xdr:row>25</xdr:row>
      <xdr:rowOff>98926</xdr:rowOff>
    </xdr:from>
    <xdr:to>
      <xdr:col>9</xdr:col>
      <xdr:colOff>4528553</xdr:colOff>
      <xdr:row>25</xdr:row>
      <xdr:rowOff>2372895</xdr:rowOff>
    </xdr:to>
    <xdr:graphicFrame macro="">
      <xdr:nvGraphicFramePr>
        <xdr:cNvPr id="35" name="Gráfico 34">
          <a:extLst>
            <a:ext uri="{FF2B5EF4-FFF2-40B4-BE49-F238E27FC236}">
              <a16:creationId xmlns:a16="http://schemas.microsoft.com/office/drawing/2014/main" id="{31223224-7806-4261-9113-395496EEAE4B}"/>
            </a:ext>
            <a:ext uri="{C183D7F6-B498-43B3-948B-1728B52AA6E4}">
              <adec:decorative xmlns:adec="http://schemas.microsoft.com/office/drawing/2017/decorative" val="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9</xdr:col>
      <xdr:colOff>178801</xdr:colOff>
      <xdr:row>26</xdr:row>
      <xdr:rowOff>82216</xdr:rowOff>
    </xdr:from>
    <xdr:to>
      <xdr:col>9</xdr:col>
      <xdr:colOff>4511842</xdr:colOff>
      <xdr:row>26</xdr:row>
      <xdr:rowOff>2372895</xdr:rowOff>
    </xdr:to>
    <xdr:graphicFrame macro="">
      <xdr:nvGraphicFramePr>
        <xdr:cNvPr id="36" name="Gráfico 35">
          <a:extLst>
            <a:ext uri="{FF2B5EF4-FFF2-40B4-BE49-F238E27FC236}">
              <a16:creationId xmlns:a16="http://schemas.microsoft.com/office/drawing/2014/main" id="{B694D66E-E69E-45AE-A0A6-4CE35489F8FE}"/>
            </a:ext>
            <a:ext uri="{C183D7F6-B498-43B3-948B-1728B52AA6E4}">
              <adec:decorative xmlns:adec="http://schemas.microsoft.com/office/drawing/2017/decorative" val="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9</xdr:col>
      <xdr:colOff>167106</xdr:colOff>
      <xdr:row>11</xdr:row>
      <xdr:rowOff>50131</xdr:rowOff>
    </xdr:from>
    <xdr:to>
      <xdr:col>9</xdr:col>
      <xdr:colOff>4550278</xdr:colOff>
      <xdr:row>11</xdr:row>
      <xdr:rowOff>2432719</xdr:rowOff>
    </xdr:to>
    <xdr:graphicFrame macro="">
      <xdr:nvGraphicFramePr>
        <xdr:cNvPr id="13" name="Gráfico 12">
          <a:extLst>
            <a:ext uri="{FF2B5EF4-FFF2-40B4-BE49-F238E27FC236}">
              <a16:creationId xmlns:a16="http://schemas.microsoft.com/office/drawing/2014/main" id="{93A195C0-2C47-4988-A746-281AF2D17501}"/>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2780229</xdr:colOff>
      <xdr:row>31</xdr:row>
      <xdr:rowOff>176052</xdr:rowOff>
    </xdr:from>
    <xdr:to>
      <xdr:col>3</xdr:col>
      <xdr:colOff>2802918</xdr:colOff>
      <xdr:row>31</xdr:row>
      <xdr:rowOff>849224</xdr:rowOff>
    </xdr:to>
    <xdr:pic>
      <xdr:nvPicPr>
        <xdr:cNvPr id="3065" name="Imagen 10" descr="Botón regresar">
          <a:hlinkClick xmlns:r="http://schemas.openxmlformats.org/officeDocument/2006/relationships" r:id="rId1"/>
          <a:extLst>
            <a:ext uri="{FF2B5EF4-FFF2-40B4-BE49-F238E27FC236}">
              <a16:creationId xmlns:a16="http://schemas.microsoft.com/office/drawing/2014/main" id="{CFAFA38F-0508-4EEA-83DF-0B96B4DACB6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257139" y="22426024"/>
          <a:ext cx="2933700" cy="6731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347962</xdr:colOff>
      <xdr:row>0</xdr:row>
      <xdr:rowOff>67828</xdr:rowOff>
    </xdr:from>
    <xdr:to>
      <xdr:col>3</xdr:col>
      <xdr:colOff>2062462</xdr:colOff>
      <xdr:row>0</xdr:row>
      <xdr:rowOff>1136874</xdr:rowOff>
    </xdr:to>
    <xdr:pic>
      <xdr:nvPicPr>
        <xdr:cNvPr id="6" name="Picture 6" descr="Logo Bogotá">
          <a:extLst>
            <a:ext uri="{FF2B5EF4-FFF2-40B4-BE49-F238E27FC236}">
              <a16:creationId xmlns:a16="http://schemas.microsoft.com/office/drawing/2014/main" id="{3FAD53EF-6A74-4389-A684-1056E2D8EE26}"/>
            </a:ext>
          </a:extLst>
        </xdr:cNvPr>
        <xdr:cNvPicPr/>
      </xdr:nvPicPr>
      <xdr:blipFill>
        <a:blip xmlns:r="http://schemas.openxmlformats.org/officeDocument/2006/relationships" r:embed="rId3"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4735883" y="67828"/>
          <a:ext cx="1714500" cy="1069046"/>
        </a:xfrm>
        <a:prstGeom prst="rect">
          <a:avLst/>
        </a:prstGeom>
      </xdr:spPr>
    </xdr:pic>
    <xdr:clientData/>
  </xdr:twoCellAnchor>
  <xdr:twoCellAnchor>
    <xdr:from>
      <xdr:col>1</xdr:col>
      <xdr:colOff>149830</xdr:colOff>
      <xdr:row>33</xdr:row>
      <xdr:rowOff>53514</xdr:rowOff>
    </xdr:from>
    <xdr:to>
      <xdr:col>3</xdr:col>
      <xdr:colOff>5479549</xdr:colOff>
      <xdr:row>33</xdr:row>
      <xdr:rowOff>1070228</xdr:rowOff>
    </xdr:to>
    <xdr:grpSp>
      <xdr:nvGrpSpPr>
        <xdr:cNvPr id="7" name="Grupo 6" descr="Pie de página">
          <a:extLst>
            <a:ext uri="{FF2B5EF4-FFF2-40B4-BE49-F238E27FC236}">
              <a16:creationId xmlns:a16="http://schemas.microsoft.com/office/drawing/2014/main" id="{B715CF59-AFE4-4B08-8ADE-64AF82231EA9}"/>
            </a:ext>
          </a:extLst>
        </xdr:cNvPr>
        <xdr:cNvGrpSpPr/>
      </xdr:nvGrpSpPr>
      <xdr:grpSpPr>
        <a:xfrm>
          <a:off x="1409247" y="20864157"/>
          <a:ext cx="8587480" cy="1012904"/>
          <a:chOff x="0" y="0"/>
          <a:chExt cx="5652135" cy="619125"/>
        </a:xfrm>
      </xdr:grpSpPr>
      <xdr:sp macro="" textlink="">
        <xdr:nvSpPr>
          <xdr:cNvPr id="8" name="Text Box 42">
            <a:extLst>
              <a:ext uri="{FF2B5EF4-FFF2-40B4-BE49-F238E27FC236}">
                <a16:creationId xmlns:a16="http://schemas.microsoft.com/office/drawing/2014/main" id="{43D06247-D012-452B-84AB-6A8B2111FF55}"/>
              </a:ext>
            </a:extLst>
          </xdr:cNvPr>
          <xdr:cNvSpPr txBox="1">
            <a:spLocks noChangeArrowheads="1"/>
          </xdr:cNvSpPr>
        </xdr:nvSpPr>
        <xdr:spPr bwMode="auto">
          <a:xfrm>
            <a:off x="0" y="0"/>
            <a:ext cx="1839595" cy="61912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spcAft>
                <a:spcPts val="0"/>
              </a:spcAft>
            </a:pPr>
            <a:r>
              <a:rPr lang="es-ES_tradnl" sz="700">
                <a:effectLst/>
                <a:latin typeface="Arial" panose="020B0604020202020204" pitchFamily="34" charset="0"/>
                <a:ea typeface="Times New Roman" panose="02020603050405020304" pitchFamily="18" charset="0"/>
              </a:rPr>
              <a:t>Carrera 30 N°. 25 - 90</a:t>
            </a:r>
            <a:endParaRPr lang="es-CO" sz="1000">
              <a:effectLst/>
              <a:latin typeface="Times New Roman" panose="02020603050405020304" pitchFamily="18" charset="0"/>
              <a:ea typeface="Times New Roman" panose="02020603050405020304" pitchFamily="18" charset="0"/>
            </a:endParaRPr>
          </a:p>
          <a:p>
            <a:pPr>
              <a:spcAft>
                <a:spcPts val="0"/>
              </a:spcAft>
            </a:pPr>
            <a:r>
              <a:rPr lang="es-ES_tradnl" sz="700">
                <a:effectLst/>
                <a:latin typeface="Arial" panose="020B0604020202020204" pitchFamily="34" charset="0"/>
                <a:ea typeface="Times New Roman" panose="02020603050405020304" pitchFamily="18" charset="0"/>
              </a:rPr>
              <a:t>PBX: (571) 338 5000 - Información: Línea 195</a:t>
            </a:r>
            <a:endParaRPr lang="es-CO" sz="1000">
              <a:effectLst/>
              <a:latin typeface="Times New Roman" panose="02020603050405020304" pitchFamily="18" charset="0"/>
              <a:ea typeface="Times New Roman" panose="02020603050405020304" pitchFamily="18" charset="0"/>
            </a:endParaRPr>
          </a:p>
          <a:p>
            <a:pPr>
              <a:spcAft>
                <a:spcPts val="0"/>
              </a:spcAft>
            </a:pPr>
            <a:r>
              <a:rPr lang="es-ES_tradnl" sz="700">
                <a:effectLst/>
                <a:latin typeface="Arial" panose="020B0604020202020204" pitchFamily="34" charset="0"/>
                <a:ea typeface="Times New Roman" panose="02020603050405020304" pitchFamily="18" charset="0"/>
              </a:rPr>
              <a:t>www.haciendabogota.gov.co</a:t>
            </a:r>
            <a:endParaRPr lang="es-CO" sz="1000">
              <a:effectLst/>
              <a:latin typeface="Times New Roman" panose="02020603050405020304" pitchFamily="18" charset="0"/>
              <a:ea typeface="Times New Roman" panose="02020603050405020304" pitchFamily="18" charset="0"/>
            </a:endParaRPr>
          </a:p>
          <a:p>
            <a:pPr>
              <a:spcAft>
                <a:spcPts val="0"/>
              </a:spcAft>
            </a:pPr>
            <a:r>
              <a:rPr lang="es-ES_tradnl" sz="700">
                <a:effectLst/>
                <a:latin typeface="Arial" panose="020B0604020202020204" pitchFamily="34" charset="0"/>
                <a:ea typeface="Times New Roman" panose="02020603050405020304" pitchFamily="18" charset="0"/>
              </a:rPr>
              <a:t>NIT 899.999.061-9</a:t>
            </a:r>
            <a:endParaRPr lang="es-CO" sz="1000">
              <a:effectLst/>
              <a:latin typeface="Times New Roman" panose="02020603050405020304" pitchFamily="18" charset="0"/>
              <a:ea typeface="Times New Roman" panose="02020603050405020304" pitchFamily="18" charset="0"/>
            </a:endParaRPr>
          </a:p>
          <a:p>
            <a:pPr>
              <a:spcAft>
                <a:spcPts val="0"/>
              </a:spcAft>
            </a:pPr>
            <a:r>
              <a:rPr lang="es-ES_tradnl" sz="700">
                <a:effectLst/>
                <a:latin typeface="Arial" panose="020B0604020202020204" pitchFamily="34" charset="0"/>
                <a:ea typeface="Times New Roman" panose="02020603050405020304" pitchFamily="18" charset="0"/>
              </a:rPr>
              <a:t>Bogotá, D.C. - Colombia</a:t>
            </a:r>
            <a:endParaRPr lang="es-CO" sz="1000">
              <a:effectLst/>
              <a:latin typeface="Times New Roman" panose="02020603050405020304" pitchFamily="18" charset="0"/>
              <a:ea typeface="Times New Roman" panose="02020603050405020304" pitchFamily="18" charset="0"/>
            </a:endParaRPr>
          </a:p>
          <a:p>
            <a:pPr>
              <a:spcAft>
                <a:spcPts val="0"/>
              </a:spcAft>
            </a:pPr>
            <a:r>
              <a:rPr lang="es-ES_tradnl" sz="700">
                <a:effectLst/>
                <a:latin typeface="Arial" panose="020B0604020202020204" pitchFamily="34" charset="0"/>
                <a:ea typeface="Times New Roman" panose="02020603050405020304" pitchFamily="18" charset="0"/>
              </a:rPr>
              <a:t>Código Postal 111311</a:t>
            </a:r>
            <a:endParaRPr lang="es-CO" sz="1000">
              <a:effectLst/>
              <a:latin typeface="Times New Roman" panose="02020603050405020304" pitchFamily="18" charset="0"/>
              <a:ea typeface="Times New Roman" panose="02020603050405020304" pitchFamily="18" charset="0"/>
            </a:endParaRPr>
          </a:p>
          <a:p>
            <a:pPr>
              <a:spcAft>
                <a:spcPts val="0"/>
              </a:spcAft>
            </a:pPr>
            <a:r>
              <a:rPr lang="es-ES_tradnl" sz="700">
                <a:effectLst/>
                <a:latin typeface="Arial" panose="020B0604020202020204" pitchFamily="34" charset="0"/>
                <a:ea typeface="Times New Roman" panose="02020603050405020304" pitchFamily="18" charset="0"/>
              </a:rPr>
              <a:t> </a:t>
            </a:r>
            <a:endParaRPr lang="es-CO" sz="1000">
              <a:effectLst/>
              <a:latin typeface="Times New Roman" panose="02020603050405020304" pitchFamily="18" charset="0"/>
              <a:ea typeface="Times New Roman" panose="02020603050405020304" pitchFamily="18" charset="0"/>
            </a:endParaRPr>
          </a:p>
        </xdr:txBody>
      </xdr:sp>
      <xdr:cxnSp macro="">
        <xdr:nvCxnSpPr>
          <xdr:cNvPr id="9" name="AutoShape 140">
            <a:extLst>
              <a:ext uri="{FF2B5EF4-FFF2-40B4-BE49-F238E27FC236}">
                <a16:creationId xmlns:a16="http://schemas.microsoft.com/office/drawing/2014/main" id="{BD5FA1F4-F51C-4F78-9D96-FE77829BFFA8}"/>
              </a:ext>
            </a:extLst>
          </xdr:cNvPr>
          <xdr:cNvCxnSpPr>
            <a:cxnSpLocks noChangeShapeType="1"/>
          </xdr:cNvCxnSpPr>
        </xdr:nvCxnSpPr>
        <xdr:spPr bwMode="auto">
          <a:xfrm>
            <a:off x="1979054" y="21464"/>
            <a:ext cx="0" cy="575945"/>
          </a:xfrm>
          <a:prstGeom prst="straightConnector1">
            <a:avLst/>
          </a:prstGeom>
          <a:noFill/>
          <a:ln w="12700">
            <a:solidFill>
              <a:srgbClr val="000000"/>
            </a:solidFill>
            <a:round/>
            <a:headEnd/>
            <a:tailEnd/>
          </a:ln>
          <a:extLst>
            <a:ext uri="{909E8E84-426E-40DD-AFC4-6F175D3DCCD1}">
              <a14:hiddenFill xmlns:a14="http://schemas.microsoft.com/office/drawing/2010/main">
                <a:noFill/>
              </a14:hiddenFill>
            </a:ext>
          </a:extLst>
        </xdr:spPr>
      </xdr:cxnSp>
      <xdr:pic>
        <xdr:nvPicPr>
          <xdr:cNvPr id="10" name="Imagen 9">
            <a:extLst>
              <a:ext uri="{FF2B5EF4-FFF2-40B4-BE49-F238E27FC236}">
                <a16:creationId xmlns:a16="http://schemas.microsoft.com/office/drawing/2014/main" id="{AE56B576-5E9A-4162-A9F8-DF43A22C3CE4}"/>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159358" y="21464"/>
            <a:ext cx="525145" cy="575945"/>
          </a:xfrm>
          <a:prstGeom prst="rect">
            <a:avLst/>
          </a:prstGeom>
        </xdr:spPr>
      </xdr:pic>
      <xdr:pic>
        <xdr:nvPicPr>
          <xdr:cNvPr id="11" name="Imagen 10">
            <a:extLst>
              <a:ext uri="{FF2B5EF4-FFF2-40B4-BE49-F238E27FC236}">
                <a16:creationId xmlns:a16="http://schemas.microsoft.com/office/drawing/2014/main" id="{5C117F71-B1F2-476E-B4D2-7A30373355DA}"/>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798570" y="8585"/>
            <a:ext cx="1853565" cy="608330"/>
          </a:xfrm>
          <a:prstGeom prst="rect">
            <a:avLst/>
          </a:prstGeom>
        </xdr:spPr>
      </xdr:pic>
    </xdr:grpSp>
    <xdr:clientData/>
  </xdr:twoCellAnchor>
</xdr:wsDr>
</file>

<file path=xl/drawings/drawing3.xml><?xml version="1.0" encoding="utf-8"?>
<xdr:wsDr xmlns:xdr="http://schemas.openxmlformats.org/drawingml/2006/spreadsheetDrawing" xmlns:a="http://schemas.openxmlformats.org/drawingml/2006/main">
  <xdr:twoCellAnchor editAs="oneCell">
    <xdr:from>
      <xdr:col>14</xdr:col>
      <xdr:colOff>737419</xdr:colOff>
      <xdr:row>0</xdr:row>
      <xdr:rowOff>92177</xdr:rowOff>
    </xdr:from>
    <xdr:to>
      <xdr:col>14</xdr:col>
      <xdr:colOff>3375449</xdr:colOff>
      <xdr:row>0</xdr:row>
      <xdr:rowOff>1551653</xdr:rowOff>
    </xdr:to>
    <xdr:pic>
      <xdr:nvPicPr>
        <xdr:cNvPr id="6" name="Picture 6" descr="Logo Bogotá">
          <a:extLst>
            <a:ext uri="{FF2B5EF4-FFF2-40B4-BE49-F238E27FC236}">
              <a16:creationId xmlns:a16="http://schemas.microsoft.com/office/drawing/2014/main" id="{B386E2E7-2C8C-4D7A-9175-5E6DACCFF79F}"/>
            </a:ext>
          </a:extLst>
        </xdr:cNvPr>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23689596" y="92177"/>
          <a:ext cx="2627057" cy="1459476"/>
        </a:xfrm>
        <a:prstGeom prst="rect">
          <a:avLst/>
        </a:prstGeom>
      </xdr:spPr>
    </xdr:pic>
    <xdr:clientData/>
  </xdr:twoCellAnchor>
  <xdr:twoCellAnchor>
    <xdr:from>
      <xdr:col>11</xdr:col>
      <xdr:colOff>445522</xdr:colOff>
      <xdr:row>63</xdr:row>
      <xdr:rowOff>184354</xdr:rowOff>
    </xdr:from>
    <xdr:to>
      <xdr:col>15</xdr:col>
      <xdr:colOff>814231</xdr:colOff>
      <xdr:row>63</xdr:row>
      <xdr:rowOff>1474838</xdr:rowOff>
    </xdr:to>
    <xdr:grpSp>
      <xdr:nvGrpSpPr>
        <xdr:cNvPr id="7" name="Grupo 6" descr="Pie de página">
          <a:extLst>
            <a:ext uri="{FF2B5EF4-FFF2-40B4-BE49-F238E27FC236}">
              <a16:creationId xmlns:a16="http://schemas.microsoft.com/office/drawing/2014/main" id="{ECEEB696-46B4-43FD-B391-5550FCE21E0E}"/>
            </a:ext>
          </a:extLst>
        </xdr:cNvPr>
        <xdr:cNvGrpSpPr/>
      </xdr:nvGrpSpPr>
      <xdr:grpSpPr>
        <a:xfrm>
          <a:off x="19314819" y="52583556"/>
          <a:ext cx="10772186" cy="1290484"/>
          <a:chOff x="0" y="0"/>
          <a:chExt cx="5652135" cy="619125"/>
        </a:xfrm>
      </xdr:grpSpPr>
      <xdr:sp macro="" textlink="">
        <xdr:nvSpPr>
          <xdr:cNvPr id="8" name="Text Box 42">
            <a:extLst>
              <a:ext uri="{FF2B5EF4-FFF2-40B4-BE49-F238E27FC236}">
                <a16:creationId xmlns:a16="http://schemas.microsoft.com/office/drawing/2014/main" id="{A4CFC909-0810-4451-A333-17A8BB58697B}"/>
              </a:ext>
            </a:extLst>
          </xdr:cNvPr>
          <xdr:cNvSpPr txBox="1">
            <a:spLocks noChangeArrowheads="1"/>
          </xdr:cNvSpPr>
        </xdr:nvSpPr>
        <xdr:spPr bwMode="auto">
          <a:xfrm>
            <a:off x="0" y="0"/>
            <a:ext cx="1839595" cy="61912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spcAft>
                <a:spcPts val="0"/>
              </a:spcAft>
            </a:pPr>
            <a:r>
              <a:rPr lang="es-ES_tradnl" sz="700">
                <a:effectLst/>
                <a:latin typeface="Arial" panose="020B0604020202020204" pitchFamily="34" charset="0"/>
                <a:ea typeface="Times New Roman" panose="02020603050405020304" pitchFamily="18" charset="0"/>
              </a:rPr>
              <a:t>Carrera 30 N°. 25 - 90</a:t>
            </a:r>
            <a:endParaRPr lang="es-CO" sz="1000">
              <a:effectLst/>
              <a:latin typeface="Times New Roman" panose="02020603050405020304" pitchFamily="18" charset="0"/>
              <a:ea typeface="Times New Roman" panose="02020603050405020304" pitchFamily="18" charset="0"/>
            </a:endParaRPr>
          </a:p>
          <a:p>
            <a:pPr>
              <a:spcAft>
                <a:spcPts val="0"/>
              </a:spcAft>
            </a:pPr>
            <a:r>
              <a:rPr lang="es-ES_tradnl" sz="700">
                <a:effectLst/>
                <a:latin typeface="Arial" panose="020B0604020202020204" pitchFamily="34" charset="0"/>
                <a:ea typeface="Times New Roman" panose="02020603050405020304" pitchFamily="18" charset="0"/>
              </a:rPr>
              <a:t>PBX: (571) 338 5000 - Información: Línea 195</a:t>
            </a:r>
            <a:endParaRPr lang="es-CO" sz="1000">
              <a:effectLst/>
              <a:latin typeface="Times New Roman" panose="02020603050405020304" pitchFamily="18" charset="0"/>
              <a:ea typeface="Times New Roman" panose="02020603050405020304" pitchFamily="18" charset="0"/>
            </a:endParaRPr>
          </a:p>
          <a:p>
            <a:pPr>
              <a:spcAft>
                <a:spcPts val="0"/>
              </a:spcAft>
            </a:pPr>
            <a:r>
              <a:rPr lang="es-ES_tradnl" sz="700">
                <a:effectLst/>
                <a:latin typeface="Arial" panose="020B0604020202020204" pitchFamily="34" charset="0"/>
                <a:ea typeface="Times New Roman" panose="02020603050405020304" pitchFamily="18" charset="0"/>
              </a:rPr>
              <a:t>www.haciendabogota.gov.co</a:t>
            </a:r>
            <a:endParaRPr lang="es-CO" sz="1000">
              <a:effectLst/>
              <a:latin typeface="Times New Roman" panose="02020603050405020304" pitchFamily="18" charset="0"/>
              <a:ea typeface="Times New Roman" panose="02020603050405020304" pitchFamily="18" charset="0"/>
            </a:endParaRPr>
          </a:p>
          <a:p>
            <a:pPr>
              <a:spcAft>
                <a:spcPts val="0"/>
              </a:spcAft>
            </a:pPr>
            <a:r>
              <a:rPr lang="es-ES_tradnl" sz="700">
                <a:effectLst/>
                <a:latin typeface="Arial" panose="020B0604020202020204" pitchFamily="34" charset="0"/>
                <a:ea typeface="Times New Roman" panose="02020603050405020304" pitchFamily="18" charset="0"/>
              </a:rPr>
              <a:t>NIT 899.999.061-9</a:t>
            </a:r>
            <a:endParaRPr lang="es-CO" sz="1000">
              <a:effectLst/>
              <a:latin typeface="Times New Roman" panose="02020603050405020304" pitchFamily="18" charset="0"/>
              <a:ea typeface="Times New Roman" panose="02020603050405020304" pitchFamily="18" charset="0"/>
            </a:endParaRPr>
          </a:p>
          <a:p>
            <a:pPr>
              <a:spcAft>
                <a:spcPts val="0"/>
              </a:spcAft>
            </a:pPr>
            <a:r>
              <a:rPr lang="es-ES_tradnl" sz="700">
                <a:effectLst/>
                <a:latin typeface="Arial" panose="020B0604020202020204" pitchFamily="34" charset="0"/>
                <a:ea typeface="Times New Roman" panose="02020603050405020304" pitchFamily="18" charset="0"/>
              </a:rPr>
              <a:t>Bogotá, D.C. - Colombia</a:t>
            </a:r>
            <a:endParaRPr lang="es-CO" sz="1000">
              <a:effectLst/>
              <a:latin typeface="Times New Roman" panose="02020603050405020304" pitchFamily="18" charset="0"/>
              <a:ea typeface="Times New Roman" panose="02020603050405020304" pitchFamily="18" charset="0"/>
            </a:endParaRPr>
          </a:p>
          <a:p>
            <a:pPr>
              <a:spcAft>
                <a:spcPts val="0"/>
              </a:spcAft>
            </a:pPr>
            <a:r>
              <a:rPr lang="es-ES_tradnl" sz="700">
                <a:effectLst/>
                <a:latin typeface="Arial" panose="020B0604020202020204" pitchFamily="34" charset="0"/>
                <a:ea typeface="Times New Roman" panose="02020603050405020304" pitchFamily="18" charset="0"/>
              </a:rPr>
              <a:t>Código Postal 111311</a:t>
            </a:r>
            <a:endParaRPr lang="es-CO" sz="1000">
              <a:effectLst/>
              <a:latin typeface="Times New Roman" panose="02020603050405020304" pitchFamily="18" charset="0"/>
              <a:ea typeface="Times New Roman" panose="02020603050405020304" pitchFamily="18" charset="0"/>
            </a:endParaRPr>
          </a:p>
          <a:p>
            <a:pPr>
              <a:spcAft>
                <a:spcPts val="0"/>
              </a:spcAft>
            </a:pPr>
            <a:r>
              <a:rPr lang="es-ES_tradnl" sz="700">
                <a:effectLst/>
                <a:latin typeface="Arial" panose="020B0604020202020204" pitchFamily="34" charset="0"/>
                <a:ea typeface="Times New Roman" panose="02020603050405020304" pitchFamily="18" charset="0"/>
              </a:rPr>
              <a:t> </a:t>
            </a:r>
            <a:endParaRPr lang="es-CO" sz="1000">
              <a:effectLst/>
              <a:latin typeface="Times New Roman" panose="02020603050405020304" pitchFamily="18" charset="0"/>
              <a:ea typeface="Times New Roman" panose="02020603050405020304" pitchFamily="18" charset="0"/>
            </a:endParaRPr>
          </a:p>
        </xdr:txBody>
      </xdr:sp>
      <xdr:cxnSp macro="">
        <xdr:nvCxnSpPr>
          <xdr:cNvPr id="9" name="AutoShape 140">
            <a:extLst>
              <a:ext uri="{FF2B5EF4-FFF2-40B4-BE49-F238E27FC236}">
                <a16:creationId xmlns:a16="http://schemas.microsoft.com/office/drawing/2014/main" id="{48C9CB48-DF6A-4382-8EC8-84637D8F3CDE}"/>
              </a:ext>
            </a:extLst>
          </xdr:cNvPr>
          <xdr:cNvCxnSpPr>
            <a:cxnSpLocks noChangeShapeType="1"/>
          </xdr:cNvCxnSpPr>
        </xdr:nvCxnSpPr>
        <xdr:spPr bwMode="auto">
          <a:xfrm>
            <a:off x="1979054" y="21464"/>
            <a:ext cx="0" cy="575945"/>
          </a:xfrm>
          <a:prstGeom prst="straightConnector1">
            <a:avLst/>
          </a:prstGeom>
          <a:noFill/>
          <a:ln w="12700">
            <a:solidFill>
              <a:srgbClr val="000000"/>
            </a:solidFill>
            <a:round/>
            <a:headEnd/>
            <a:tailEnd/>
          </a:ln>
          <a:extLst>
            <a:ext uri="{909E8E84-426E-40DD-AFC4-6F175D3DCCD1}">
              <a14:hiddenFill xmlns:a14="http://schemas.microsoft.com/office/drawing/2010/main">
                <a:noFill/>
              </a14:hiddenFill>
            </a:ext>
          </a:extLst>
        </xdr:spPr>
      </xdr:cxnSp>
      <xdr:pic>
        <xdr:nvPicPr>
          <xdr:cNvPr id="10" name="Imagen 9">
            <a:extLst>
              <a:ext uri="{FF2B5EF4-FFF2-40B4-BE49-F238E27FC236}">
                <a16:creationId xmlns:a16="http://schemas.microsoft.com/office/drawing/2014/main" id="{ECEC37A8-377E-4D61-8522-ECE6FBA5E0C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159358" y="21464"/>
            <a:ext cx="525145" cy="575945"/>
          </a:xfrm>
          <a:prstGeom prst="rect">
            <a:avLst/>
          </a:prstGeom>
        </xdr:spPr>
      </xdr:pic>
      <xdr:pic>
        <xdr:nvPicPr>
          <xdr:cNvPr id="11" name="Imagen 10">
            <a:extLst>
              <a:ext uri="{FF2B5EF4-FFF2-40B4-BE49-F238E27FC236}">
                <a16:creationId xmlns:a16="http://schemas.microsoft.com/office/drawing/2014/main" id="{299F9786-C7CC-45A0-82C4-FC0D0EBC27AC}"/>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798570" y="8585"/>
            <a:ext cx="1853565" cy="608330"/>
          </a:xfrm>
          <a:prstGeom prst="rect">
            <a:avLst/>
          </a:prstGeom>
        </xdr:spPr>
      </xdr:pic>
    </xdr:grpSp>
    <xdr:clientData/>
  </xdr:twoCellAnchor>
  <xdr:twoCellAnchor editAs="oneCell">
    <xdr:from>
      <xdr:col>16</xdr:col>
      <xdr:colOff>0</xdr:colOff>
      <xdr:row>63</xdr:row>
      <xdr:rowOff>430161</xdr:rowOff>
    </xdr:from>
    <xdr:to>
      <xdr:col>20</xdr:col>
      <xdr:colOff>708273</xdr:colOff>
      <xdr:row>63</xdr:row>
      <xdr:rowOff>1293694</xdr:rowOff>
    </xdr:to>
    <xdr:pic>
      <xdr:nvPicPr>
        <xdr:cNvPr id="12" name="Imagen 10" descr="Botón regresar">
          <a:hlinkClick xmlns:r="http://schemas.openxmlformats.org/officeDocument/2006/relationships" r:id="rId4"/>
          <a:extLst>
            <a:ext uri="{FF2B5EF4-FFF2-40B4-BE49-F238E27FC236}">
              <a16:creationId xmlns:a16="http://schemas.microsoft.com/office/drawing/2014/main" id="{DD61C536-8D81-4133-9B5D-31AA8A03F342}"/>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2401613" y="50697580"/>
          <a:ext cx="3763296" cy="863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1843548</xdr:colOff>
      <xdr:row>1</xdr:row>
      <xdr:rowOff>30726</xdr:rowOff>
    </xdr:from>
    <xdr:to>
      <xdr:col>5</xdr:col>
      <xdr:colOff>0</xdr:colOff>
      <xdr:row>1</xdr:row>
      <xdr:rowOff>2519516</xdr:rowOff>
    </xdr:to>
    <xdr:cxnSp macro="">
      <xdr:nvCxnSpPr>
        <xdr:cNvPr id="101" name="Conector recto 3">
          <a:extLst>
            <a:ext uri="{FF2B5EF4-FFF2-40B4-BE49-F238E27FC236}">
              <a16:creationId xmlns:a16="http://schemas.microsoft.com/office/drawing/2014/main" id="{40659F4B-22D7-3B71-C244-989A244599FC}"/>
            </a:ext>
            <a:ext uri="{C183D7F6-B498-43B3-948B-1728B52AA6E4}">
              <adec:decorative xmlns:adec="http://schemas.microsoft.com/office/drawing/2017/decorative" val="1"/>
            </a:ext>
          </a:extLst>
        </xdr:cNvPr>
        <xdr:cNvCxnSpPr/>
      </xdr:nvCxnSpPr>
      <xdr:spPr>
        <a:xfrm flipV="1">
          <a:off x="1843548" y="2089355"/>
          <a:ext cx="3472017" cy="248879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1628467</xdr:colOff>
      <xdr:row>1</xdr:row>
      <xdr:rowOff>599151</xdr:rowOff>
    </xdr:from>
    <xdr:to>
      <xdr:col>4</xdr:col>
      <xdr:colOff>2043266</xdr:colOff>
      <xdr:row>1</xdr:row>
      <xdr:rowOff>1551652</xdr:rowOff>
    </xdr:to>
    <xdr:sp macro="" textlink="">
      <xdr:nvSpPr>
        <xdr:cNvPr id="2" name="CuadroTexto 4">
          <a:extLst>
            <a:ext uri="{FF2B5EF4-FFF2-40B4-BE49-F238E27FC236}">
              <a16:creationId xmlns:a16="http://schemas.microsoft.com/office/drawing/2014/main" id="{DCC1C547-59BC-B59D-73E4-3A25D88C1A08}"/>
            </a:ext>
          </a:extLst>
        </xdr:cNvPr>
        <xdr:cNvSpPr txBox="1"/>
      </xdr:nvSpPr>
      <xdr:spPr>
        <a:xfrm>
          <a:off x="1628467" y="2289070"/>
          <a:ext cx="2273710" cy="952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200" b="1" kern="1200">
              <a:latin typeface="Arial" panose="020B0604020202020204" pitchFamily="34" charset="0"/>
              <a:cs typeface="Arial" panose="020B0604020202020204" pitchFamily="34" charset="0"/>
            </a:rPr>
            <a:t>ASPECTOS</a:t>
          </a:r>
          <a:r>
            <a:rPr lang="es-CO" sz="1200" b="1" kern="1200" baseline="0">
              <a:latin typeface="Arial" panose="020B0604020202020204" pitchFamily="34" charset="0"/>
              <a:cs typeface="Arial" panose="020B0604020202020204" pitchFamily="34" charset="0"/>
            </a:rPr>
            <a:t> </a:t>
          </a:r>
        </a:p>
        <a:p>
          <a:pPr algn="ctr"/>
          <a:r>
            <a:rPr lang="es-CO" sz="1200" b="1" kern="1200" baseline="0">
              <a:latin typeface="Arial" panose="020B0604020202020204" pitchFamily="34" charset="0"/>
              <a:cs typeface="Arial" panose="020B0604020202020204" pitchFamily="34" charset="0"/>
            </a:rPr>
            <a:t>CRÍTICOS</a:t>
          </a:r>
          <a:endParaRPr lang="es-CO" sz="1200" b="1" kern="1200">
            <a:latin typeface="Arial" panose="020B0604020202020204" pitchFamily="34" charset="0"/>
            <a:cs typeface="Arial" panose="020B0604020202020204" pitchFamily="34" charset="0"/>
          </a:endParaRPr>
        </a:p>
      </xdr:txBody>
    </xdr:sp>
    <xdr:clientData/>
  </xdr:twoCellAnchor>
  <xdr:twoCellAnchor>
    <xdr:from>
      <xdr:col>4</xdr:col>
      <xdr:colOff>1106129</xdr:colOff>
      <xdr:row>1</xdr:row>
      <xdr:rowOff>1642600</xdr:rowOff>
    </xdr:from>
    <xdr:to>
      <xdr:col>5</xdr:col>
      <xdr:colOff>121673</xdr:colOff>
      <xdr:row>1</xdr:row>
      <xdr:rowOff>2504153</xdr:rowOff>
    </xdr:to>
    <xdr:sp macro="" textlink="">
      <xdr:nvSpPr>
        <xdr:cNvPr id="106" name="CuadroTexto 12">
          <a:extLst>
            <a:ext uri="{FF2B5EF4-FFF2-40B4-BE49-F238E27FC236}">
              <a16:creationId xmlns:a16="http://schemas.microsoft.com/office/drawing/2014/main" id="{AD20481E-14C5-4581-92C1-A5B6A2534406}"/>
            </a:ext>
          </a:extLst>
        </xdr:cNvPr>
        <xdr:cNvSpPr txBox="1"/>
      </xdr:nvSpPr>
      <xdr:spPr>
        <a:xfrm>
          <a:off x="2965040" y="3332519"/>
          <a:ext cx="2472198" cy="8615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200" b="1" kern="1200">
              <a:latin typeface="Arial" panose="020B0604020202020204" pitchFamily="34" charset="0"/>
              <a:cs typeface="Arial" panose="020B0604020202020204" pitchFamily="34" charset="0"/>
            </a:rPr>
            <a:t>EJES </a:t>
          </a:r>
        </a:p>
        <a:p>
          <a:pPr algn="ctr"/>
          <a:r>
            <a:rPr lang="es-CO" sz="1200" b="1" kern="1200">
              <a:latin typeface="Arial" panose="020B0604020202020204" pitchFamily="34" charset="0"/>
              <a:cs typeface="Arial" panose="020B0604020202020204" pitchFamily="34" charset="0"/>
            </a:rPr>
            <a:t>ARTICULADORES</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3</xdr:col>
      <xdr:colOff>593724</xdr:colOff>
      <xdr:row>23</xdr:row>
      <xdr:rowOff>301624</xdr:rowOff>
    </xdr:from>
    <xdr:to>
      <xdr:col>6</xdr:col>
      <xdr:colOff>190499</xdr:colOff>
      <xdr:row>23</xdr:row>
      <xdr:rowOff>1333499</xdr:rowOff>
    </xdr:to>
    <xdr:sp macro="" textlink="">
      <xdr:nvSpPr>
        <xdr:cNvPr id="8" name="Rectángulo redondeado 7">
          <a:hlinkClick xmlns:r="http://schemas.openxmlformats.org/officeDocument/2006/relationships" r:id="rId1"/>
          <a:extLst>
            <a:ext uri="{FF2B5EF4-FFF2-40B4-BE49-F238E27FC236}">
              <a16:creationId xmlns:a16="http://schemas.microsoft.com/office/drawing/2014/main" id="{89F60E58-00F8-46BC-9F87-3C2FEAFB5652}"/>
            </a:ext>
          </a:extLst>
        </xdr:cNvPr>
        <xdr:cNvSpPr/>
      </xdr:nvSpPr>
      <xdr:spPr>
        <a:xfrm>
          <a:off x="6594474" y="23225124"/>
          <a:ext cx="4454525" cy="1031875"/>
        </a:xfrm>
        <a:prstGeom prst="roundRect">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lang="es-CO" sz="4400" b="1"/>
            <a:t>REGRESAR</a:t>
          </a:r>
          <a:r>
            <a:rPr lang="es-CO" sz="1600"/>
            <a:t> </a:t>
          </a:r>
        </a:p>
      </xdr:txBody>
    </xdr:sp>
    <xdr:clientData/>
  </xdr:twoCellAnchor>
  <xdr:twoCellAnchor editAs="oneCell">
    <xdr:from>
      <xdr:col>3</xdr:col>
      <xdr:colOff>1158875</xdr:colOff>
      <xdr:row>0</xdr:row>
      <xdr:rowOff>127000</xdr:rowOff>
    </xdr:from>
    <xdr:to>
      <xdr:col>5</xdr:col>
      <xdr:colOff>1016000</xdr:colOff>
      <xdr:row>0</xdr:row>
      <xdr:rowOff>1571625</xdr:rowOff>
    </xdr:to>
    <xdr:pic>
      <xdr:nvPicPr>
        <xdr:cNvPr id="6" name="Picture 6">
          <a:extLst>
            <a:ext uri="{FF2B5EF4-FFF2-40B4-BE49-F238E27FC236}">
              <a16:creationId xmlns:a16="http://schemas.microsoft.com/office/drawing/2014/main" id="{61B514E7-5369-4093-9EF2-0E109A923458}"/>
            </a:ext>
            <a:ext uri="{C183D7F6-B498-43B3-948B-1728B52AA6E4}">
              <adec:decorative xmlns:adec="http://schemas.microsoft.com/office/drawing/2017/decorative" val="1"/>
            </a:ext>
          </a:extLst>
        </xdr:cNvPr>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7159625" y="127000"/>
          <a:ext cx="3175000" cy="1444625"/>
        </a:xfrm>
        <a:prstGeom prst="rect">
          <a:avLst/>
        </a:prstGeom>
      </xdr:spPr>
    </xdr:pic>
    <xdr:clientData/>
  </xdr:twoCellAnchor>
  <xdr:twoCellAnchor>
    <xdr:from>
      <xdr:col>2</xdr:col>
      <xdr:colOff>1587499</xdr:colOff>
      <xdr:row>25</xdr:row>
      <xdr:rowOff>63499</xdr:rowOff>
    </xdr:from>
    <xdr:to>
      <xdr:col>7</xdr:col>
      <xdr:colOff>603249</xdr:colOff>
      <xdr:row>25</xdr:row>
      <xdr:rowOff>1412874</xdr:rowOff>
    </xdr:to>
    <xdr:grpSp>
      <xdr:nvGrpSpPr>
        <xdr:cNvPr id="7" name="Grupo 6">
          <a:extLst>
            <a:ext uri="{FF2B5EF4-FFF2-40B4-BE49-F238E27FC236}">
              <a16:creationId xmlns:a16="http://schemas.microsoft.com/office/drawing/2014/main" id="{BFAF0F03-5EB1-465F-B31F-1FAE809DCD1A}"/>
            </a:ext>
            <a:ext uri="{C183D7F6-B498-43B3-948B-1728B52AA6E4}">
              <adec:decorative xmlns:adec="http://schemas.microsoft.com/office/drawing/2017/decorative" val="1"/>
            </a:ext>
          </a:extLst>
        </xdr:cNvPr>
        <xdr:cNvGrpSpPr/>
      </xdr:nvGrpSpPr>
      <xdr:grpSpPr>
        <a:xfrm>
          <a:off x="2776385" y="17312363"/>
          <a:ext cx="10745829" cy="1353185"/>
          <a:chOff x="0" y="0"/>
          <a:chExt cx="5652135" cy="619125"/>
        </a:xfrm>
      </xdr:grpSpPr>
      <xdr:sp macro="" textlink="">
        <xdr:nvSpPr>
          <xdr:cNvPr id="9" name="Text Box 42">
            <a:extLst>
              <a:ext uri="{FF2B5EF4-FFF2-40B4-BE49-F238E27FC236}">
                <a16:creationId xmlns:a16="http://schemas.microsoft.com/office/drawing/2014/main" id="{5444EC1B-732D-492E-94C7-EC5EC4A6EC2C}"/>
              </a:ext>
            </a:extLst>
          </xdr:cNvPr>
          <xdr:cNvSpPr txBox="1">
            <a:spLocks noChangeArrowheads="1"/>
          </xdr:cNvSpPr>
        </xdr:nvSpPr>
        <xdr:spPr bwMode="auto">
          <a:xfrm>
            <a:off x="0" y="0"/>
            <a:ext cx="1839595" cy="61912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spcAft>
                <a:spcPts val="0"/>
              </a:spcAft>
            </a:pPr>
            <a:r>
              <a:rPr lang="es-ES_tradnl" sz="700">
                <a:effectLst/>
                <a:latin typeface="Arial" panose="020B0604020202020204" pitchFamily="34" charset="0"/>
                <a:ea typeface="Times New Roman" panose="02020603050405020304" pitchFamily="18" charset="0"/>
              </a:rPr>
              <a:t>Carrera 30 N°. 25 - 90</a:t>
            </a:r>
            <a:endParaRPr lang="es-CO" sz="1000">
              <a:effectLst/>
              <a:latin typeface="Times New Roman" panose="02020603050405020304" pitchFamily="18" charset="0"/>
              <a:ea typeface="Times New Roman" panose="02020603050405020304" pitchFamily="18" charset="0"/>
            </a:endParaRPr>
          </a:p>
          <a:p>
            <a:pPr>
              <a:spcAft>
                <a:spcPts val="0"/>
              </a:spcAft>
            </a:pPr>
            <a:r>
              <a:rPr lang="es-ES_tradnl" sz="700">
                <a:effectLst/>
                <a:latin typeface="Arial" panose="020B0604020202020204" pitchFamily="34" charset="0"/>
                <a:ea typeface="Times New Roman" panose="02020603050405020304" pitchFamily="18" charset="0"/>
              </a:rPr>
              <a:t>PBX: (571) 338 5000 - Información: Línea 195</a:t>
            </a:r>
            <a:endParaRPr lang="es-CO" sz="1000">
              <a:effectLst/>
              <a:latin typeface="Times New Roman" panose="02020603050405020304" pitchFamily="18" charset="0"/>
              <a:ea typeface="Times New Roman" panose="02020603050405020304" pitchFamily="18" charset="0"/>
            </a:endParaRPr>
          </a:p>
          <a:p>
            <a:pPr>
              <a:spcAft>
                <a:spcPts val="0"/>
              </a:spcAft>
            </a:pPr>
            <a:r>
              <a:rPr lang="es-ES_tradnl" sz="700">
                <a:effectLst/>
                <a:latin typeface="Arial" panose="020B0604020202020204" pitchFamily="34" charset="0"/>
                <a:ea typeface="Times New Roman" panose="02020603050405020304" pitchFamily="18" charset="0"/>
              </a:rPr>
              <a:t>www.haciendabogota.gov.co</a:t>
            </a:r>
            <a:endParaRPr lang="es-CO" sz="1000">
              <a:effectLst/>
              <a:latin typeface="Times New Roman" panose="02020603050405020304" pitchFamily="18" charset="0"/>
              <a:ea typeface="Times New Roman" panose="02020603050405020304" pitchFamily="18" charset="0"/>
            </a:endParaRPr>
          </a:p>
          <a:p>
            <a:pPr>
              <a:spcAft>
                <a:spcPts val="0"/>
              </a:spcAft>
            </a:pPr>
            <a:r>
              <a:rPr lang="es-ES_tradnl" sz="700">
                <a:effectLst/>
                <a:latin typeface="Arial" panose="020B0604020202020204" pitchFamily="34" charset="0"/>
                <a:ea typeface="Times New Roman" panose="02020603050405020304" pitchFamily="18" charset="0"/>
              </a:rPr>
              <a:t>NIT 899.999.061-9</a:t>
            </a:r>
            <a:endParaRPr lang="es-CO" sz="1000">
              <a:effectLst/>
              <a:latin typeface="Times New Roman" panose="02020603050405020304" pitchFamily="18" charset="0"/>
              <a:ea typeface="Times New Roman" panose="02020603050405020304" pitchFamily="18" charset="0"/>
            </a:endParaRPr>
          </a:p>
          <a:p>
            <a:pPr>
              <a:spcAft>
                <a:spcPts val="0"/>
              </a:spcAft>
            </a:pPr>
            <a:r>
              <a:rPr lang="es-ES_tradnl" sz="700">
                <a:effectLst/>
                <a:latin typeface="Arial" panose="020B0604020202020204" pitchFamily="34" charset="0"/>
                <a:ea typeface="Times New Roman" panose="02020603050405020304" pitchFamily="18" charset="0"/>
              </a:rPr>
              <a:t>Bogotá, D.C. - Colombia</a:t>
            </a:r>
            <a:endParaRPr lang="es-CO" sz="1000">
              <a:effectLst/>
              <a:latin typeface="Times New Roman" panose="02020603050405020304" pitchFamily="18" charset="0"/>
              <a:ea typeface="Times New Roman" panose="02020603050405020304" pitchFamily="18" charset="0"/>
            </a:endParaRPr>
          </a:p>
          <a:p>
            <a:pPr>
              <a:spcAft>
                <a:spcPts val="0"/>
              </a:spcAft>
            </a:pPr>
            <a:r>
              <a:rPr lang="es-ES_tradnl" sz="700">
                <a:effectLst/>
                <a:latin typeface="Arial" panose="020B0604020202020204" pitchFamily="34" charset="0"/>
                <a:ea typeface="Times New Roman" panose="02020603050405020304" pitchFamily="18" charset="0"/>
              </a:rPr>
              <a:t>Código Postal 111311</a:t>
            </a:r>
            <a:endParaRPr lang="es-CO" sz="1000">
              <a:effectLst/>
              <a:latin typeface="Times New Roman" panose="02020603050405020304" pitchFamily="18" charset="0"/>
              <a:ea typeface="Times New Roman" panose="02020603050405020304" pitchFamily="18" charset="0"/>
            </a:endParaRPr>
          </a:p>
          <a:p>
            <a:pPr>
              <a:spcAft>
                <a:spcPts val="0"/>
              </a:spcAft>
            </a:pPr>
            <a:r>
              <a:rPr lang="es-ES_tradnl" sz="700">
                <a:effectLst/>
                <a:latin typeface="Arial" panose="020B0604020202020204" pitchFamily="34" charset="0"/>
                <a:ea typeface="Times New Roman" panose="02020603050405020304" pitchFamily="18" charset="0"/>
              </a:rPr>
              <a:t> </a:t>
            </a:r>
            <a:endParaRPr lang="es-CO" sz="1000">
              <a:effectLst/>
              <a:latin typeface="Times New Roman" panose="02020603050405020304" pitchFamily="18" charset="0"/>
              <a:ea typeface="Times New Roman" panose="02020603050405020304" pitchFamily="18" charset="0"/>
            </a:endParaRPr>
          </a:p>
        </xdr:txBody>
      </xdr:sp>
      <xdr:cxnSp macro="">
        <xdr:nvCxnSpPr>
          <xdr:cNvPr id="10" name="AutoShape 140">
            <a:extLst>
              <a:ext uri="{FF2B5EF4-FFF2-40B4-BE49-F238E27FC236}">
                <a16:creationId xmlns:a16="http://schemas.microsoft.com/office/drawing/2014/main" id="{E124D96A-5610-470D-B131-066C78E85921}"/>
              </a:ext>
            </a:extLst>
          </xdr:cNvPr>
          <xdr:cNvCxnSpPr>
            <a:cxnSpLocks noChangeShapeType="1"/>
          </xdr:cNvCxnSpPr>
        </xdr:nvCxnSpPr>
        <xdr:spPr bwMode="auto">
          <a:xfrm>
            <a:off x="1979054" y="21464"/>
            <a:ext cx="0" cy="575945"/>
          </a:xfrm>
          <a:prstGeom prst="straightConnector1">
            <a:avLst/>
          </a:prstGeom>
          <a:noFill/>
          <a:ln w="12700">
            <a:solidFill>
              <a:srgbClr val="000000"/>
            </a:solidFill>
            <a:round/>
            <a:headEnd/>
            <a:tailEnd/>
          </a:ln>
          <a:extLst>
            <a:ext uri="{909E8E84-426E-40DD-AFC4-6F175D3DCCD1}">
              <a14:hiddenFill xmlns:a14="http://schemas.microsoft.com/office/drawing/2010/main">
                <a:noFill/>
              </a14:hiddenFill>
            </a:ext>
          </a:extLst>
        </xdr:spPr>
      </xdr:cxnSp>
      <xdr:pic>
        <xdr:nvPicPr>
          <xdr:cNvPr id="11" name="Imagen 10">
            <a:extLst>
              <a:ext uri="{FF2B5EF4-FFF2-40B4-BE49-F238E27FC236}">
                <a16:creationId xmlns:a16="http://schemas.microsoft.com/office/drawing/2014/main" id="{12D0057F-250C-4632-85D2-A136657B5614}"/>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159358" y="21464"/>
            <a:ext cx="525145" cy="575945"/>
          </a:xfrm>
          <a:prstGeom prst="rect">
            <a:avLst/>
          </a:prstGeom>
        </xdr:spPr>
      </xdr:pic>
      <xdr:pic>
        <xdr:nvPicPr>
          <xdr:cNvPr id="12" name="Imagen 11">
            <a:extLst>
              <a:ext uri="{FF2B5EF4-FFF2-40B4-BE49-F238E27FC236}">
                <a16:creationId xmlns:a16="http://schemas.microsoft.com/office/drawing/2014/main" id="{F36F8751-2811-4089-BA44-8BFE64D6530A}"/>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798570" y="8585"/>
            <a:ext cx="1853565" cy="608330"/>
          </a:xfrm>
          <a:prstGeom prst="rect">
            <a:avLst/>
          </a:prstGeom>
        </xdr:spPr>
      </xdr:pic>
    </xdr:grpSp>
    <xdr:clientData/>
  </xdr:twoCellAnchor>
  <xdr:twoCellAnchor>
    <xdr:from>
      <xdr:col>1</xdr:col>
      <xdr:colOff>1106129</xdr:colOff>
      <xdr:row>5</xdr:row>
      <xdr:rowOff>1642600</xdr:rowOff>
    </xdr:from>
    <xdr:to>
      <xdr:col>2</xdr:col>
      <xdr:colOff>121673</xdr:colOff>
      <xdr:row>5</xdr:row>
      <xdr:rowOff>2504153</xdr:rowOff>
    </xdr:to>
    <xdr:sp macro="" textlink="">
      <xdr:nvSpPr>
        <xdr:cNvPr id="2" name="CuadroTexto 12">
          <a:extLst>
            <a:ext uri="{FF2B5EF4-FFF2-40B4-BE49-F238E27FC236}">
              <a16:creationId xmlns:a16="http://schemas.microsoft.com/office/drawing/2014/main" id="{FBA96719-3103-4339-BA16-1F8FAD00CD21}"/>
            </a:ext>
          </a:extLst>
        </xdr:cNvPr>
        <xdr:cNvSpPr txBox="1"/>
      </xdr:nvSpPr>
      <xdr:spPr>
        <a:xfrm>
          <a:off x="2963504" y="3328525"/>
          <a:ext cx="2473119" cy="8615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200" b="1" kern="1200">
              <a:latin typeface="Arial" panose="020B0604020202020204" pitchFamily="34" charset="0"/>
              <a:cs typeface="Arial" panose="020B0604020202020204" pitchFamily="34" charset="0"/>
            </a:rPr>
            <a:t>EJES </a:t>
          </a:r>
        </a:p>
        <a:p>
          <a:pPr algn="ctr"/>
          <a:r>
            <a:rPr lang="es-CO" sz="1200" b="1" kern="1200">
              <a:latin typeface="Arial" panose="020B0604020202020204" pitchFamily="34" charset="0"/>
              <a:cs typeface="Arial" panose="020B0604020202020204" pitchFamily="34" charset="0"/>
            </a:rPr>
            <a:t>ARTICULADORES</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3803650</xdr:colOff>
      <xdr:row>14</xdr:row>
      <xdr:rowOff>82550</xdr:rowOff>
    </xdr:from>
    <xdr:to>
      <xdr:col>2</xdr:col>
      <xdr:colOff>3984625</xdr:colOff>
      <xdr:row>14</xdr:row>
      <xdr:rowOff>920750</xdr:rowOff>
    </xdr:to>
    <xdr:sp macro="" textlink="">
      <xdr:nvSpPr>
        <xdr:cNvPr id="3" name="Rectángulo redondeado 2">
          <a:hlinkClick xmlns:r="http://schemas.openxmlformats.org/officeDocument/2006/relationships" r:id="rId1"/>
          <a:extLst>
            <a:ext uri="{FF2B5EF4-FFF2-40B4-BE49-F238E27FC236}">
              <a16:creationId xmlns:a16="http://schemas.microsoft.com/office/drawing/2014/main" id="{F2E24416-84CD-49AD-A293-858BCA988AD3}"/>
            </a:ext>
          </a:extLst>
        </xdr:cNvPr>
        <xdr:cNvSpPr/>
      </xdr:nvSpPr>
      <xdr:spPr>
        <a:xfrm>
          <a:off x="4787900" y="28022550"/>
          <a:ext cx="4006850" cy="838200"/>
        </a:xfrm>
        <a:prstGeom prst="roundRect">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t"/>
        <a:lstStyle/>
        <a:p>
          <a:pPr algn="ctr"/>
          <a:r>
            <a:rPr lang="es-CO" sz="4400" b="1"/>
            <a:t>REGRESAR</a:t>
          </a:r>
          <a:r>
            <a:rPr lang="es-CO" sz="1600"/>
            <a:t> </a:t>
          </a:r>
        </a:p>
      </xdr:txBody>
    </xdr:sp>
    <xdr:clientData/>
  </xdr:twoCellAnchor>
  <xdr:twoCellAnchor editAs="oneCell">
    <xdr:from>
      <xdr:col>2</xdr:col>
      <xdr:colOff>285750</xdr:colOff>
      <xdr:row>0</xdr:row>
      <xdr:rowOff>174625</xdr:rowOff>
    </xdr:from>
    <xdr:to>
      <xdr:col>2</xdr:col>
      <xdr:colOff>3254375</xdr:colOff>
      <xdr:row>0</xdr:row>
      <xdr:rowOff>1492250</xdr:rowOff>
    </xdr:to>
    <xdr:pic>
      <xdr:nvPicPr>
        <xdr:cNvPr id="6" name="Picture 6">
          <a:extLst>
            <a:ext uri="{FF2B5EF4-FFF2-40B4-BE49-F238E27FC236}">
              <a16:creationId xmlns:a16="http://schemas.microsoft.com/office/drawing/2014/main" id="{5901238D-4DE4-426F-9B96-1CE47994CB58}"/>
            </a:ext>
            <a:ext uri="{C183D7F6-B498-43B3-948B-1728B52AA6E4}">
              <adec:decorative xmlns:adec="http://schemas.microsoft.com/office/drawing/2017/decorative" val="1"/>
            </a:ext>
          </a:extLst>
        </xdr:cNvPr>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5095875" y="174625"/>
          <a:ext cx="2968625" cy="1317625"/>
        </a:xfrm>
        <a:prstGeom prst="rect">
          <a:avLst/>
        </a:prstGeom>
      </xdr:spPr>
    </xdr:pic>
    <xdr:clientData/>
  </xdr:twoCellAnchor>
  <xdr:twoCellAnchor>
    <xdr:from>
      <xdr:col>1</xdr:col>
      <xdr:colOff>476250</xdr:colOff>
      <xdr:row>16</xdr:row>
      <xdr:rowOff>95251</xdr:rowOff>
    </xdr:from>
    <xdr:to>
      <xdr:col>3</xdr:col>
      <xdr:colOff>2285999</xdr:colOff>
      <xdr:row>16</xdr:row>
      <xdr:rowOff>1349375</xdr:rowOff>
    </xdr:to>
    <xdr:grpSp>
      <xdr:nvGrpSpPr>
        <xdr:cNvPr id="7" name="Grupo 6">
          <a:extLst>
            <a:ext uri="{FF2B5EF4-FFF2-40B4-BE49-F238E27FC236}">
              <a16:creationId xmlns:a16="http://schemas.microsoft.com/office/drawing/2014/main" id="{85E6B1F9-5D63-4B8B-9D7D-EA12DEAD08D0}"/>
            </a:ext>
            <a:ext uri="{C183D7F6-B498-43B3-948B-1728B52AA6E4}">
              <adec:decorative xmlns:adec="http://schemas.microsoft.com/office/drawing/2017/decorative" val="1"/>
            </a:ext>
          </a:extLst>
        </xdr:cNvPr>
        <xdr:cNvGrpSpPr/>
      </xdr:nvGrpSpPr>
      <xdr:grpSpPr>
        <a:xfrm>
          <a:off x="1485998" y="20924326"/>
          <a:ext cx="10532597" cy="1261744"/>
          <a:chOff x="0" y="0"/>
          <a:chExt cx="5652135" cy="619125"/>
        </a:xfrm>
      </xdr:grpSpPr>
      <xdr:sp macro="" textlink="">
        <xdr:nvSpPr>
          <xdr:cNvPr id="8" name="Text Box 42">
            <a:extLst>
              <a:ext uri="{FF2B5EF4-FFF2-40B4-BE49-F238E27FC236}">
                <a16:creationId xmlns:a16="http://schemas.microsoft.com/office/drawing/2014/main" id="{98865D33-6535-4AE7-B039-EAF10430E193}"/>
              </a:ext>
            </a:extLst>
          </xdr:cNvPr>
          <xdr:cNvSpPr txBox="1">
            <a:spLocks noChangeArrowheads="1"/>
          </xdr:cNvSpPr>
        </xdr:nvSpPr>
        <xdr:spPr bwMode="auto">
          <a:xfrm>
            <a:off x="0" y="0"/>
            <a:ext cx="1839595" cy="61912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spcAft>
                <a:spcPts val="0"/>
              </a:spcAft>
            </a:pPr>
            <a:r>
              <a:rPr lang="es-ES_tradnl" sz="700">
                <a:effectLst/>
                <a:latin typeface="Arial" panose="020B0604020202020204" pitchFamily="34" charset="0"/>
                <a:ea typeface="Times New Roman" panose="02020603050405020304" pitchFamily="18" charset="0"/>
              </a:rPr>
              <a:t>Carrera 30 N°. 25 - 90</a:t>
            </a:r>
            <a:endParaRPr lang="es-CO" sz="1000">
              <a:effectLst/>
              <a:latin typeface="Times New Roman" panose="02020603050405020304" pitchFamily="18" charset="0"/>
              <a:ea typeface="Times New Roman" panose="02020603050405020304" pitchFamily="18" charset="0"/>
            </a:endParaRPr>
          </a:p>
          <a:p>
            <a:pPr>
              <a:spcAft>
                <a:spcPts val="0"/>
              </a:spcAft>
            </a:pPr>
            <a:r>
              <a:rPr lang="es-ES_tradnl" sz="700">
                <a:effectLst/>
                <a:latin typeface="Arial" panose="020B0604020202020204" pitchFamily="34" charset="0"/>
                <a:ea typeface="Times New Roman" panose="02020603050405020304" pitchFamily="18" charset="0"/>
              </a:rPr>
              <a:t>PBX: (571) 338 5000 - Información: Línea 195</a:t>
            </a:r>
            <a:endParaRPr lang="es-CO" sz="1000">
              <a:effectLst/>
              <a:latin typeface="Times New Roman" panose="02020603050405020304" pitchFamily="18" charset="0"/>
              <a:ea typeface="Times New Roman" panose="02020603050405020304" pitchFamily="18" charset="0"/>
            </a:endParaRPr>
          </a:p>
          <a:p>
            <a:pPr>
              <a:spcAft>
                <a:spcPts val="0"/>
              </a:spcAft>
            </a:pPr>
            <a:r>
              <a:rPr lang="es-ES_tradnl" sz="700">
                <a:effectLst/>
                <a:latin typeface="Arial" panose="020B0604020202020204" pitchFamily="34" charset="0"/>
                <a:ea typeface="Times New Roman" panose="02020603050405020304" pitchFamily="18" charset="0"/>
              </a:rPr>
              <a:t>www.haciendabogota.gov.co</a:t>
            </a:r>
            <a:endParaRPr lang="es-CO" sz="1000">
              <a:effectLst/>
              <a:latin typeface="Times New Roman" panose="02020603050405020304" pitchFamily="18" charset="0"/>
              <a:ea typeface="Times New Roman" panose="02020603050405020304" pitchFamily="18" charset="0"/>
            </a:endParaRPr>
          </a:p>
          <a:p>
            <a:pPr>
              <a:spcAft>
                <a:spcPts val="0"/>
              </a:spcAft>
            </a:pPr>
            <a:r>
              <a:rPr lang="es-ES_tradnl" sz="700">
                <a:effectLst/>
                <a:latin typeface="Arial" panose="020B0604020202020204" pitchFamily="34" charset="0"/>
                <a:ea typeface="Times New Roman" panose="02020603050405020304" pitchFamily="18" charset="0"/>
              </a:rPr>
              <a:t>NIT 899.999.061-9</a:t>
            </a:r>
            <a:endParaRPr lang="es-CO" sz="1000">
              <a:effectLst/>
              <a:latin typeface="Times New Roman" panose="02020603050405020304" pitchFamily="18" charset="0"/>
              <a:ea typeface="Times New Roman" panose="02020603050405020304" pitchFamily="18" charset="0"/>
            </a:endParaRPr>
          </a:p>
          <a:p>
            <a:pPr>
              <a:spcAft>
                <a:spcPts val="0"/>
              </a:spcAft>
            </a:pPr>
            <a:r>
              <a:rPr lang="es-ES_tradnl" sz="700">
                <a:effectLst/>
                <a:latin typeface="Arial" panose="020B0604020202020204" pitchFamily="34" charset="0"/>
                <a:ea typeface="Times New Roman" panose="02020603050405020304" pitchFamily="18" charset="0"/>
              </a:rPr>
              <a:t>Bogotá, D.C. - Colombia</a:t>
            </a:r>
            <a:endParaRPr lang="es-CO" sz="1000">
              <a:effectLst/>
              <a:latin typeface="Times New Roman" panose="02020603050405020304" pitchFamily="18" charset="0"/>
              <a:ea typeface="Times New Roman" panose="02020603050405020304" pitchFamily="18" charset="0"/>
            </a:endParaRPr>
          </a:p>
          <a:p>
            <a:pPr>
              <a:spcAft>
                <a:spcPts val="0"/>
              </a:spcAft>
            </a:pPr>
            <a:r>
              <a:rPr lang="es-ES_tradnl" sz="700">
                <a:effectLst/>
                <a:latin typeface="Arial" panose="020B0604020202020204" pitchFamily="34" charset="0"/>
                <a:ea typeface="Times New Roman" panose="02020603050405020304" pitchFamily="18" charset="0"/>
              </a:rPr>
              <a:t>Código Postal 111311</a:t>
            </a:r>
            <a:endParaRPr lang="es-CO" sz="1000">
              <a:effectLst/>
              <a:latin typeface="Times New Roman" panose="02020603050405020304" pitchFamily="18" charset="0"/>
              <a:ea typeface="Times New Roman" panose="02020603050405020304" pitchFamily="18" charset="0"/>
            </a:endParaRPr>
          </a:p>
          <a:p>
            <a:pPr>
              <a:spcAft>
                <a:spcPts val="0"/>
              </a:spcAft>
            </a:pPr>
            <a:r>
              <a:rPr lang="es-ES_tradnl" sz="700">
                <a:effectLst/>
                <a:latin typeface="Arial" panose="020B0604020202020204" pitchFamily="34" charset="0"/>
                <a:ea typeface="Times New Roman" panose="02020603050405020304" pitchFamily="18" charset="0"/>
              </a:rPr>
              <a:t> </a:t>
            </a:r>
            <a:endParaRPr lang="es-CO" sz="1000">
              <a:effectLst/>
              <a:latin typeface="Times New Roman" panose="02020603050405020304" pitchFamily="18" charset="0"/>
              <a:ea typeface="Times New Roman" panose="02020603050405020304" pitchFamily="18" charset="0"/>
            </a:endParaRPr>
          </a:p>
        </xdr:txBody>
      </xdr:sp>
      <xdr:cxnSp macro="">
        <xdr:nvCxnSpPr>
          <xdr:cNvPr id="9" name="AutoShape 140">
            <a:extLst>
              <a:ext uri="{FF2B5EF4-FFF2-40B4-BE49-F238E27FC236}">
                <a16:creationId xmlns:a16="http://schemas.microsoft.com/office/drawing/2014/main" id="{1F7A5713-802B-4F88-BD7E-4AFF666A7612}"/>
              </a:ext>
            </a:extLst>
          </xdr:cNvPr>
          <xdr:cNvCxnSpPr>
            <a:cxnSpLocks noChangeShapeType="1"/>
          </xdr:cNvCxnSpPr>
        </xdr:nvCxnSpPr>
        <xdr:spPr bwMode="auto">
          <a:xfrm>
            <a:off x="1979054" y="21464"/>
            <a:ext cx="0" cy="575945"/>
          </a:xfrm>
          <a:prstGeom prst="straightConnector1">
            <a:avLst/>
          </a:prstGeom>
          <a:noFill/>
          <a:ln w="12700">
            <a:solidFill>
              <a:srgbClr val="000000"/>
            </a:solidFill>
            <a:round/>
            <a:headEnd/>
            <a:tailEnd/>
          </a:ln>
          <a:extLst>
            <a:ext uri="{909E8E84-426E-40DD-AFC4-6F175D3DCCD1}">
              <a14:hiddenFill xmlns:a14="http://schemas.microsoft.com/office/drawing/2010/main">
                <a:noFill/>
              </a14:hiddenFill>
            </a:ext>
          </a:extLst>
        </xdr:spPr>
      </xdr:cxnSp>
      <xdr:pic>
        <xdr:nvPicPr>
          <xdr:cNvPr id="10" name="Imagen 9">
            <a:extLst>
              <a:ext uri="{FF2B5EF4-FFF2-40B4-BE49-F238E27FC236}">
                <a16:creationId xmlns:a16="http://schemas.microsoft.com/office/drawing/2014/main" id="{6EF78C8B-9D52-44CE-BDCF-0F9C7641903A}"/>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159358" y="21464"/>
            <a:ext cx="525145" cy="575945"/>
          </a:xfrm>
          <a:prstGeom prst="rect">
            <a:avLst/>
          </a:prstGeom>
        </xdr:spPr>
      </xdr:pic>
      <xdr:pic>
        <xdr:nvPicPr>
          <xdr:cNvPr id="11" name="Imagen 10">
            <a:extLst>
              <a:ext uri="{FF2B5EF4-FFF2-40B4-BE49-F238E27FC236}">
                <a16:creationId xmlns:a16="http://schemas.microsoft.com/office/drawing/2014/main" id="{AC7039D5-5307-407E-BD29-0C747902CB8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798570" y="8585"/>
            <a:ext cx="1853565" cy="608330"/>
          </a:xfrm>
          <a:prstGeom prst="rect">
            <a:avLst/>
          </a:prstGeom>
        </xdr:spPr>
      </xdr:pic>
    </xdr:grpSp>
    <xdr:clientData/>
  </xdr:twoCellAnchor>
  <xdr:twoCellAnchor>
    <xdr:from>
      <xdr:col>0</xdr:col>
      <xdr:colOff>1106129</xdr:colOff>
      <xdr:row>4</xdr:row>
      <xdr:rowOff>1642600</xdr:rowOff>
    </xdr:from>
    <xdr:to>
      <xdr:col>1</xdr:col>
      <xdr:colOff>121673</xdr:colOff>
      <xdr:row>4</xdr:row>
      <xdr:rowOff>2504153</xdr:rowOff>
    </xdr:to>
    <xdr:sp macro="" textlink="">
      <xdr:nvSpPr>
        <xdr:cNvPr id="2" name="CuadroTexto 12">
          <a:extLst>
            <a:ext uri="{FF2B5EF4-FFF2-40B4-BE49-F238E27FC236}">
              <a16:creationId xmlns:a16="http://schemas.microsoft.com/office/drawing/2014/main" id="{09A0D4D8-A701-46AF-BE86-46EE17A7ACC4}"/>
            </a:ext>
          </a:extLst>
        </xdr:cNvPr>
        <xdr:cNvSpPr txBox="1"/>
      </xdr:nvSpPr>
      <xdr:spPr>
        <a:xfrm>
          <a:off x="1153754" y="5766925"/>
          <a:ext cx="120444"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200" b="1" kern="1200">
              <a:latin typeface="Arial" panose="020B0604020202020204" pitchFamily="34" charset="0"/>
              <a:cs typeface="Arial" panose="020B0604020202020204" pitchFamily="34" charset="0"/>
            </a:rPr>
            <a:t>EJES </a:t>
          </a:r>
        </a:p>
        <a:p>
          <a:pPr algn="ctr"/>
          <a:r>
            <a:rPr lang="es-CO" sz="1200" b="1" kern="1200">
              <a:latin typeface="Arial" panose="020B0604020202020204" pitchFamily="34" charset="0"/>
              <a:cs typeface="Arial" panose="020B0604020202020204" pitchFamily="34" charset="0"/>
            </a:rPr>
            <a:t>ARTICULADORES</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2</xdr:col>
      <xdr:colOff>1670261</xdr:colOff>
      <xdr:row>69</xdr:row>
      <xdr:rowOff>237971</xdr:rowOff>
    </xdr:from>
    <xdr:to>
      <xdr:col>16</xdr:col>
      <xdr:colOff>311695</xdr:colOff>
      <xdr:row>69</xdr:row>
      <xdr:rowOff>918285</xdr:rowOff>
    </xdr:to>
    <xdr:sp macro="" textlink="">
      <xdr:nvSpPr>
        <xdr:cNvPr id="2" name="Rectángulo redondeado 1">
          <a:hlinkClick xmlns:r="http://schemas.openxmlformats.org/officeDocument/2006/relationships" r:id="rId1"/>
          <a:extLst>
            <a:ext uri="{FF2B5EF4-FFF2-40B4-BE49-F238E27FC236}">
              <a16:creationId xmlns:a16="http://schemas.microsoft.com/office/drawing/2014/main" id="{C929CC2E-EFF3-4A19-BC2C-61AE4FA2A348}"/>
            </a:ext>
          </a:extLst>
        </xdr:cNvPr>
        <xdr:cNvSpPr/>
      </xdr:nvSpPr>
      <xdr:spPr>
        <a:xfrm>
          <a:off x="5844452" y="56743633"/>
          <a:ext cx="10757794" cy="680314"/>
        </a:xfrm>
        <a:prstGeom prst="roundRect">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lang="es-CO" sz="4400" b="1"/>
            <a:t>REGRESAR</a:t>
          </a:r>
          <a:r>
            <a:rPr lang="es-CO" sz="1600"/>
            <a:t> </a:t>
          </a:r>
        </a:p>
      </xdr:txBody>
    </xdr:sp>
    <xdr:clientData/>
  </xdr:twoCellAnchor>
  <xdr:twoCellAnchor editAs="oneCell">
    <xdr:from>
      <xdr:col>4</xdr:col>
      <xdr:colOff>3075198</xdr:colOff>
      <xdr:row>0</xdr:row>
      <xdr:rowOff>168089</xdr:rowOff>
    </xdr:from>
    <xdr:to>
      <xdr:col>5</xdr:col>
      <xdr:colOff>3031464</xdr:colOff>
      <xdr:row>0</xdr:row>
      <xdr:rowOff>1394316</xdr:rowOff>
    </xdr:to>
    <xdr:pic>
      <xdr:nvPicPr>
        <xdr:cNvPr id="6" name="Picture 6">
          <a:extLst>
            <a:ext uri="{FF2B5EF4-FFF2-40B4-BE49-F238E27FC236}">
              <a16:creationId xmlns:a16="http://schemas.microsoft.com/office/drawing/2014/main" id="{4F07890D-0A4B-4A6C-A251-887DF196615E}"/>
            </a:ext>
            <a:ext uri="{C183D7F6-B498-43B3-948B-1728B52AA6E4}">
              <adec:decorative xmlns:adec="http://schemas.microsoft.com/office/drawing/2017/decorative" val="1"/>
            </a:ext>
          </a:extLst>
        </xdr:cNvPr>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9336485" y="168089"/>
          <a:ext cx="3036094" cy="1226227"/>
        </a:xfrm>
        <a:prstGeom prst="rect">
          <a:avLst/>
        </a:prstGeom>
      </xdr:spPr>
    </xdr:pic>
    <xdr:clientData/>
  </xdr:twoCellAnchor>
  <xdr:twoCellAnchor>
    <xdr:from>
      <xdr:col>2</xdr:col>
      <xdr:colOff>791415</xdr:colOff>
      <xdr:row>71</xdr:row>
      <xdr:rowOff>246880</xdr:rowOff>
    </xdr:from>
    <xdr:to>
      <xdr:col>13</xdr:col>
      <xdr:colOff>257619</xdr:colOff>
      <xdr:row>71</xdr:row>
      <xdr:rowOff>1649366</xdr:rowOff>
    </xdr:to>
    <xdr:grpSp>
      <xdr:nvGrpSpPr>
        <xdr:cNvPr id="7" name="Grupo 6">
          <a:extLst>
            <a:ext uri="{FF2B5EF4-FFF2-40B4-BE49-F238E27FC236}">
              <a16:creationId xmlns:a16="http://schemas.microsoft.com/office/drawing/2014/main" id="{26664A2A-7C3F-4F76-AC0F-1127B6438B08}"/>
            </a:ext>
            <a:ext uri="{C183D7F6-B498-43B3-948B-1728B52AA6E4}">
              <adec:decorative xmlns:adec="http://schemas.microsoft.com/office/drawing/2017/decorative" val="1"/>
            </a:ext>
          </a:extLst>
        </xdr:cNvPr>
        <xdr:cNvGrpSpPr/>
      </xdr:nvGrpSpPr>
      <xdr:grpSpPr>
        <a:xfrm>
          <a:off x="5081111" y="45125212"/>
          <a:ext cx="12180474" cy="1400581"/>
          <a:chOff x="0" y="0"/>
          <a:chExt cx="5652135" cy="619125"/>
        </a:xfrm>
      </xdr:grpSpPr>
      <xdr:sp macro="" textlink="">
        <xdr:nvSpPr>
          <xdr:cNvPr id="8" name="Text Box 42">
            <a:extLst>
              <a:ext uri="{FF2B5EF4-FFF2-40B4-BE49-F238E27FC236}">
                <a16:creationId xmlns:a16="http://schemas.microsoft.com/office/drawing/2014/main" id="{A729ED21-487D-4643-A3D9-51F8FB251328}"/>
              </a:ext>
            </a:extLst>
          </xdr:cNvPr>
          <xdr:cNvSpPr txBox="1">
            <a:spLocks noChangeArrowheads="1"/>
          </xdr:cNvSpPr>
        </xdr:nvSpPr>
        <xdr:spPr bwMode="auto">
          <a:xfrm>
            <a:off x="0" y="0"/>
            <a:ext cx="1839595" cy="61912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spcAft>
                <a:spcPts val="0"/>
              </a:spcAft>
            </a:pPr>
            <a:r>
              <a:rPr lang="es-ES_tradnl" sz="700">
                <a:effectLst/>
                <a:latin typeface="Arial" panose="020B0604020202020204" pitchFamily="34" charset="0"/>
                <a:ea typeface="Times New Roman" panose="02020603050405020304" pitchFamily="18" charset="0"/>
              </a:rPr>
              <a:t>Carrera 30 Ni. 25 - 90</a:t>
            </a:r>
            <a:endParaRPr lang="es-CO" sz="1000">
              <a:effectLst/>
              <a:latin typeface="Times New Roman" panose="02020603050405020304" pitchFamily="18" charset="0"/>
              <a:ea typeface="Times New Roman" panose="02020603050405020304" pitchFamily="18" charset="0"/>
            </a:endParaRPr>
          </a:p>
          <a:p>
            <a:pPr>
              <a:spcAft>
                <a:spcPts val="0"/>
              </a:spcAft>
            </a:pPr>
            <a:r>
              <a:rPr lang="es-ES_tradnl" sz="700">
                <a:effectLst/>
                <a:latin typeface="Arial" panose="020B0604020202020204" pitchFamily="34" charset="0"/>
                <a:ea typeface="Times New Roman" panose="02020603050405020304" pitchFamily="18" charset="0"/>
              </a:rPr>
              <a:t>PBX: (571) 338 5000 - Información: Línea 195</a:t>
            </a:r>
            <a:endParaRPr lang="es-CO" sz="1000">
              <a:effectLst/>
              <a:latin typeface="Times New Roman" panose="02020603050405020304" pitchFamily="18" charset="0"/>
              <a:ea typeface="Times New Roman" panose="02020603050405020304" pitchFamily="18" charset="0"/>
            </a:endParaRPr>
          </a:p>
          <a:p>
            <a:pPr>
              <a:spcAft>
                <a:spcPts val="0"/>
              </a:spcAft>
            </a:pPr>
            <a:r>
              <a:rPr lang="es-ES_tradnl" sz="700">
                <a:effectLst/>
                <a:latin typeface="Arial" panose="020B0604020202020204" pitchFamily="34" charset="0"/>
                <a:ea typeface="Times New Roman" panose="02020603050405020304" pitchFamily="18" charset="0"/>
              </a:rPr>
              <a:t>www.haciendabogota.gov.co</a:t>
            </a:r>
            <a:endParaRPr lang="es-CO" sz="1000">
              <a:effectLst/>
              <a:latin typeface="Times New Roman" panose="02020603050405020304" pitchFamily="18" charset="0"/>
              <a:ea typeface="Times New Roman" panose="02020603050405020304" pitchFamily="18" charset="0"/>
            </a:endParaRPr>
          </a:p>
          <a:p>
            <a:pPr>
              <a:spcAft>
                <a:spcPts val="0"/>
              </a:spcAft>
            </a:pPr>
            <a:r>
              <a:rPr lang="es-ES_tradnl" sz="700">
                <a:effectLst/>
                <a:latin typeface="Arial" panose="020B0604020202020204" pitchFamily="34" charset="0"/>
                <a:ea typeface="Times New Roman" panose="02020603050405020304" pitchFamily="18" charset="0"/>
              </a:rPr>
              <a:t>NIT 899.999.061-9</a:t>
            </a:r>
            <a:endParaRPr lang="es-CO" sz="1000">
              <a:effectLst/>
              <a:latin typeface="Times New Roman" panose="02020603050405020304" pitchFamily="18" charset="0"/>
              <a:ea typeface="Times New Roman" panose="02020603050405020304" pitchFamily="18" charset="0"/>
            </a:endParaRPr>
          </a:p>
          <a:p>
            <a:pPr>
              <a:spcAft>
                <a:spcPts val="0"/>
              </a:spcAft>
            </a:pPr>
            <a:r>
              <a:rPr lang="es-ES_tradnl" sz="700">
                <a:effectLst/>
                <a:latin typeface="Arial" panose="020B0604020202020204" pitchFamily="34" charset="0"/>
                <a:ea typeface="Times New Roman" panose="02020603050405020304" pitchFamily="18" charset="0"/>
              </a:rPr>
              <a:t>Bogotá, D.C. - Colombia</a:t>
            </a:r>
            <a:endParaRPr lang="es-CO" sz="1000">
              <a:effectLst/>
              <a:latin typeface="Times New Roman" panose="02020603050405020304" pitchFamily="18" charset="0"/>
              <a:ea typeface="Times New Roman" panose="02020603050405020304" pitchFamily="18" charset="0"/>
            </a:endParaRPr>
          </a:p>
          <a:p>
            <a:pPr>
              <a:spcAft>
                <a:spcPts val="0"/>
              </a:spcAft>
            </a:pPr>
            <a:r>
              <a:rPr lang="es-ES_tradnl" sz="700">
                <a:effectLst/>
                <a:latin typeface="Arial" panose="020B0604020202020204" pitchFamily="34" charset="0"/>
                <a:ea typeface="Times New Roman" panose="02020603050405020304" pitchFamily="18" charset="0"/>
              </a:rPr>
              <a:t>Código Postal 111311</a:t>
            </a:r>
            <a:endParaRPr lang="es-CO" sz="1000">
              <a:effectLst/>
              <a:latin typeface="Times New Roman" panose="02020603050405020304" pitchFamily="18" charset="0"/>
              <a:ea typeface="Times New Roman" panose="02020603050405020304" pitchFamily="18" charset="0"/>
            </a:endParaRPr>
          </a:p>
          <a:p>
            <a:pPr>
              <a:spcAft>
                <a:spcPts val="0"/>
              </a:spcAft>
            </a:pPr>
            <a:r>
              <a:rPr lang="es-ES_tradnl" sz="700">
                <a:effectLst/>
                <a:latin typeface="Arial" panose="020B0604020202020204" pitchFamily="34" charset="0"/>
                <a:ea typeface="Times New Roman" panose="02020603050405020304" pitchFamily="18" charset="0"/>
              </a:rPr>
              <a:t> </a:t>
            </a:r>
            <a:endParaRPr lang="es-CO" sz="1000">
              <a:effectLst/>
              <a:latin typeface="Times New Roman" panose="02020603050405020304" pitchFamily="18" charset="0"/>
              <a:ea typeface="Times New Roman" panose="02020603050405020304" pitchFamily="18" charset="0"/>
            </a:endParaRPr>
          </a:p>
        </xdr:txBody>
      </xdr:sp>
      <xdr:cxnSp macro="">
        <xdr:nvCxnSpPr>
          <xdr:cNvPr id="9" name="AutoShape 140">
            <a:extLst>
              <a:ext uri="{FF2B5EF4-FFF2-40B4-BE49-F238E27FC236}">
                <a16:creationId xmlns:a16="http://schemas.microsoft.com/office/drawing/2014/main" id="{D9E38DBB-6335-4DEC-885C-B40F8CE27E9E}"/>
              </a:ext>
            </a:extLst>
          </xdr:cNvPr>
          <xdr:cNvCxnSpPr>
            <a:cxnSpLocks noChangeShapeType="1"/>
          </xdr:cNvCxnSpPr>
        </xdr:nvCxnSpPr>
        <xdr:spPr bwMode="auto">
          <a:xfrm>
            <a:off x="1979054" y="21464"/>
            <a:ext cx="0" cy="575945"/>
          </a:xfrm>
          <a:prstGeom prst="straightConnector1">
            <a:avLst/>
          </a:prstGeom>
          <a:noFill/>
          <a:ln w="12700">
            <a:solidFill>
              <a:srgbClr val="000000"/>
            </a:solidFill>
            <a:round/>
            <a:headEnd/>
            <a:tailEnd/>
          </a:ln>
          <a:extLst>
            <a:ext uri="{909E8E84-426E-40DD-AFC4-6F175D3DCCD1}">
              <a14:hiddenFill xmlns:a14="http://schemas.microsoft.com/office/drawing/2010/main">
                <a:noFill/>
              </a14:hiddenFill>
            </a:ext>
          </a:extLst>
        </xdr:spPr>
      </xdr:cxnSp>
      <xdr:pic>
        <xdr:nvPicPr>
          <xdr:cNvPr id="10" name="Imagen 9">
            <a:extLst>
              <a:ext uri="{FF2B5EF4-FFF2-40B4-BE49-F238E27FC236}">
                <a16:creationId xmlns:a16="http://schemas.microsoft.com/office/drawing/2014/main" id="{63C86BAA-EC36-4A66-AE53-F6D5D493A85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159358" y="21464"/>
            <a:ext cx="525145" cy="575945"/>
          </a:xfrm>
          <a:prstGeom prst="rect">
            <a:avLst/>
          </a:prstGeom>
        </xdr:spPr>
      </xdr:pic>
      <xdr:pic>
        <xdr:nvPicPr>
          <xdr:cNvPr id="11" name="Imagen 10">
            <a:extLst>
              <a:ext uri="{FF2B5EF4-FFF2-40B4-BE49-F238E27FC236}">
                <a16:creationId xmlns:a16="http://schemas.microsoft.com/office/drawing/2014/main" id="{9C268B0E-9A0B-4C5F-AE46-865E2BE923EA}"/>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798570" y="8585"/>
            <a:ext cx="1853565" cy="608330"/>
          </a:xfrm>
          <a:prstGeom prst="rect">
            <a:avLst/>
          </a:prstGeom>
        </xdr:spPr>
      </xdr:pic>
    </xdr:grpSp>
    <xdr:clientData/>
  </xdr:twoCellAnchor>
</xdr:wsDr>
</file>

<file path=xl/drawings/drawing7.xml><?xml version="1.0" encoding="utf-8"?>
<xdr:wsDr xmlns:xdr="http://schemas.openxmlformats.org/drawingml/2006/spreadsheetDrawing" xmlns:a="http://schemas.openxmlformats.org/drawingml/2006/main">
  <xdr:twoCellAnchor>
    <xdr:from>
      <xdr:col>6</xdr:col>
      <xdr:colOff>1046704</xdr:colOff>
      <xdr:row>28</xdr:row>
      <xdr:rowOff>251209</xdr:rowOff>
    </xdr:from>
    <xdr:to>
      <xdr:col>8</xdr:col>
      <xdr:colOff>1503066</xdr:colOff>
      <xdr:row>29</xdr:row>
      <xdr:rowOff>185195</xdr:rowOff>
    </xdr:to>
    <xdr:sp macro="" textlink="">
      <xdr:nvSpPr>
        <xdr:cNvPr id="3" name="Rectángulo redondeado 2">
          <a:hlinkClick xmlns:r="http://schemas.openxmlformats.org/officeDocument/2006/relationships" r:id="rId1"/>
          <a:extLst>
            <a:ext uri="{FF2B5EF4-FFF2-40B4-BE49-F238E27FC236}">
              <a16:creationId xmlns:a16="http://schemas.microsoft.com/office/drawing/2014/main" id="{7DEA322C-B71E-4389-AF4A-93B303ABD60B}"/>
            </a:ext>
          </a:extLst>
        </xdr:cNvPr>
        <xdr:cNvSpPr/>
      </xdr:nvSpPr>
      <xdr:spPr>
        <a:xfrm>
          <a:off x="10205358" y="19364011"/>
          <a:ext cx="3135922" cy="698080"/>
        </a:xfrm>
        <a:prstGeom prst="roundRect">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lang="es-CO" sz="4400" b="1"/>
            <a:t>REGRESAR</a:t>
          </a:r>
          <a:r>
            <a:rPr lang="es-CO" sz="1600"/>
            <a:t> </a:t>
          </a:r>
        </a:p>
      </xdr:txBody>
    </xdr:sp>
    <xdr:clientData/>
  </xdr:twoCellAnchor>
  <xdr:twoCellAnchor editAs="oneCell">
    <xdr:from>
      <xdr:col>3</xdr:col>
      <xdr:colOff>1674726</xdr:colOff>
      <xdr:row>0</xdr:row>
      <xdr:rowOff>115138</xdr:rowOff>
    </xdr:from>
    <xdr:to>
      <xdr:col>6</xdr:col>
      <xdr:colOff>379352</xdr:colOff>
      <xdr:row>0</xdr:row>
      <xdr:rowOff>1126630</xdr:rowOff>
    </xdr:to>
    <xdr:pic>
      <xdr:nvPicPr>
        <xdr:cNvPr id="6" name="Picture 6">
          <a:extLst>
            <a:ext uri="{FF2B5EF4-FFF2-40B4-BE49-F238E27FC236}">
              <a16:creationId xmlns:a16="http://schemas.microsoft.com/office/drawing/2014/main" id="{9C30C51D-EF54-4620-AF61-E1BB68BA8A95}"/>
            </a:ext>
            <a:ext uri="{C183D7F6-B498-43B3-948B-1728B52AA6E4}">
              <adec:decorative xmlns:adec="http://schemas.microsoft.com/office/drawing/2017/decorative" val="1"/>
            </a:ext>
          </a:extLst>
        </xdr:cNvPr>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6039479" y="115138"/>
          <a:ext cx="2533021" cy="1015302"/>
        </a:xfrm>
        <a:prstGeom prst="rect">
          <a:avLst/>
        </a:prstGeom>
      </xdr:spPr>
    </xdr:pic>
    <xdr:clientData/>
  </xdr:twoCellAnchor>
  <xdr:twoCellAnchor>
    <xdr:from>
      <xdr:col>2</xdr:col>
      <xdr:colOff>188408</xdr:colOff>
      <xdr:row>33</xdr:row>
      <xdr:rowOff>94204</xdr:rowOff>
    </xdr:from>
    <xdr:to>
      <xdr:col>8</xdr:col>
      <xdr:colOff>816430</xdr:colOff>
      <xdr:row>33</xdr:row>
      <xdr:rowOff>1266512</xdr:rowOff>
    </xdr:to>
    <xdr:grpSp>
      <xdr:nvGrpSpPr>
        <xdr:cNvPr id="7" name="Grupo 6">
          <a:extLst>
            <a:ext uri="{FF2B5EF4-FFF2-40B4-BE49-F238E27FC236}">
              <a16:creationId xmlns:a16="http://schemas.microsoft.com/office/drawing/2014/main" id="{8869A95C-F6EC-4A79-8E35-16A329BAAF0F}"/>
            </a:ext>
            <a:ext uri="{C183D7F6-B498-43B3-948B-1728B52AA6E4}">
              <adec:decorative xmlns:adec="http://schemas.microsoft.com/office/drawing/2017/decorative" val="1"/>
            </a:ext>
          </a:extLst>
        </xdr:cNvPr>
        <xdr:cNvGrpSpPr/>
      </xdr:nvGrpSpPr>
      <xdr:grpSpPr>
        <a:xfrm>
          <a:off x="1236158" y="25652228"/>
          <a:ext cx="9680582" cy="1170403"/>
          <a:chOff x="0" y="0"/>
          <a:chExt cx="5652135" cy="619125"/>
        </a:xfrm>
      </xdr:grpSpPr>
      <xdr:sp macro="" textlink="">
        <xdr:nvSpPr>
          <xdr:cNvPr id="8" name="Text Box 42">
            <a:extLst>
              <a:ext uri="{FF2B5EF4-FFF2-40B4-BE49-F238E27FC236}">
                <a16:creationId xmlns:a16="http://schemas.microsoft.com/office/drawing/2014/main" id="{43D9B04C-F78A-4FA0-A549-F285864D449D}"/>
              </a:ext>
            </a:extLst>
          </xdr:cNvPr>
          <xdr:cNvSpPr txBox="1">
            <a:spLocks noChangeArrowheads="1"/>
          </xdr:cNvSpPr>
        </xdr:nvSpPr>
        <xdr:spPr bwMode="auto">
          <a:xfrm>
            <a:off x="0" y="0"/>
            <a:ext cx="1839595" cy="61912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spcAft>
                <a:spcPts val="0"/>
              </a:spcAft>
            </a:pPr>
            <a:r>
              <a:rPr lang="es-ES_tradnl" sz="700">
                <a:effectLst/>
                <a:latin typeface="Arial" panose="020B0604020202020204" pitchFamily="34" charset="0"/>
                <a:ea typeface="Times New Roman" panose="02020603050405020304" pitchFamily="18" charset="0"/>
              </a:rPr>
              <a:t>Carrera 30 N°. 25 - 90</a:t>
            </a:r>
            <a:endParaRPr lang="es-CO" sz="1000">
              <a:effectLst/>
              <a:latin typeface="Times New Roman" panose="02020603050405020304" pitchFamily="18" charset="0"/>
              <a:ea typeface="Times New Roman" panose="02020603050405020304" pitchFamily="18" charset="0"/>
            </a:endParaRPr>
          </a:p>
          <a:p>
            <a:pPr>
              <a:spcAft>
                <a:spcPts val="0"/>
              </a:spcAft>
            </a:pPr>
            <a:r>
              <a:rPr lang="es-ES_tradnl" sz="700">
                <a:effectLst/>
                <a:latin typeface="Arial" panose="020B0604020202020204" pitchFamily="34" charset="0"/>
                <a:ea typeface="Times New Roman" panose="02020603050405020304" pitchFamily="18" charset="0"/>
              </a:rPr>
              <a:t>PBX: (571) 338 5000 - Información: Línea 195</a:t>
            </a:r>
            <a:endParaRPr lang="es-CO" sz="1000">
              <a:effectLst/>
              <a:latin typeface="Times New Roman" panose="02020603050405020304" pitchFamily="18" charset="0"/>
              <a:ea typeface="Times New Roman" panose="02020603050405020304" pitchFamily="18" charset="0"/>
            </a:endParaRPr>
          </a:p>
          <a:p>
            <a:pPr>
              <a:spcAft>
                <a:spcPts val="0"/>
              </a:spcAft>
            </a:pPr>
            <a:r>
              <a:rPr lang="es-ES_tradnl" sz="700">
                <a:effectLst/>
                <a:latin typeface="Arial" panose="020B0604020202020204" pitchFamily="34" charset="0"/>
                <a:ea typeface="Times New Roman" panose="02020603050405020304" pitchFamily="18" charset="0"/>
              </a:rPr>
              <a:t>www.haciendabogota.gov.co</a:t>
            </a:r>
            <a:endParaRPr lang="es-CO" sz="1000">
              <a:effectLst/>
              <a:latin typeface="Times New Roman" panose="02020603050405020304" pitchFamily="18" charset="0"/>
              <a:ea typeface="Times New Roman" panose="02020603050405020304" pitchFamily="18" charset="0"/>
            </a:endParaRPr>
          </a:p>
          <a:p>
            <a:pPr>
              <a:spcAft>
                <a:spcPts val="0"/>
              </a:spcAft>
            </a:pPr>
            <a:r>
              <a:rPr lang="es-ES_tradnl" sz="700">
                <a:effectLst/>
                <a:latin typeface="Arial" panose="020B0604020202020204" pitchFamily="34" charset="0"/>
                <a:ea typeface="Times New Roman" panose="02020603050405020304" pitchFamily="18" charset="0"/>
              </a:rPr>
              <a:t>NIT 899.999.061-9</a:t>
            </a:r>
            <a:endParaRPr lang="es-CO" sz="1000">
              <a:effectLst/>
              <a:latin typeface="Times New Roman" panose="02020603050405020304" pitchFamily="18" charset="0"/>
              <a:ea typeface="Times New Roman" panose="02020603050405020304" pitchFamily="18" charset="0"/>
            </a:endParaRPr>
          </a:p>
          <a:p>
            <a:pPr>
              <a:spcAft>
                <a:spcPts val="0"/>
              </a:spcAft>
            </a:pPr>
            <a:r>
              <a:rPr lang="es-ES_tradnl" sz="700">
                <a:effectLst/>
                <a:latin typeface="Arial" panose="020B0604020202020204" pitchFamily="34" charset="0"/>
                <a:ea typeface="Times New Roman" panose="02020603050405020304" pitchFamily="18" charset="0"/>
              </a:rPr>
              <a:t>Bogotá, D.C. - Colombia</a:t>
            </a:r>
            <a:endParaRPr lang="es-CO" sz="1000">
              <a:effectLst/>
              <a:latin typeface="Times New Roman" panose="02020603050405020304" pitchFamily="18" charset="0"/>
              <a:ea typeface="Times New Roman" panose="02020603050405020304" pitchFamily="18" charset="0"/>
            </a:endParaRPr>
          </a:p>
          <a:p>
            <a:pPr>
              <a:spcAft>
                <a:spcPts val="0"/>
              </a:spcAft>
            </a:pPr>
            <a:r>
              <a:rPr lang="es-ES_tradnl" sz="700">
                <a:effectLst/>
                <a:latin typeface="Arial" panose="020B0604020202020204" pitchFamily="34" charset="0"/>
                <a:ea typeface="Times New Roman" panose="02020603050405020304" pitchFamily="18" charset="0"/>
              </a:rPr>
              <a:t>Código Postal 111311</a:t>
            </a:r>
            <a:endParaRPr lang="es-CO" sz="1000">
              <a:effectLst/>
              <a:latin typeface="Times New Roman" panose="02020603050405020304" pitchFamily="18" charset="0"/>
              <a:ea typeface="Times New Roman" panose="02020603050405020304" pitchFamily="18" charset="0"/>
            </a:endParaRPr>
          </a:p>
          <a:p>
            <a:pPr>
              <a:spcAft>
                <a:spcPts val="0"/>
              </a:spcAft>
            </a:pPr>
            <a:r>
              <a:rPr lang="es-ES_tradnl" sz="700">
                <a:effectLst/>
                <a:latin typeface="Arial" panose="020B0604020202020204" pitchFamily="34" charset="0"/>
                <a:ea typeface="Times New Roman" panose="02020603050405020304" pitchFamily="18" charset="0"/>
              </a:rPr>
              <a:t> </a:t>
            </a:r>
            <a:endParaRPr lang="es-CO" sz="1000">
              <a:effectLst/>
              <a:latin typeface="Times New Roman" panose="02020603050405020304" pitchFamily="18" charset="0"/>
              <a:ea typeface="Times New Roman" panose="02020603050405020304" pitchFamily="18" charset="0"/>
            </a:endParaRPr>
          </a:p>
        </xdr:txBody>
      </xdr:sp>
      <xdr:cxnSp macro="">
        <xdr:nvCxnSpPr>
          <xdr:cNvPr id="9" name="AutoShape 140">
            <a:extLst>
              <a:ext uri="{FF2B5EF4-FFF2-40B4-BE49-F238E27FC236}">
                <a16:creationId xmlns:a16="http://schemas.microsoft.com/office/drawing/2014/main" id="{7CBAFF7E-90AD-43BF-9F03-7407901A00F7}"/>
              </a:ext>
            </a:extLst>
          </xdr:cNvPr>
          <xdr:cNvCxnSpPr>
            <a:cxnSpLocks noChangeShapeType="1"/>
          </xdr:cNvCxnSpPr>
        </xdr:nvCxnSpPr>
        <xdr:spPr bwMode="auto">
          <a:xfrm>
            <a:off x="1979054" y="21464"/>
            <a:ext cx="0" cy="575945"/>
          </a:xfrm>
          <a:prstGeom prst="straightConnector1">
            <a:avLst/>
          </a:prstGeom>
          <a:noFill/>
          <a:ln w="12700">
            <a:solidFill>
              <a:srgbClr val="000000"/>
            </a:solidFill>
            <a:round/>
            <a:headEnd/>
            <a:tailEnd/>
          </a:ln>
          <a:extLst>
            <a:ext uri="{909E8E84-426E-40DD-AFC4-6F175D3DCCD1}">
              <a14:hiddenFill xmlns:a14="http://schemas.microsoft.com/office/drawing/2010/main">
                <a:noFill/>
              </a14:hiddenFill>
            </a:ext>
          </a:extLst>
        </xdr:spPr>
      </xdr:cxnSp>
      <xdr:pic>
        <xdr:nvPicPr>
          <xdr:cNvPr id="10" name="Imagen 9">
            <a:extLst>
              <a:ext uri="{FF2B5EF4-FFF2-40B4-BE49-F238E27FC236}">
                <a16:creationId xmlns:a16="http://schemas.microsoft.com/office/drawing/2014/main" id="{6DFF78BE-DE7A-4B57-A150-572A407208B5}"/>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159358" y="21464"/>
            <a:ext cx="525145" cy="575945"/>
          </a:xfrm>
          <a:prstGeom prst="rect">
            <a:avLst/>
          </a:prstGeom>
        </xdr:spPr>
      </xdr:pic>
      <xdr:pic>
        <xdr:nvPicPr>
          <xdr:cNvPr id="11" name="Imagen 10">
            <a:extLst>
              <a:ext uri="{FF2B5EF4-FFF2-40B4-BE49-F238E27FC236}">
                <a16:creationId xmlns:a16="http://schemas.microsoft.com/office/drawing/2014/main" id="{6563468A-2889-4B16-B1A5-69D52B1F14BD}"/>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798570" y="8585"/>
            <a:ext cx="1853565" cy="608330"/>
          </a:xfrm>
          <a:prstGeom prst="rect">
            <a:avLst/>
          </a:prstGeom>
        </xdr:spPr>
      </xdr:pic>
    </xdr:grpSp>
    <xdr:clientData/>
  </xdr:twoCellAnchor>
  <xdr:twoCellAnchor>
    <xdr:from>
      <xdr:col>6</xdr:col>
      <xdr:colOff>1228725</xdr:colOff>
      <xdr:row>24</xdr:row>
      <xdr:rowOff>76200</xdr:rowOff>
    </xdr:from>
    <xdr:to>
      <xdr:col>8</xdr:col>
      <xdr:colOff>1283348</xdr:colOff>
      <xdr:row>28</xdr:row>
      <xdr:rowOff>177671</xdr:rowOff>
    </xdr:to>
    <xdr:grpSp>
      <xdr:nvGrpSpPr>
        <xdr:cNvPr id="4" name="Grupo 3">
          <a:extLst>
            <a:ext uri="{FF2B5EF4-FFF2-40B4-BE49-F238E27FC236}">
              <a16:creationId xmlns:a16="http://schemas.microsoft.com/office/drawing/2014/main" id="{A2428907-E861-4AA0-A8E1-74341B76CC63}"/>
            </a:ext>
            <a:ext uri="{C183D7F6-B498-43B3-948B-1728B52AA6E4}">
              <adec:decorative xmlns:adec="http://schemas.microsoft.com/office/drawing/2017/decorative" val="1"/>
            </a:ext>
          </a:extLst>
        </xdr:cNvPr>
        <xdr:cNvGrpSpPr/>
      </xdr:nvGrpSpPr>
      <xdr:grpSpPr>
        <a:xfrm>
          <a:off x="8564880" y="22759307"/>
          <a:ext cx="2811158" cy="1648875"/>
          <a:chOff x="12392219" y="12217270"/>
          <a:chExt cx="2731148" cy="1263521"/>
        </a:xfrm>
      </xdr:grpSpPr>
      <xdr:grpSp>
        <xdr:nvGrpSpPr>
          <xdr:cNvPr id="5" name="Grupo 4">
            <a:extLst>
              <a:ext uri="{FF2B5EF4-FFF2-40B4-BE49-F238E27FC236}">
                <a16:creationId xmlns:a16="http://schemas.microsoft.com/office/drawing/2014/main" id="{2D62F357-0BE6-E974-1DFE-B427BAF9B1BC}"/>
              </a:ext>
            </a:extLst>
          </xdr:cNvPr>
          <xdr:cNvGrpSpPr/>
        </xdr:nvGrpSpPr>
        <xdr:grpSpPr>
          <a:xfrm>
            <a:off x="12600172" y="12257625"/>
            <a:ext cx="2291478" cy="830607"/>
            <a:chOff x="10812445" y="17982363"/>
            <a:chExt cx="2223930" cy="758755"/>
          </a:xfrm>
        </xdr:grpSpPr>
        <xdr:sp macro="" textlink="">
          <xdr:nvSpPr>
            <xdr:cNvPr id="21" name="CuadroTexto 20">
              <a:extLst>
                <a:ext uri="{FF2B5EF4-FFF2-40B4-BE49-F238E27FC236}">
                  <a16:creationId xmlns:a16="http://schemas.microsoft.com/office/drawing/2014/main" id="{789DDAB3-F312-7F10-142D-3A066D5CDDAA}"/>
                </a:ext>
              </a:extLst>
            </xdr:cNvPr>
            <xdr:cNvSpPr txBox="1"/>
          </xdr:nvSpPr>
          <xdr:spPr>
            <a:xfrm>
              <a:off x="11168325" y="17982363"/>
              <a:ext cx="1590675"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200" b="1">
                  <a:latin typeface="Arial" panose="020B0604020202020204" pitchFamily="34" charset="0"/>
                  <a:cs typeface="Arial" panose="020B0604020202020204" pitchFamily="34" charset="0"/>
                </a:rPr>
                <a:t>CONVENCIONES</a:t>
              </a:r>
            </a:p>
          </xdr:txBody>
        </xdr:sp>
        <xdr:sp macro="" textlink="">
          <xdr:nvSpPr>
            <xdr:cNvPr id="22" name="CuadroTexto 21">
              <a:extLst>
                <a:ext uri="{FF2B5EF4-FFF2-40B4-BE49-F238E27FC236}">
                  <a16:creationId xmlns:a16="http://schemas.microsoft.com/office/drawing/2014/main" id="{F4518B21-31F1-E7C9-3EF8-3A005D270ACE}"/>
                </a:ext>
              </a:extLst>
            </xdr:cNvPr>
            <xdr:cNvSpPr txBox="1"/>
          </xdr:nvSpPr>
          <xdr:spPr>
            <a:xfrm>
              <a:off x="11445700" y="18264972"/>
              <a:ext cx="1590675" cy="1988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200" b="0">
                  <a:latin typeface="Arial" panose="020B0604020202020204" pitchFamily="34" charset="0"/>
                  <a:cs typeface="Arial" panose="020B0604020202020204" pitchFamily="34" charset="0"/>
                </a:rPr>
                <a:t>Actividades</a:t>
              </a:r>
              <a:r>
                <a:rPr lang="es-CO" sz="1200" b="0" baseline="0">
                  <a:latin typeface="Arial" panose="020B0604020202020204" pitchFamily="34" charset="0"/>
                  <a:cs typeface="Arial" panose="020B0604020202020204" pitchFamily="34" charset="0"/>
                </a:rPr>
                <a:t> antiguas.</a:t>
              </a:r>
              <a:endParaRPr lang="es-CO" sz="1200" b="0">
                <a:latin typeface="Arial" panose="020B0604020202020204" pitchFamily="34" charset="0"/>
                <a:cs typeface="Arial" panose="020B0604020202020204" pitchFamily="34" charset="0"/>
              </a:endParaRPr>
            </a:p>
          </xdr:txBody>
        </xdr:sp>
        <xdr:sp macro="" textlink="">
          <xdr:nvSpPr>
            <xdr:cNvPr id="23" name="CuadroTexto 22">
              <a:extLst>
                <a:ext uri="{FF2B5EF4-FFF2-40B4-BE49-F238E27FC236}">
                  <a16:creationId xmlns:a16="http://schemas.microsoft.com/office/drawing/2014/main" id="{3845437F-FBE9-5ADB-4718-45DB932783E9}"/>
                </a:ext>
              </a:extLst>
            </xdr:cNvPr>
            <xdr:cNvSpPr txBox="1"/>
          </xdr:nvSpPr>
          <xdr:spPr>
            <a:xfrm>
              <a:off x="11407600" y="18522043"/>
              <a:ext cx="1590675" cy="2190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200" b="0">
                  <a:latin typeface="Arial" panose="020B0604020202020204" pitchFamily="34" charset="0"/>
                  <a:cs typeface="Arial" panose="020B0604020202020204" pitchFamily="34" charset="0"/>
                </a:rPr>
                <a:t>Actividades</a:t>
              </a:r>
              <a:r>
                <a:rPr lang="es-CO" sz="1200" b="0" baseline="0">
                  <a:latin typeface="Arial" panose="020B0604020202020204" pitchFamily="34" charset="0"/>
                  <a:cs typeface="Arial" panose="020B0604020202020204" pitchFamily="34" charset="0"/>
                </a:rPr>
                <a:t> nuevas.</a:t>
              </a:r>
              <a:endParaRPr lang="es-CO" sz="1200" b="0">
                <a:latin typeface="Arial" panose="020B0604020202020204" pitchFamily="34" charset="0"/>
                <a:cs typeface="Arial" panose="020B0604020202020204" pitchFamily="34" charset="0"/>
              </a:endParaRPr>
            </a:p>
          </xdr:txBody>
        </xdr:sp>
        <xdr:sp macro="" textlink="">
          <xdr:nvSpPr>
            <xdr:cNvPr id="24" name="Rectángulo 23">
              <a:extLst>
                <a:ext uri="{FF2B5EF4-FFF2-40B4-BE49-F238E27FC236}">
                  <a16:creationId xmlns:a16="http://schemas.microsoft.com/office/drawing/2014/main" id="{F7A90C69-B470-E3F1-82ED-0E56510BE01A}"/>
                </a:ext>
              </a:extLst>
            </xdr:cNvPr>
            <xdr:cNvSpPr/>
          </xdr:nvSpPr>
          <xdr:spPr>
            <a:xfrm>
              <a:off x="10812445" y="18329660"/>
              <a:ext cx="514350" cy="133350"/>
            </a:xfrm>
            <a:prstGeom prst="rect">
              <a:avLst/>
            </a:prstGeom>
            <a:solidFill>
              <a:schemeClr val="accent4">
                <a:lumMod val="40000"/>
                <a:lumOff val="60000"/>
              </a:schemeClr>
            </a:solidFill>
            <a:ln>
              <a:solidFill>
                <a:schemeClr val="accent4">
                  <a:lumMod val="40000"/>
                  <a:lumOff val="6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endParaRPr lang="es-CO" sz="1100">
                <a:solidFill>
                  <a:schemeClr val="lt1"/>
                </a:solidFill>
                <a:latin typeface="+mn-lt"/>
                <a:ea typeface="+mn-ea"/>
                <a:cs typeface="+mn-cs"/>
              </a:endParaRPr>
            </a:p>
          </xdr:txBody>
        </xdr:sp>
        <xdr:sp macro="" textlink="">
          <xdr:nvSpPr>
            <xdr:cNvPr id="25" name="Rectángulo 24">
              <a:extLst>
                <a:ext uri="{FF2B5EF4-FFF2-40B4-BE49-F238E27FC236}">
                  <a16:creationId xmlns:a16="http://schemas.microsoft.com/office/drawing/2014/main" id="{482B29AF-A518-4907-F5AE-932EB8EDFCED}"/>
                </a:ext>
              </a:extLst>
            </xdr:cNvPr>
            <xdr:cNvSpPr/>
          </xdr:nvSpPr>
          <xdr:spPr>
            <a:xfrm>
              <a:off x="10812445" y="18571553"/>
              <a:ext cx="514350" cy="133350"/>
            </a:xfrm>
            <a:prstGeom prst="rect">
              <a:avLst/>
            </a:prstGeom>
            <a:solidFill>
              <a:srgbClr val="00B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grpSp>
      <xdr:sp macro="" textlink="">
        <xdr:nvSpPr>
          <xdr:cNvPr id="18" name="Rectángulo 17">
            <a:extLst>
              <a:ext uri="{FF2B5EF4-FFF2-40B4-BE49-F238E27FC236}">
                <a16:creationId xmlns:a16="http://schemas.microsoft.com/office/drawing/2014/main" id="{32E47C6B-EB4F-38E2-BF95-16A8EB7F9683}"/>
              </a:ext>
            </a:extLst>
          </xdr:cNvPr>
          <xdr:cNvSpPr/>
        </xdr:nvSpPr>
        <xdr:spPr>
          <a:xfrm>
            <a:off x="12609891" y="13190686"/>
            <a:ext cx="529972" cy="145978"/>
          </a:xfrm>
          <a:prstGeom prst="rect">
            <a:avLst/>
          </a:prstGeom>
          <a:solidFill>
            <a:schemeClr val="accent2">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sp macro="" textlink="">
        <xdr:nvSpPr>
          <xdr:cNvPr id="19" name="CuadroTexto 18">
            <a:extLst>
              <a:ext uri="{FF2B5EF4-FFF2-40B4-BE49-F238E27FC236}">
                <a16:creationId xmlns:a16="http://schemas.microsoft.com/office/drawing/2014/main" id="{CDFA8639-D462-B5FF-4D45-437128448704}"/>
              </a:ext>
            </a:extLst>
          </xdr:cNvPr>
          <xdr:cNvSpPr txBox="1"/>
        </xdr:nvSpPr>
        <xdr:spPr>
          <a:xfrm>
            <a:off x="13241651" y="13142089"/>
            <a:ext cx="1871997" cy="2398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200" b="0">
                <a:latin typeface="Arial" panose="020B0604020202020204" pitchFamily="34" charset="0"/>
                <a:cs typeface="Arial" panose="020B0604020202020204" pitchFamily="34" charset="0"/>
              </a:rPr>
              <a:t>Actividades</a:t>
            </a:r>
            <a:r>
              <a:rPr lang="es-CO" sz="1200" b="0" baseline="0">
                <a:latin typeface="Arial" panose="020B0604020202020204" pitchFamily="34" charset="0"/>
                <a:cs typeface="Arial" panose="020B0604020202020204" pitchFamily="34" charset="0"/>
              </a:rPr>
              <a:t> recurrentes.</a:t>
            </a:r>
            <a:endParaRPr lang="es-CO" sz="1200" b="0">
              <a:latin typeface="Arial" panose="020B0604020202020204" pitchFamily="34" charset="0"/>
              <a:cs typeface="Arial" panose="020B0604020202020204" pitchFamily="34" charset="0"/>
            </a:endParaRPr>
          </a:p>
        </xdr:txBody>
      </xdr:sp>
      <xdr:sp macro="" textlink="">
        <xdr:nvSpPr>
          <xdr:cNvPr id="20" name="Rectángulo 19">
            <a:extLst>
              <a:ext uri="{FF2B5EF4-FFF2-40B4-BE49-F238E27FC236}">
                <a16:creationId xmlns:a16="http://schemas.microsoft.com/office/drawing/2014/main" id="{43D9541B-40DE-311E-2837-F92A5F425236}"/>
              </a:ext>
            </a:extLst>
          </xdr:cNvPr>
          <xdr:cNvSpPr/>
        </xdr:nvSpPr>
        <xdr:spPr>
          <a:xfrm>
            <a:off x="12392219" y="12217270"/>
            <a:ext cx="2731148" cy="1263521"/>
          </a:xfrm>
          <a:prstGeom prst="rect">
            <a:avLst/>
          </a:prstGeom>
          <a:noFill/>
          <a:ln w="28575">
            <a:solidFill>
              <a:sysClr val="windowText" lastClr="0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kern="1200"/>
          </a:p>
        </xdr:txBody>
      </xdr:sp>
    </xdr:grpSp>
    <xdr:clientData/>
  </xdr:twoCellAnchor>
</xdr:wsDr>
</file>

<file path=xl/drawings/drawing8.xml><?xml version="1.0" encoding="utf-8"?>
<xdr:wsDr xmlns:xdr="http://schemas.openxmlformats.org/drawingml/2006/spreadsheetDrawing" xmlns:a="http://schemas.openxmlformats.org/drawingml/2006/main">
  <xdr:twoCellAnchor>
    <xdr:from>
      <xdr:col>6</xdr:col>
      <xdr:colOff>1162050</xdr:colOff>
      <xdr:row>40</xdr:row>
      <xdr:rowOff>95250</xdr:rowOff>
    </xdr:from>
    <xdr:to>
      <xdr:col>8</xdr:col>
      <xdr:colOff>1409700</xdr:colOff>
      <xdr:row>41</xdr:row>
      <xdr:rowOff>9525</xdr:rowOff>
    </xdr:to>
    <xdr:sp macro="" textlink="">
      <xdr:nvSpPr>
        <xdr:cNvPr id="3" name="Rectángulo redondeado 2">
          <a:hlinkClick xmlns:r="http://schemas.openxmlformats.org/officeDocument/2006/relationships" r:id="rId1"/>
          <a:extLst>
            <a:ext uri="{FF2B5EF4-FFF2-40B4-BE49-F238E27FC236}">
              <a16:creationId xmlns:a16="http://schemas.microsoft.com/office/drawing/2014/main" id="{BCC77F54-0550-4C52-915E-A11CB2812E5C}"/>
            </a:ext>
          </a:extLst>
        </xdr:cNvPr>
        <xdr:cNvSpPr/>
      </xdr:nvSpPr>
      <xdr:spPr>
        <a:xfrm>
          <a:off x="10734675" y="16973550"/>
          <a:ext cx="3533775" cy="638175"/>
        </a:xfrm>
        <a:prstGeom prst="roundRect">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t"/>
        <a:lstStyle/>
        <a:p>
          <a:pPr algn="ctr"/>
          <a:r>
            <a:rPr lang="es-CO" sz="3200" b="1"/>
            <a:t>REGRESAR</a:t>
          </a:r>
          <a:r>
            <a:rPr lang="es-CO" sz="1100"/>
            <a:t> </a:t>
          </a:r>
        </a:p>
      </xdr:txBody>
    </xdr:sp>
    <xdr:clientData/>
  </xdr:twoCellAnchor>
  <xdr:twoCellAnchor editAs="oneCell">
    <xdr:from>
      <xdr:col>3</xdr:col>
      <xdr:colOff>1600200</xdr:colOff>
      <xdr:row>1</xdr:row>
      <xdr:rowOff>66675</xdr:rowOff>
    </xdr:from>
    <xdr:to>
      <xdr:col>6</xdr:col>
      <xdr:colOff>648537</xdr:colOff>
      <xdr:row>7</xdr:row>
      <xdr:rowOff>92172</xdr:rowOff>
    </xdr:to>
    <xdr:pic>
      <xdr:nvPicPr>
        <xdr:cNvPr id="19" name="Picture 6">
          <a:extLst>
            <a:ext uri="{FF2B5EF4-FFF2-40B4-BE49-F238E27FC236}">
              <a16:creationId xmlns:a16="http://schemas.microsoft.com/office/drawing/2014/main" id="{2FE739E7-A20A-42D1-91D5-C28967C45FD2}"/>
            </a:ext>
            <a:ext uri="{C183D7F6-B498-43B3-948B-1728B52AA6E4}">
              <adec:decorative xmlns:adec="http://schemas.microsoft.com/office/drawing/2017/decorative" val="1"/>
            </a:ext>
          </a:extLst>
        </xdr:cNvPr>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6429375" y="257175"/>
          <a:ext cx="2700494" cy="1172307"/>
        </a:xfrm>
        <a:prstGeom prst="rect">
          <a:avLst/>
        </a:prstGeom>
      </xdr:spPr>
    </xdr:pic>
    <xdr:clientData/>
  </xdr:twoCellAnchor>
  <xdr:twoCellAnchor>
    <xdr:from>
      <xdr:col>2</xdr:col>
      <xdr:colOff>581025</xdr:colOff>
      <xdr:row>46</xdr:row>
      <xdr:rowOff>28575</xdr:rowOff>
    </xdr:from>
    <xdr:to>
      <xdr:col>7</xdr:col>
      <xdr:colOff>932613</xdr:colOff>
      <xdr:row>52</xdr:row>
      <xdr:rowOff>55962</xdr:rowOff>
    </xdr:to>
    <xdr:grpSp>
      <xdr:nvGrpSpPr>
        <xdr:cNvPr id="27" name="Grupo 26">
          <a:extLst>
            <a:ext uri="{FF2B5EF4-FFF2-40B4-BE49-F238E27FC236}">
              <a16:creationId xmlns:a16="http://schemas.microsoft.com/office/drawing/2014/main" id="{0F6439ED-6F15-44D0-BBDC-79DB79046455}"/>
            </a:ext>
            <a:ext uri="{C183D7F6-B498-43B3-948B-1728B52AA6E4}">
              <adec:decorative xmlns:adec="http://schemas.microsoft.com/office/drawing/2017/decorative" val="1"/>
            </a:ext>
          </a:extLst>
        </xdr:cNvPr>
        <xdr:cNvGrpSpPr/>
      </xdr:nvGrpSpPr>
      <xdr:grpSpPr>
        <a:xfrm>
          <a:off x="1930037" y="28220670"/>
          <a:ext cx="8109565" cy="1176102"/>
          <a:chOff x="0" y="0"/>
          <a:chExt cx="5652135" cy="619125"/>
        </a:xfrm>
      </xdr:grpSpPr>
      <xdr:sp macro="" textlink="">
        <xdr:nvSpPr>
          <xdr:cNvPr id="28" name="Text Box 42">
            <a:extLst>
              <a:ext uri="{FF2B5EF4-FFF2-40B4-BE49-F238E27FC236}">
                <a16:creationId xmlns:a16="http://schemas.microsoft.com/office/drawing/2014/main" id="{6F92AD78-E903-44EE-A8CE-31F6B2220F64}"/>
              </a:ext>
            </a:extLst>
          </xdr:cNvPr>
          <xdr:cNvSpPr txBox="1">
            <a:spLocks noChangeArrowheads="1"/>
          </xdr:cNvSpPr>
        </xdr:nvSpPr>
        <xdr:spPr bwMode="auto">
          <a:xfrm>
            <a:off x="0" y="0"/>
            <a:ext cx="1839595" cy="61912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spcAft>
                <a:spcPts val="0"/>
              </a:spcAft>
            </a:pPr>
            <a:r>
              <a:rPr lang="es-ES_tradnl" sz="700">
                <a:effectLst/>
                <a:latin typeface="Arial" panose="020B0604020202020204" pitchFamily="34" charset="0"/>
                <a:ea typeface="Times New Roman" panose="02020603050405020304" pitchFamily="18" charset="0"/>
              </a:rPr>
              <a:t>Carrera 30 N°. 25 - 90</a:t>
            </a:r>
            <a:endParaRPr lang="es-CO" sz="1000">
              <a:effectLst/>
              <a:latin typeface="Times New Roman" panose="02020603050405020304" pitchFamily="18" charset="0"/>
              <a:ea typeface="Times New Roman" panose="02020603050405020304" pitchFamily="18" charset="0"/>
            </a:endParaRPr>
          </a:p>
          <a:p>
            <a:pPr>
              <a:spcAft>
                <a:spcPts val="0"/>
              </a:spcAft>
            </a:pPr>
            <a:r>
              <a:rPr lang="es-ES_tradnl" sz="700">
                <a:effectLst/>
                <a:latin typeface="Arial" panose="020B0604020202020204" pitchFamily="34" charset="0"/>
                <a:ea typeface="Times New Roman" panose="02020603050405020304" pitchFamily="18" charset="0"/>
              </a:rPr>
              <a:t>PBX: (571) 338 5000 - Información: Línea 195</a:t>
            </a:r>
            <a:endParaRPr lang="es-CO" sz="1000">
              <a:effectLst/>
              <a:latin typeface="Times New Roman" panose="02020603050405020304" pitchFamily="18" charset="0"/>
              <a:ea typeface="Times New Roman" panose="02020603050405020304" pitchFamily="18" charset="0"/>
            </a:endParaRPr>
          </a:p>
          <a:p>
            <a:pPr>
              <a:spcAft>
                <a:spcPts val="0"/>
              </a:spcAft>
            </a:pPr>
            <a:r>
              <a:rPr lang="es-ES_tradnl" sz="700">
                <a:effectLst/>
                <a:latin typeface="Arial" panose="020B0604020202020204" pitchFamily="34" charset="0"/>
                <a:ea typeface="Times New Roman" panose="02020603050405020304" pitchFamily="18" charset="0"/>
              </a:rPr>
              <a:t>www.haciendabogota.gov.co</a:t>
            </a:r>
            <a:endParaRPr lang="es-CO" sz="1000">
              <a:effectLst/>
              <a:latin typeface="Times New Roman" panose="02020603050405020304" pitchFamily="18" charset="0"/>
              <a:ea typeface="Times New Roman" panose="02020603050405020304" pitchFamily="18" charset="0"/>
            </a:endParaRPr>
          </a:p>
          <a:p>
            <a:pPr>
              <a:spcAft>
                <a:spcPts val="0"/>
              </a:spcAft>
            </a:pPr>
            <a:r>
              <a:rPr lang="es-ES_tradnl" sz="700">
                <a:effectLst/>
                <a:latin typeface="Arial" panose="020B0604020202020204" pitchFamily="34" charset="0"/>
                <a:ea typeface="Times New Roman" panose="02020603050405020304" pitchFamily="18" charset="0"/>
              </a:rPr>
              <a:t>NIT 899.999.061-9</a:t>
            </a:r>
            <a:endParaRPr lang="es-CO" sz="1000">
              <a:effectLst/>
              <a:latin typeface="Times New Roman" panose="02020603050405020304" pitchFamily="18" charset="0"/>
              <a:ea typeface="Times New Roman" panose="02020603050405020304" pitchFamily="18" charset="0"/>
            </a:endParaRPr>
          </a:p>
          <a:p>
            <a:pPr>
              <a:spcAft>
                <a:spcPts val="0"/>
              </a:spcAft>
            </a:pPr>
            <a:r>
              <a:rPr lang="es-ES_tradnl" sz="700">
                <a:effectLst/>
                <a:latin typeface="Arial" panose="020B0604020202020204" pitchFamily="34" charset="0"/>
                <a:ea typeface="Times New Roman" panose="02020603050405020304" pitchFamily="18" charset="0"/>
              </a:rPr>
              <a:t>Bogotá, D.C. - Colombia</a:t>
            </a:r>
            <a:endParaRPr lang="es-CO" sz="1000">
              <a:effectLst/>
              <a:latin typeface="Times New Roman" panose="02020603050405020304" pitchFamily="18" charset="0"/>
              <a:ea typeface="Times New Roman" panose="02020603050405020304" pitchFamily="18" charset="0"/>
            </a:endParaRPr>
          </a:p>
          <a:p>
            <a:pPr>
              <a:spcAft>
                <a:spcPts val="0"/>
              </a:spcAft>
            </a:pPr>
            <a:r>
              <a:rPr lang="es-ES_tradnl" sz="700">
                <a:effectLst/>
                <a:latin typeface="Arial" panose="020B0604020202020204" pitchFamily="34" charset="0"/>
                <a:ea typeface="Times New Roman" panose="02020603050405020304" pitchFamily="18" charset="0"/>
              </a:rPr>
              <a:t>Código Postal 111311</a:t>
            </a:r>
            <a:endParaRPr lang="es-CO" sz="1000">
              <a:effectLst/>
              <a:latin typeface="Times New Roman" panose="02020603050405020304" pitchFamily="18" charset="0"/>
              <a:ea typeface="Times New Roman" panose="02020603050405020304" pitchFamily="18" charset="0"/>
            </a:endParaRPr>
          </a:p>
          <a:p>
            <a:pPr>
              <a:spcAft>
                <a:spcPts val="0"/>
              </a:spcAft>
            </a:pPr>
            <a:r>
              <a:rPr lang="es-ES_tradnl" sz="700">
                <a:effectLst/>
                <a:latin typeface="Arial" panose="020B0604020202020204" pitchFamily="34" charset="0"/>
                <a:ea typeface="Times New Roman" panose="02020603050405020304" pitchFamily="18" charset="0"/>
              </a:rPr>
              <a:t> </a:t>
            </a:r>
            <a:endParaRPr lang="es-CO" sz="1000">
              <a:effectLst/>
              <a:latin typeface="Times New Roman" panose="02020603050405020304" pitchFamily="18" charset="0"/>
              <a:ea typeface="Times New Roman" panose="02020603050405020304" pitchFamily="18" charset="0"/>
            </a:endParaRPr>
          </a:p>
        </xdr:txBody>
      </xdr:sp>
      <xdr:cxnSp macro="">
        <xdr:nvCxnSpPr>
          <xdr:cNvPr id="29" name="AutoShape 140">
            <a:extLst>
              <a:ext uri="{FF2B5EF4-FFF2-40B4-BE49-F238E27FC236}">
                <a16:creationId xmlns:a16="http://schemas.microsoft.com/office/drawing/2014/main" id="{7DEF09A9-2403-4198-A6D0-7C8B0332761F}"/>
              </a:ext>
            </a:extLst>
          </xdr:cNvPr>
          <xdr:cNvCxnSpPr>
            <a:cxnSpLocks noChangeShapeType="1"/>
          </xdr:cNvCxnSpPr>
        </xdr:nvCxnSpPr>
        <xdr:spPr bwMode="auto">
          <a:xfrm>
            <a:off x="1979054" y="21464"/>
            <a:ext cx="0" cy="575945"/>
          </a:xfrm>
          <a:prstGeom prst="straightConnector1">
            <a:avLst/>
          </a:prstGeom>
          <a:noFill/>
          <a:ln w="12700">
            <a:solidFill>
              <a:srgbClr val="000000"/>
            </a:solidFill>
            <a:round/>
            <a:headEnd/>
            <a:tailEnd/>
          </a:ln>
          <a:extLst>
            <a:ext uri="{909E8E84-426E-40DD-AFC4-6F175D3DCCD1}">
              <a14:hiddenFill xmlns:a14="http://schemas.microsoft.com/office/drawing/2010/main">
                <a:noFill/>
              </a14:hiddenFill>
            </a:ext>
          </a:extLst>
        </xdr:spPr>
      </xdr:cxnSp>
      <xdr:pic>
        <xdr:nvPicPr>
          <xdr:cNvPr id="30" name="Imagen 29">
            <a:extLst>
              <a:ext uri="{FF2B5EF4-FFF2-40B4-BE49-F238E27FC236}">
                <a16:creationId xmlns:a16="http://schemas.microsoft.com/office/drawing/2014/main" id="{A236BE83-8382-4FF0-BD59-9ECE95D339B6}"/>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159358" y="21464"/>
            <a:ext cx="525145" cy="575945"/>
          </a:xfrm>
          <a:prstGeom prst="rect">
            <a:avLst/>
          </a:prstGeom>
        </xdr:spPr>
      </xdr:pic>
      <xdr:pic>
        <xdr:nvPicPr>
          <xdr:cNvPr id="31" name="Imagen 30">
            <a:extLst>
              <a:ext uri="{FF2B5EF4-FFF2-40B4-BE49-F238E27FC236}">
                <a16:creationId xmlns:a16="http://schemas.microsoft.com/office/drawing/2014/main" id="{EB945CC7-11B7-4C60-AB13-124A021C4967}"/>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798570" y="8585"/>
            <a:ext cx="1853565" cy="608330"/>
          </a:xfrm>
          <a:prstGeom prst="rect">
            <a:avLst/>
          </a:prstGeom>
        </xdr:spPr>
      </xdr:pic>
    </xdr:grpSp>
    <xdr:clientData/>
  </xdr:twoCellAnchor>
  <xdr:twoCellAnchor>
    <xdr:from>
      <xdr:col>6</xdr:col>
      <xdr:colOff>1565413</xdr:colOff>
      <xdr:row>38</xdr:row>
      <xdr:rowOff>115956</xdr:rowOff>
    </xdr:from>
    <xdr:to>
      <xdr:col>8</xdr:col>
      <xdr:colOff>1008366</xdr:colOff>
      <xdr:row>39</xdr:row>
      <xdr:rowOff>658890</xdr:rowOff>
    </xdr:to>
    <xdr:grpSp>
      <xdr:nvGrpSpPr>
        <xdr:cNvPr id="13" name="Grupo 12">
          <a:extLst>
            <a:ext uri="{FF2B5EF4-FFF2-40B4-BE49-F238E27FC236}">
              <a16:creationId xmlns:a16="http://schemas.microsoft.com/office/drawing/2014/main" id="{59D61C51-073C-4FCE-9285-E71DEAAF2DAB}"/>
            </a:ext>
            <a:ext uri="{C183D7F6-B498-43B3-948B-1728B52AA6E4}">
              <adec:decorative xmlns:adec="http://schemas.microsoft.com/office/drawing/2017/decorative" val="1"/>
            </a:ext>
          </a:extLst>
        </xdr:cNvPr>
        <xdr:cNvGrpSpPr/>
      </xdr:nvGrpSpPr>
      <xdr:grpSpPr>
        <a:xfrm>
          <a:off x="9103770" y="25030635"/>
          <a:ext cx="2113763" cy="1266017"/>
          <a:chOff x="12392219" y="12217270"/>
          <a:chExt cx="2731148" cy="1263521"/>
        </a:xfrm>
      </xdr:grpSpPr>
      <xdr:grpSp>
        <xdr:nvGrpSpPr>
          <xdr:cNvPr id="14" name="Grupo 13">
            <a:extLst>
              <a:ext uri="{FF2B5EF4-FFF2-40B4-BE49-F238E27FC236}">
                <a16:creationId xmlns:a16="http://schemas.microsoft.com/office/drawing/2014/main" id="{066DAE87-2AEA-DC5B-F63E-33AF85C8D759}"/>
              </a:ext>
            </a:extLst>
          </xdr:cNvPr>
          <xdr:cNvGrpSpPr/>
        </xdr:nvGrpSpPr>
        <xdr:grpSpPr>
          <a:xfrm>
            <a:off x="12600172" y="12257625"/>
            <a:ext cx="2291478" cy="830607"/>
            <a:chOff x="10812445" y="17982363"/>
            <a:chExt cx="2223930" cy="758755"/>
          </a:xfrm>
        </xdr:grpSpPr>
        <xdr:sp macro="" textlink="">
          <xdr:nvSpPr>
            <xdr:cNvPr id="18" name="CuadroTexto 17">
              <a:extLst>
                <a:ext uri="{FF2B5EF4-FFF2-40B4-BE49-F238E27FC236}">
                  <a16:creationId xmlns:a16="http://schemas.microsoft.com/office/drawing/2014/main" id="{667B4C8D-FFF4-34E4-4C0B-D32CA25566CB}"/>
                </a:ext>
              </a:extLst>
            </xdr:cNvPr>
            <xdr:cNvSpPr txBox="1"/>
          </xdr:nvSpPr>
          <xdr:spPr>
            <a:xfrm>
              <a:off x="11168325" y="17982363"/>
              <a:ext cx="1590675"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200" b="1">
                  <a:latin typeface="Arial" panose="020B0604020202020204" pitchFamily="34" charset="0"/>
                  <a:cs typeface="Arial" panose="020B0604020202020204" pitchFamily="34" charset="0"/>
                </a:rPr>
                <a:t>CONVENCIONES</a:t>
              </a:r>
            </a:p>
          </xdr:txBody>
        </xdr:sp>
        <xdr:sp macro="" textlink="">
          <xdr:nvSpPr>
            <xdr:cNvPr id="32" name="CuadroTexto 31">
              <a:extLst>
                <a:ext uri="{FF2B5EF4-FFF2-40B4-BE49-F238E27FC236}">
                  <a16:creationId xmlns:a16="http://schemas.microsoft.com/office/drawing/2014/main" id="{52E8CB71-EA1B-7FE0-CD7A-03E035372A97}"/>
                </a:ext>
              </a:extLst>
            </xdr:cNvPr>
            <xdr:cNvSpPr txBox="1"/>
          </xdr:nvSpPr>
          <xdr:spPr>
            <a:xfrm>
              <a:off x="11445700" y="18264972"/>
              <a:ext cx="1590675" cy="1988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200" b="0">
                  <a:latin typeface="Arial" panose="020B0604020202020204" pitchFamily="34" charset="0"/>
                  <a:cs typeface="Arial" panose="020B0604020202020204" pitchFamily="34" charset="0"/>
                </a:rPr>
                <a:t>Actividades</a:t>
              </a:r>
              <a:r>
                <a:rPr lang="es-CO" sz="1200" b="0" baseline="0">
                  <a:latin typeface="Arial" panose="020B0604020202020204" pitchFamily="34" charset="0"/>
                  <a:cs typeface="Arial" panose="020B0604020202020204" pitchFamily="34" charset="0"/>
                </a:rPr>
                <a:t> antiguas.</a:t>
              </a:r>
              <a:endParaRPr lang="es-CO" sz="1200" b="0">
                <a:latin typeface="Arial" panose="020B0604020202020204" pitchFamily="34" charset="0"/>
                <a:cs typeface="Arial" panose="020B0604020202020204" pitchFamily="34" charset="0"/>
              </a:endParaRPr>
            </a:p>
          </xdr:txBody>
        </xdr:sp>
        <xdr:sp macro="" textlink="">
          <xdr:nvSpPr>
            <xdr:cNvPr id="33" name="CuadroTexto 32">
              <a:extLst>
                <a:ext uri="{FF2B5EF4-FFF2-40B4-BE49-F238E27FC236}">
                  <a16:creationId xmlns:a16="http://schemas.microsoft.com/office/drawing/2014/main" id="{2570E005-79CB-4F85-2769-CE6106C116E1}"/>
                </a:ext>
              </a:extLst>
            </xdr:cNvPr>
            <xdr:cNvSpPr txBox="1"/>
          </xdr:nvSpPr>
          <xdr:spPr>
            <a:xfrm>
              <a:off x="11407600" y="18522043"/>
              <a:ext cx="1590675" cy="2190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200" b="0">
                  <a:latin typeface="Arial" panose="020B0604020202020204" pitchFamily="34" charset="0"/>
                  <a:cs typeface="Arial" panose="020B0604020202020204" pitchFamily="34" charset="0"/>
                </a:rPr>
                <a:t>Actividades</a:t>
              </a:r>
              <a:r>
                <a:rPr lang="es-CO" sz="1200" b="0" baseline="0">
                  <a:latin typeface="Arial" panose="020B0604020202020204" pitchFamily="34" charset="0"/>
                  <a:cs typeface="Arial" panose="020B0604020202020204" pitchFamily="34" charset="0"/>
                </a:rPr>
                <a:t> nuevas.</a:t>
              </a:r>
              <a:endParaRPr lang="es-CO" sz="1200" b="0">
                <a:latin typeface="Arial" panose="020B0604020202020204" pitchFamily="34" charset="0"/>
                <a:cs typeface="Arial" panose="020B0604020202020204" pitchFamily="34" charset="0"/>
              </a:endParaRPr>
            </a:p>
          </xdr:txBody>
        </xdr:sp>
        <xdr:sp macro="" textlink="">
          <xdr:nvSpPr>
            <xdr:cNvPr id="34" name="Rectángulo 33">
              <a:extLst>
                <a:ext uri="{FF2B5EF4-FFF2-40B4-BE49-F238E27FC236}">
                  <a16:creationId xmlns:a16="http://schemas.microsoft.com/office/drawing/2014/main" id="{EEC07524-E4DD-AB89-A457-CEBF41ED1419}"/>
                </a:ext>
              </a:extLst>
            </xdr:cNvPr>
            <xdr:cNvSpPr/>
          </xdr:nvSpPr>
          <xdr:spPr>
            <a:xfrm>
              <a:off x="10812445" y="18329660"/>
              <a:ext cx="514350" cy="133350"/>
            </a:xfrm>
            <a:prstGeom prst="rect">
              <a:avLst/>
            </a:prstGeom>
            <a:solidFill>
              <a:schemeClr val="accent4">
                <a:lumMod val="40000"/>
                <a:lumOff val="60000"/>
              </a:schemeClr>
            </a:solidFill>
            <a:ln>
              <a:solidFill>
                <a:schemeClr val="accent4">
                  <a:lumMod val="40000"/>
                  <a:lumOff val="6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endParaRPr lang="es-CO" sz="1100">
                <a:solidFill>
                  <a:schemeClr val="lt1"/>
                </a:solidFill>
                <a:latin typeface="+mn-lt"/>
                <a:ea typeface="+mn-ea"/>
                <a:cs typeface="+mn-cs"/>
              </a:endParaRPr>
            </a:p>
          </xdr:txBody>
        </xdr:sp>
        <xdr:sp macro="" textlink="">
          <xdr:nvSpPr>
            <xdr:cNvPr id="35" name="Rectángulo 34">
              <a:extLst>
                <a:ext uri="{FF2B5EF4-FFF2-40B4-BE49-F238E27FC236}">
                  <a16:creationId xmlns:a16="http://schemas.microsoft.com/office/drawing/2014/main" id="{2553AFA1-E347-834B-966F-3DE158478E1A}"/>
                </a:ext>
              </a:extLst>
            </xdr:cNvPr>
            <xdr:cNvSpPr/>
          </xdr:nvSpPr>
          <xdr:spPr>
            <a:xfrm>
              <a:off x="10812445" y="18571553"/>
              <a:ext cx="514350" cy="133350"/>
            </a:xfrm>
            <a:prstGeom prst="rect">
              <a:avLst/>
            </a:prstGeom>
            <a:solidFill>
              <a:srgbClr val="00B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grpSp>
      <xdr:sp macro="" textlink="">
        <xdr:nvSpPr>
          <xdr:cNvPr id="15" name="Rectángulo 14">
            <a:extLst>
              <a:ext uri="{FF2B5EF4-FFF2-40B4-BE49-F238E27FC236}">
                <a16:creationId xmlns:a16="http://schemas.microsoft.com/office/drawing/2014/main" id="{783E0E5A-4719-90DE-3E51-068A926D3A55}"/>
              </a:ext>
            </a:extLst>
          </xdr:cNvPr>
          <xdr:cNvSpPr/>
        </xdr:nvSpPr>
        <xdr:spPr>
          <a:xfrm>
            <a:off x="12609891" y="13190686"/>
            <a:ext cx="529972" cy="145978"/>
          </a:xfrm>
          <a:prstGeom prst="rect">
            <a:avLst/>
          </a:prstGeom>
          <a:solidFill>
            <a:schemeClr val="accent2">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sp macro="" textlink="">
        <xdr:nvSpPr>
          <xdr:cNvPr id="16" name="CuadroTexto 15">
            <a:extLst>
              <a:ext uri="{FF2B5EF4-FFF2-40B4-BE49-F238E27FC236}">
                <a16:creationId xmlns:a16="http://schemas.microsoft.com/office/drawing/2014/main" id="{3286B467-FC30-C291-025C-F8026B6BE207}"/>
              </a:ext>
            </a:extLst>
          </xdr:cNvPr>
          <xdr:cNvSpPr txBox="1"/>
        </xdr:nvSpPr>
        <xdr:spPr>
          <a:xfrm>
            <a:off x="13241651" y="13142089"/>
            <a:ext cx="1871997" cy="2398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200" b="0">
                <a:latin typeface="Arial" panose="020B0604020202020204" pitchFamily="34" charset="0"/>
                <a:cs typeface="Arial" panose="020B0604020202020204" pitchFamily="34" charset="0"/>
              </a:rPr>
              <a:t>Actividades</a:t>
            </a:r>
            <a:r>
              <a:rPr lang="es-CO" sz="1200" b="0" baseline="0">
                <a:latin typeface="Arial" panose="020B0604020202020204" pitchFamily="34" charset="0"/>
                <a:cs typeface="Arial" panose="020B0604020202020204" pitchFamily="34" charset="0"/>
              </a:rPr>
              <a:t> recurrentes.</a:t>
            </a:r>
            <a:endParaRPr lang="es-CO" sz="1200" b="0">
              <a:latin typeface="Arial" panose="020B0604020202020204" pitchFamily="34" charset="0"/>
              <a:cs typeface="Arial" panose="020B0604020202020204" pitchFamily="34" charset="0"/>
            </a:endParaRPr>
          </a:p>
        </xdr:txBody>
      </xdr:sp>
      <xdr:sp macro="" textlink="">
        <xdr:nvSpPr>
          <xdr:cNvPr id="17" name="Rectángulo 16">
            <a:extLst>
              <a:ext uri="{FF2B5EF4-FFF2-40B4-BE49-F238E27FC236}">
                <a16:creationId xmlns:a16="http://schemas.microsoft.com/office/drawing/2014/main" id="{A96DB4AD-CC90-9FA4-1690-8FD698497EDA}"/>
              </a:ext>
            </a:extLst>
          </xdr:cNvPr>
          <xdr:cNvSpPr/>
        </xdr:nvSpPr>
        <xdr:spPr>
          <a:xfrm>
            <a:off x="12392219" y="12217270"/>
            <a:ext cx="2731148" cy="1263521"/>
          </a:xfrm>
          <a:prstGeom prst="rect">
            <a:avLst/>
          </a:prstGeom>
          <a:noFill/>
          <a:ln w="28575">
            <a:solidFill>
              <a:sysClr val="windowText" lastClr="0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kern="1200"/>
          </a:p>
        </xdr:txBody>
      </xdr:sp>
    </xdr:grpSp>
    <xdr:clientData/>
  </xdr:twoCellAnchor>
</xdr:wsDr>
</file>

<file path=xl/drawings/drawing9.xml><?xml version="1.0" encoding="utf-8"?>
<xdr:wsDr xmlns:xdr="http://schemas.openxmlformats.org/drawingml/2006/spreadsheetDrawing" xmlns:a="http://schemas.openxmlformats.org/drawingml/2006/main">
  <xdr:twoCellAnchor>
    <xdr:from>
      <xdr:col>6</xdr:col>
      <xdr:colOff>1328737</xdr:colOff>
      <xdr:row>34</xdr:row>
      <xdr:rowOff>285750</xdr:rowOff>
    </xdr:from>
    <xdr:to>
      <xdr:col>8</xdr:col>
      <xdr:colOff>1433512</xdr:colOff>
      <xdr:row>36</xdr:row>
      <xdr:rowOff>38100</xdr:rowOff>
    </xdr:to>
    <xdr:sp macro="" textlink="">
      <xdr:nvSpPr>
        <xdr:cNvPr id="4" name="Rectángulo redondeado 3">
          <a:hlinkClick xmlns:r="http://schemas.openxmlformats.org/officeDocument/2006/relationships" r:id="rId1"/>
          <a:extLst>
            <a:ext uri="{FF2B5EF4-FFF2-40B4-BE49-F238E27FC236}">
              <a16:creationId xmlns:a16="http://schemas.microsoft.com/office/drawing/2014/main" id="{D0E29ED4-83A2-4596-99D9-4FB7515C21B4}"/>
            </a:ext>
          </a:extLst>
        </xdr:cNvPr>
        <xdr:cNvSpPr/>
      </xdr:nvSpPr>
      <xdr:spPr>
        <a:xfrm>
          <a:off x="9177337" y="14630400"/>
          <a:ext cx="3114675" cy="552450"/>
        </a:xfrm>
        <a:prstGeom prst="roundRect">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lang="es-CO" sz="4400" b="1"/>
            <a:t>REGRESAR</a:t>
          </a:r>
          <a:r>
            <a:rPr lang="es-CO" sz="1600"/>
            <a:t> </a:t>
          </a:r>
        </a:p>
      </xdr:txBody>
    </xdr:sp>
    <xdr:clientData/>
  </xdr:twoCellAnchor>
  <xdr:twoCellAnchor editAs="oneCell">
    <xdr:from>
      <xdr:col>3</xdr:col>
      <xdr:colOff>1447800</xdr:colOff>
      <xdr:row>1</xdr:row>
      <xdr:rowOff>66675</xdr:rowOff>
    </xdr:from>
    <xdr:to>
      <xdr:col>5</xdr:col>
      <xdr:colOff>1026579</xdr:colOff>
      <xdr:row>7</xdr:row>
      <xdr:rowOff>95982</xdr:rowOff>
    </xdr:to>
    <xdr:pic>
      <xdr:nvPicPr>
        <xdr:cNvPr id="14" name="Picture 6">
          <a:extLst>
            <a:ext uri="{FF2B5EF4-FFF2-40B4-BE49-F238E27FC236}">
              <a16:creationId xmlns:a16="http://schemas.microsoft.com/office/drawing/2014/main" id="{6BFE1141-8F24-4E8D-9A2C-BEA7DD538637}"/>
            </a:ext>
            <a:ext uri="{C183D7F6-B498-43B3-948B-1728B52AA6E4}">
              <adec:decorative xmlns:adec="http://schemas.microsoft.com/office/drawing/2017/decorative" val="1"/>
            </a:ext>
          </a:extLst>
        </xdr:cNvPr>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5429250" y="257175"/>
          <a:ext cx="2700494" cy="1172307"/>
        </a:xfrm>
        <a:prstGeom prst="rect">
          <a:avLst/>
        </a:prstGeom>
      </xdr:spPr>
    </xdr:pic>
    <xdr:clientData/>
  </xdr:twoCellAnchor>
  <xdr:twoCellAnchor>
    <xdr:from>
      <xdr:col>1</xdr:col>
      <xdr:colOff>542925</xdr:colOff>
      <xdr:row>38</xdr:row>
      <xdr:rowOff>180975</xdr:rowOff>
    </xdr:from>
    <xdr:to>
      <xdr:col>8</xdr:col>
      <xdr:colOff>961188</xdr:colOff>
      <xdr:row>45</xdr:row>
      <xdr:rowOff>17862</xdr:rowOff>
    </xdr:to>
    <xdr:grpSp>
      <xdr:nvGrpSpPr>
        <xdr:cNvPr id="15" name="Grupo 14">
          <a:extLst>
            <a:ext uri="{FF2B5EF4-FFF2-40B4-BE49-F238E27FC236}">
              <a16:creationId xmlns:a16="http://schemas.microsoft.com/office/drawing/2014/main" id="{A423800D-82F8-4C78-80D6-FD758CEFB617}"/>
            </a:ext>
            <a:ext uri="{C183D7F6-B498-43B3-948B-1728B52AA6E4}">
              <adec:decorative xmlns:adec="http://schemas.microsoft.com/office/drawing/2017/decorative" val="1"/>
            </a:ext>
          </a:extLst>
        </xdr:cNvPr>
        <xdr:cNvGrpSpPr/>
      </xdr:nvGrpSpPr>
      <xdr:grpSpPr>
        <a:xfrm>
          <a:off x="953044" y="21297356"/>
          <a:ext cx="11290370" cy="1176102"/>
          <a:chOff x="0" y="0"/>
          <a:chExt cx="5652135" cy="619125"/>
        </a:xfrm>
      </xdr:grpSpPr>
      <xdr:sp macro="" textlink="">
        <xdr:nvSpPr>
          <xdr:cNvPr id="16" name="Text Box 42">
            <a:extLst>
              <a:ext uri="{FF2B5EF4-FFF2-40B4-BE49-F238E27FC236}">
                <a16:creationId xmlns:a16="http://schemas.microsoft.com/office/drawing/2014/main" id="{4687C011-EC41-4914-8EC3-7C37307EA9B6}"/>
              </a:ext>
            </a:extLst>
          </xdr:cNvPr>
          <xdr:cNvSpPr txBox="1">
            <a:spLocks noChangeArrowheads="1"/>
          </xdr:cNvSpPr>
        </xdr:nvSpPr>
        <xdr:spPr bwMode="auto">
          <a:xfrm>
            <a:off x="0" y="0"/>
            <a:ext cx="1839595" cy="61912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a:spcAft>
                <a:spcPts val="0"/>
              </a:spcAft>
            </a:pPr>
            <a:r>
              <a:rPr lang="es-ES_tradnl" sz="700">
                <a:effectLst/>
                <a:latin typeface="Arial" panose="020B0604020202020204" pitchFamily="34" charset="0"/>
                <a:ea typeface="Times New Roman" panose="02020603050405020304" pitchFamily="18" charset="0"/>
              </a:rPr>
              <a:t>Carrera 30 Ni. 25 - 90</a:t>
            </a:r>
            <a:endParaRPr lang="es-CO" sz="1000">
              <a:effectLst/>
              <a:latin typeface="Times New Roman" panose="02020603050405020304" pitchFamily="18" charset="0"/>
              <a:ea typeface="Times New Roman" panose="02020603050405020304" pitchFamily="18" charset="0"/>
            </a:endParaRPr>
          </a:p>
          <a:p>
            <a:pPr>
              <a:spcAft>
                <a:spcPts val="0"/>
              </a:spcAft>
            </a:pPr>
            <a:r>
              <a:rPr lang="es-ES_tradnl" sz="700">
                <a:effectLst/>
                <a:latin typeface="Arial" panose="020B0604020202020204" pitchFamily="34" charset="0"/>
                <a:ea typeface="Times New Roman" panose="02020603050405020304" pitchFamily="18" charset="0"/>
              </a:rPr>
              <a:t>PBX: (571) 338 5000 - Información: Línea 195</a:t>
            </a:r>
            <a:endParaRPr lang="es-CO" sz="1000">
              <a:effectLst/>
              <a:latin typeface="Times New Roman" panose="02020603050405020304" pitchFamily="18" charset="0"/>
              <a:ea typeface="Times New Roman" panose="02020603050405020304" pitchFamily="18" charset="0"/>
            </a:endParaRPr>
          </a:p>
          <a:p>
            <a:pPr>
              <a:spcAft>
                <a:spcPts val="0"/>
              </a:spcAft>
            </a:pPr>
            <a:r>
              <a:rPr lang="es-ES_tradnl" sz="700">
                <a:effectLst/>
                <a:latin typeface="Arial" panose="020B0604020202020204" pitchFamily="34" charset="0"/>
                <a:ea typeface="Times New Roman" panose="02020603050405020304" pitchFamily="18" charset="0"/>
              </a:rPr>
              <a:t>www.haciendabogota.gov.co</a:t>
            </a:r>
            <a:endParaRPr lang="es-CO" sz="1000">
              <a:effectLst/>
              <a:latin typeface="Times New Roman" panose="02020603050405020304" pitchFamily="18" charset="0"/>
              <a:ea typeface="Times New Roman" panose="02020603050405020304" pitchFamily="18" charset="0"/>
            </a:endParaRPr>
          </a:p>
          <a:p>
            <a:pPr>
              <a:spcAft>
                <a:spcPts val="0"/>
              </a:spcAft>
            </a:pPr>
            <a:r>
              <a:rPr lang="es-ES_tradnl" sz="700">
                <a:effectLst/>
                <a:latin typeface="Arial" panose="020B0604020202020204" pitchFamily="34" charset="0"/>
                <a:ea typeface="Times New Roman" panose="02020603050405020304" pitchFamily="18" charset="0"/>
              </a:rPr>
              <a:t>NIT 899.999.061-9</a:t>
            </a:r>
            <a:endParaRPr lang="es-CO" sz="1000">
              <a:effectLst/>
              <a:latin typeface="Times New Roman" panose="02020603050405020304" pitchFamily="18" charset="0"/>
              <a:ea typeface="Times New Roman" panose="02020603050405020304" pitchFamily="18" charset="0"/>
            </a:endParaRPr>
          </a:p>
          <a:p>
            <a:pPr>
              <a:spcAft>
                <a:spcPts val="0"/>
              </a:spcAft>
            </a:pPr>
            <a:r>
              <a:rPr lang="es-ES_tradnl" sz="700">
                <a:effectLst/>
                <a:latin typeface="Arial" panose="020B0604020202020204" pitchFamily="34" charset="0"/>
                <a:ea typeface="Times New Roman" panose="02020603050405020304" pitchFamily="18" charset="0"/>
              </a:rPr>
              <a:t>Bogotá, D.C. - Colombia</a:t>
            </a:r>
            <a:endParaRPr lang="es-CO" sz="1000">
              <a:effectLst/>
              <a:latin typeface="Times New Roman" panose="02020603050405020304" pitchFamily="18" charset="0"/>
              <a:ea typeface="Times New Roman" panose="02020603050405020304" pitchFamily="18" charset="0"/>
            </a:endParaRPr>
          </a:p>
          <a:p>
            <a:pPr>
              <a:spcAft>
                <a:spcPts val="0"/>
              </a:spcAft>
            </a:pPr>
            <a:r>
              <a:rPr lang="es-ES_tradnl" sz="700">
                <a:effectLst/>
                <a:latin typeface="Arial" panose="020B0604020202020204" pitchFamily="34" charset="0"/>
                <a:ea typeface="Times New Roman" panose="02020603050405020304" pitchFamily="18" charset="0"/>
              </a:rPr>
              <a:t>Código Postal 111311</a:t>
            </a:r>
            <a:endParaRPr lang="es-CO" sz="1000">
              <a:effectLst/>
              <a:latin typeface="Times New Roman" panose="02020603050405020304" pitchFamily="18" charset="0"/>
              <a:ea typeface="Times New Roman" panose="02020603050405020304" pitchFamily="18" charset="0"/>
            </a:endParaRPr>
          </a:p>
          <a:p>
            <a:pPr>
              <a:spcAft>
                <a:spcPts val="0"/>
              </a:spcAft>
            </a:pPr>
            <a:r>
              <a:rPr lang="es-ES_tradnl" sz="700">
                <a:effectLst/>
                <a:latin typeface="Arial" panose="020B0604020202020204" pitchFamily="34" charset="0"/>
                <a:ea typeface="Times New Roman" panose="02020603050405020304" pitchFamily="18" charset="0"/>
              </a:rPr>
              <a:t> </a:t>
            </a:r>
            <a:endParaRPr lang="es-CO" sz="1000">
              <a:effectLst/>
              <a:latin typeface="Times New Roman" panose="02020603050405020304" pitchFamily="18" charset="0"/>
              <a:ea typeface="Times New Roman" panose="02020603050405020304" pitchFamily="18" charset="0"/>
            </a:endParaRPr>
          </a:p>
        </xdr:txBody>
      </xdr:sp>
      <xdr:cxnSp macro="">
        <xdr:nvCxnSpPr>
          <xdr:cNvPr id="17" name="AutoShape 140">
            <a:extLst>
              <a:ext uri="{FF2B5EF4-FFF2-40B4-BE49-F238E27FC236}">
                <a16:creationId xmlns:a16="http://schemas.microsoft.com/office/drawing/2014/main" id="{822CC876-DEEC-4C85-B3A4-3501CC72F9DF}"/>
              </a:ext>
            </a:extLst>
          </xdr:cNvPr>
          <xdr:cNvCxnSpPr>
            <a:cxnSpLocks noChangeShapeType="1"/>
          </xdr:cNvCxnSpPr>
        </xdr:nvCxnSpPr>
        <xdr:spPr bwMode="auto">
          <a:xfrm>
            <a:off x="1979054" y="21464"/>
            <a:ext cx="0" cy="575945"/>
          </a:xfrm>
          <a:prstGeom prst="straightConnector1">
            <a:avLst/>
          </a:prstGeom>
          <a:noFill/>
          <a:ln w="12700">
            <a:solidFill>
              <a:srgbClr val="000000"/>
            </a:solidFill>
            <a:round/>
            <a:headEnd/>
            <a:tailEnd/>
          </a:ln>
          <a:extLst>
            <a:ext uri="{909E8E84-426E-40DD-AFC4-6F175D3DCCD1}">
              <a14:hiddenFill xmlns:a14="http://schemas.microsoft.com/office/drawing/2010/main">
                <a:noFill/>
              </a14:hiddenFill>
            </a:ext>
          </a:extLst>
        </xdr:spPr>
      </xdr:cxnSp>
      <xdr:pic>
        <xdr:nvPicPr>
          <xdr:cNvPr id="18" name="Imagen 17">
            <a:extLst>
              <a:ext uri="{FF2B5EF4-FFF2-40B4-BE49-F238E27FC236}">
                <a16:creationId xmlns:a16="http://schemas.microsoft.com/office/drawing/2014/main" id="{05F7B819-EF30-4E93-BB84-BCA1640FB5E8}"/>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159358" y="21464"/>
            <a:ext cx="525145" cy="575945"/>
          </a:xfrm>
          <a:prstGeom prst="rect">
            <a:avLst/>
          </a:prstGeom>
        </xdr:spPr>
      </xdr:pic>
      <xdr:pic>
        <xdr:nvPicPr>
          <xdr:cNvPr id="19" name="Imagen 18">
            <a:extLst>
              <a:ext uri="{FF2B5EF4-FFF2-40B4-BE49-F238E27FC236}">
                <a16:creationId xmlns:a16="http://schemas.microsoft.com/office/drawing/2014/main" id="{FB5D9A5F-CD16-45C0-A769-A2AE3C3976D6}"/>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798570" y="8585"/>
            <a:ext cx="1853565" cy="608330"/>
          </a:xfrm>
          <a:prstGeom prst="rect">
            <a:avLst/>
          </a:prstGeom>
        </xdr:spPr>
      </xdr:pic>
    </xdr:grpSp>
    <xdr:clientData/>
  </xdr:twoCellAnchor>
  <xdr:twoCellAnchor>
    <xdr:from>
      <xdr:col>6</xdr:col>
      <xdr:colOff>1515717</xdr:colOff>
      <xdr:row>30</xdr:row>
      <xdr:rowOff>33131</xdr:rowOff>
    </xdr:from>
    <xdr:to>
      <xdr:col>8</xdr:col>
      <xdr:colOff>1231996</xdr:colOff>
      <xdr:row>34</xdr:row>
      <xdr:rowOff>137087</xdr:rowOff>
    </xdr:to>
    <xdr:grpSp>
      <xdr:nvGrpSpPr>
        <xdr:cNvPr id="26" name="Grupo 25">
          <a:extLst>
            <a:ext uri="{FF2B5EF4-FFF2-40B4-BE49-F238E27FC236}">
              <a16:creationId xmlns:a16="http://schemas.microsoft.com/office/drawing/2014/main" id="{8BA8E28D-B160-458C-AB4E-AFEE2A37D5B1}"/>
            </a:ext>
            <a:ext uri="{C183D7F6-B498-43B3-948B-1728B52AA6E4}">
              <adec:decorative xmlns:adec="http://schemas.microsoft.com/office/drawing/2017/decorative" val="1"/>
            </a:ext>
          </a:extLst>
        </xdr:cNvPr>
        <xdr:cNvGrpSpPr/>
      </xdr:nvGrpSpPr>
      <xdr:grpSpPr>
        <a:xfrm>
          <a:off x="9705312" y="18455297"/>
          <a:ext cx="2810815" cy="1272266"/>
          <a:chOff x="12392219" y="12217270"/>
          <a:chExt cx="2731148" cy="1263521"/>
        </a:xfrm>
      </xdr:grpSpPr>
      <xdr:grpSp>
        <xdr:nvGrpSpPr>
          <xdr:cNvPr id="27" name="Grupo 26">
            <a:extLst>
              <a:ext uri="{FF2B5EF4-FFF2-40B4-BE49-F238E27FC236}">
                <a16:creationId xmlns:a16="http://schemas.microsoft.com/office/drawing/2014/main" id="{50F8E4C4-BDB2-2096-CA6F-3E596C154660}"/>
              </a:ext>
            </a:extLst>
          </xdr:cNvPr>
          <xdr:cNvGrpSpPr/>
        </xdr:nvGrpSpPr>
        <xdr:grpSpPr>
          <a:xfrm>
            <a:off x="12600172" y="12257625"/>
            <a:ext cx="2291478" cy="830607"/>
            <a:chOff x="10812445" y="17982363"/>
            <a:chExt cx="2223930" cy="758755"/>
          </a:xfrm>
        </xdr:grpSpPr>
        <xdr:sp macro="" textlink="">
          <xdr:nvSpPr>
            <xdr:cNvPr id="31" name="CuadroTexto 30">
              <a:extLst>
                <a:ext uri="{FF2B5EF4-FFF2-40B4-BE49-F238E27FC236}">
                  <a16:creationId xmlns:a16="http://schemas.microsoft.com/office/drawing/2014/main" id="{A100F1B8-69EF-0565-B2AA-3BD24F6FC386}"/>
                </a:ext>
              </a:extLst>
            </xdr:cNvPr>
            <xdr:cNvSpPr txBox="1"/>
          </xdr:nvSpPr>
          <xdr:spPr>
            <a:xfrm>
              <a:off x="11168325" y="17982363"/>
              <a:ext cx="1590675"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200" b="1">
                  <a:latin typeface="Arial" panose="020B0604020202020204" pitchFamily="34" charset="0"/>
                  <a:cs typeface="Arial" panose="020B0604020202020204" pitchFamily="34" charset="0"/>
                </a:rPr>
                <a:t>CONVENCIONES</a:t>
              </a:r>
            </a:p>
          </xdr:txBody>
        </xdr:sp>
        <xdr:sp macro="" textlink="">
          <xdr:nvSpPr>
            <xdr:cNvPr id="32" name="CuadroTexto 31">
              <a:extLst>
                <a:ext uri="{FF2B5EF4-FFF2-40B4-BE49-F238E27FC236}">
                  <a16:creationId xmlns:a16="http://schemas.microsoft.com/office/drawing/2014/main" id="{188DF147-B9EA-A45B-9CC7-1FAE96873440}"/>
                </a:ext>
              </a:extLst>
            </xdr:cNvPr>
            <xdr:cNvSpPr txBox="1"/>
          </xdr:nvSpPr>
          <xdr:spPr>
            <a:xfrm>
              <a:off x="11445700" y="18264972"/>
              <a:ext cx="1590675" cy="1988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200" b="0">
                  <a:latin typeface="Arial" panose="020B0604020202020204" pitchFamily="34" charset="0"/>
                  <a:cs typeface="Arial" panose="020B0604020202020204" pitchFamily="34" charset="0"/>
                </a:rPr>
                <a:t>Actividades</a:t>
              </a:r>
              <a:r>
                <a:rPr lang="es-CO" sz="1200" b="0" baseline="0">
                  <a:latin typeface="Arial" panose="020B0604020202020204" pitchFamily="34" charset="0"/>
                  <a:cs typeface="Arial" panose="020B0604020202020204" pitchFamily="34" charset="0"/>
                </a:rPr>
                <a:t> antiguas.</a:t>
              </a:r>
              <a:endParaRPr lang="es-CO" sz="1200" b="0">
                <a:latin typeface="Arial" panose="020B0604020202020204" pitchFamily="34" charset="0"/>
                <a:cs typeface="Arial" panose="020B0604020202020204" pitchFamily="34" charset="0"/>
              </a:endParaRPr>
            </a:p>
          </xdr:txBody>
        </xdr:sp>
        <xdr:sp macro="" textlink="">
          <xdr:nvSpPr>
            <xdr:cNvPr id="33" name="CuadroTexto 32">
              <a:extLst>
                <a:ext uri="{FF2B5EF4-FFF2-40B4-BE49-F238E27FC236}">
                  <a16:creationId xmlns:a16="http://schemas.microsoft.com/office/drawing/2014/main" id="{678E9EBD-D1AE-D418-BCC2-09CB38F24AD9}"/>
                </a:ext>
              </a:extLst>
            </xdr:cNvPr>
            <xdr:cNvSpPr txBox="1"/>
          </xdr:nvSpPr>
          <xdr:spPr>
            <a:xfrm>
              <a:off x="11407600" y="18522043"/>
              <a:ext cx="1590675" cy="2190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200" b="0">
                  <a:latin typeface="Arial" panose="020B0604020202020204" pitchFamily="34" charset="0"/>
                  <a:cs typeface="Arial" panose="020B0604020202020204" pitchFamily="34" charset="0"/>
                </a:rPr>
                <a:t>Actividades</a:t>
              </a:r>
              <a:r>
                <a:rPr lang="es-CO" sz="1200" b="0" baseline="0">
                  <a:latin typeface="Arial" panose="020B0604020202020204" pitchFamily="34" charset="0"/>
                  <a:cs typeface="Arial" panose="020B0604020202020204" pitchFamily="34" charset="0"/>
                </a:rPr>
                <a:t> nuevas.</a:t>
              </a:r>
              <a:endParaRPr lang="es-CO" sz="1200" b="0">
                <a:latin typeface="Arial" panose="020B0604020202020204" pitchFamily="34" charset="0"/>
                <a:cs typeface="Arial" panose="020B0604020202020204" pitchFamily="34" charset="0"/>
              </a:endParaRPr>
            </a:p>
          </xdr:txBody>
        </xdr:sp>
        <xdr:sp macro="" textlink="">
          <xdr:nvSpPr>
            <xdr:cNvPr id="34" name="Rectángulo 33">
              <a:extLst>
                <a:ext uri="{FF2B5EF4-FFF2-40B4-BE49-F238E27FC236}">
                  <a16:creationId xmlns:a16="http://schemas.microsoft.com/office/drawing/2014/main" id="{DB1F16BE-D8A2-C76E-6790-9FF05991C906}"/>
                </a:ext>
              </a:extLst>
            </xdr:cNvPr>
            <xdr:cNvSpPr/>
          </xdr:nvSpPr>
          <xdr:spPr>
            <a:xfrm>
              <a:off x="10812445" y="18329660"/>
              <a:ext cx="514350" cy="133350"/>
            </a:xfrm>
            <a:prstGeom prst="rect">
              <a:avLst/>
            </a:prstGeom>
            <a:solidFill>
              <a:schemeClr val="accent4">
                <a:lumMod val="40000"/>
                <a:lumOff val="60000"/>
              </a:schemeClr>
            </a:solidFill>
            <a:ln>
              <a:solidFill>
                <a:schemeClr val="accent4">
                  <a:lumMod val="40000"/>
                  <a:lumOff val="6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endParaRPr lang="es-CO" sz="1100">
                <a:solidFill>
                  <a:schemeClr val="lt1"/>
                </a:solidFill>
                <a:latin typeface="+mn-lt"/>
                <a:ea typeface="+mn-ea"/>
                <a:cs typeface="+mn-cs"/>
              </a:endParaRPr>
            </a:p>
          </xdr:txBody>
        </xdr:sp>
        <xdr:sp macro="" textlink="">
          <xdr:nvSpPr>
            <xdr:cNvPr id="35" name="Rectángulo 34">
              <a:extLst>
                <a:ext uri="{FF2B5EF4-FFF2-40B4-BE49-F238E27FC236}">
                  <a16:creationId xmlns:a16="http://schemas.microsoft.com/office/drawing/2014/main" id="{246DB93B-F44D-DCED-7C67-B7629B4F5D56}"/>
                </a:ext>
              </a:extLst>
            </xdr:cNvPr>
            <xdr:cNvSpPr/>
          </xdr:nvSpPr>
          <xdr:spPr>
            <a:xfrm>
              <a:off x="10812445" y="18571553"/>
              <a:ext cx="514350" cy="133350"/>
            </a:xfrm>
            <a:prstGeom prst="rect">
              <a:avLst/>
            </a:prstGeom>
            <a:solidFill>
              <a:srgbClr val="00B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grpSp>
      <xdr:sp macro="" textlink="">
        <xdr:nvSpPr>
          <xdr:cNvPr id="28" name="Rectángulo 27">
            <a:extLst>
              <a:ext uri="{FF2B5EF4-FFF2-40B4-BE49-F238E27FC236}">
                <a16:creationId xmlns:a16="http://schemas.microsoft.com/office/drawing/2014/main" id="{F59BA16C-B1B9-6378-0E68-445A441C6823}"/>
              </a:ext>
            </a:extLst>
          </xdr:cNvPr>
          <xdr:cNvSpPr/>
        </xdr:nvSpPr>
        <xdr:spPr>
          <a:xfrm>
            <a:off x="12609891" y="13190686"/>
            <a:ext cx="529972" cy="145978"/>
          </a:xfrm>
          <a:prstGeom prst="rect">
            <a:avLst/>
          </a:prstGeom>
          <a:solidFill>
            <a:schemeClr val="accent2">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sp macro="" textlink="">
        <xdr:nvSpPr>
          <xdr:cNvPr id="29" name="CuadroTexto 28">
            <a:extLst>
              <a:ext uri="{FF2B5EF4-FFF2-40B4-BE49-F238E27FC236}">
                <a16:creationId xmlns:a16="http://schemas.microsoft.com/office/drawing/2014/main" id="{33B551C0-841B-F188-7039-DCBED8ED35E1}"/>
              </a:ext>
            </a:extLst>
          </xdr:cNvPr>
          <xdr:cNvSpPr txBox="1"/>
        </xdr:nvSpPr>
        <xdr:spPr>
          <a:xfrm>
            <a:off x="13241651" y="13142089"/>
            <a:ext cx="1871997" cy="2398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200" b="0">
                <a:latin typeface="Arial" panose="020B0604020202020204" pitchFamily="34" charset="0"/>
                <a:cs typeface="Arial" panose="020B0604020202020204" pitchFamily="34" charset="0"/>
              </a:rPr>
              <a:t>Actividades</a:t>
            </a:r>
            <a:r>
              <a:rPr lang="es-CO" sz="1200" b="0" baseline="0">
                <a:latin typeface="Arial" panose="020B0604020202020204" pitchFamily="34" charset="0"/>
                <a:cs typeface="Arial" panose="020B0604020202020204" pitchFamily="34" charset="0"/>
              </a:rPr>
              <a:t> recurrentes.</a:t>
            </a:r>
            <a:endParaRPr lang="es-CO" sz="1200" b="0">
              <a:latin typeface="Arial" panose="020B0604020202020204" pitchFamily="34" charset="0"/>
              <a:cs typeface="Arial" panose="020B0604020202020204" pitchFamily="34" charset="0"/>
            </a:endParaRPr>
          </a:p>
        </xdr:txBody>
      </xdr:sp>
      <xdr:sp macro="" textlink="">
        <xdr:nvSpPr>
          <xdr:cNvPr id="30" name="Rectángulo 29">
            <a:extLst>
              <a:ext uri="{FF2B5EF4-FFF2-40B4-BE49-F238E27FC236}">
                <a16:creationId xmlns:a16="http://schemas.microsoft.com/office/drawing/2014/main" id="{E221F373-C2E6-358E-145C-090674A0FBFD}"/>
              </a:ext>
            </a:extLst>
          </xdr:cNvPr>
          <xdr:cNvSpPr/>
        </xdr:nvSpPr>
        <xdr:spPr>
          <a:xfrm>
            <a:off x="12392219" y="12217270"/>
            <a:ext cx="2731148" cy="1263521"/>
          </a:xfrm>
          <a:prstGeom prst="rect">
            <a:avLst/>
          </a:prstGeom>
          <a:noFill/>
          <a:ln w="28575">
            <a:solidFill>
              <a:sysClr val="windowText" lastClr="0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kern="1200"/>
          </a:p>
        </xdr:txBody>
      </xdr:sp>
    </xdr:grp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2">
    <pageSetUpPr fitToPage="1"/>
  </sheetPr>
  <dimension ref="E1:S43"/>
  <sheetViews>
    <sheetView view="pageBreakPreview" zoomScale="73" zoomScaleNormal="70" zoomScaleSheetLayoutView="73" workbookViewId="0"/>
  </sheetViews>
  <sheetFormatPr baseColWidth="10" defaultColWidth="11.44140625" defaultRowHeight="14.4"/>
  <sheetData>
    <row r="1" spans="5:19" s="4" customFormat="1" ht="89.25" customHeight="1">
      <c r="E1" s="314" t="s">
        <v>0</v>
      </c>
      <c r="F1" s="314"/>
      <c r="G1" s="314"/>
      <c r="H1" s="314"/>
      <c r="I1" s="314"/>
      <c r="J1" s="314"/>
      <c r="K1" s="314"/>
      <c r="L1" s="314"/>
      <c r="M1" s="314"/>
      <c r="N1" s="314"/>
      <c r="O1" s="314"/>
      <c r="P1" s="314"/>
      <c r="Q1" s="314"/>
      <c r="R1" s="314"/>
      <c r="S1" s="314"/>
    </row>
    <row r="43" spans="7:7">
      <c r="G43" t="s">
        <v>1</v>
      </c>
    </row>
  </sheetData>
  <sheetProtection selectLockedCells="1" selectUnlockedCells="1"/>
  <mergeCells count="1">
    <mergeCell ref="E1:S1"/>
  </mergeCells>
  <printOptions horizontalCentered="1" verticalCentered="1"/>
  <pageMargins left="0.70866141732283472" right="0.70866141732283472" top="0.74803149606299213" bottom="0.74803149606299213" header="0.31496062992125984" footer="0.31496062992125984"/>
  <pageSetup scale="53" fitToHeight="2"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10">
    <pageSetUpPr fitToPage="1"/>
  </sheetPr>
  <dimension ref="A1:FK161"/>
  <sheetViews>
    <sheetView showGridLines="0" topLeftCell="A24" zoomScale="70" zoomScaleNormal="70" zoomScaleSheetLayoutView="100" workbookViewId="0">
      <selection activeCell="M26" sqref="M26"/>
    </sheetView>
  </sheetViews>
  <sheetFormatPr baseColWidth="10" defaultColWidth="11.44140625" defaultRowHeight="15"/>
  <cols>
    <col min="1" max="1" width="6" style="73" customWidth="1"/>
    <col min="2" max="2" width="14.44140625" style="75" customWidth="1"/>
    <col min="3" max="3" width="35.6640625" style="75" customWidth="1"/>
    <col min="4" max="4" width="29" style="132" customWidth="1"/>
    <col min="5" max="5" width="17.88671875" style="132" customWidth="1"/>
    <col min="6" max="6" width="16.44140625" style="132" customWidth="1"/>
    <col min="7" max="7" width="25.44140625" style="133" customWidth="1"/>
    <col min="8" max="8" width="19.6640625" style="132" customWidth="1"/>
    <col min="9" max="9" width="24.44140625" style="132" customWidth="1"/>
    <col min="10" max="10" width="40.5546875" style="73" customWidth="1"/>
    <col min="11" max="13" width="40.5546875" style="75" customWidth="1"/>
    <col min="14" max="16384" width="11.44140625" style="75"/>
  </cols>
  <sheetData>
    <row r="1" spans="2:167" s="73" customFormat="1">
      <c r="E1" s="126"/>
      <c r="F1" s="126"/>
      <c r="G1" s="127"/>
      <c r="H1" s="126"/>
      <c r="I1" s="126"/>
    </row>
    <row r="2" spans="2:167" s="73" customFormat="1">
      <c r="E2" s="126"/>
      <c r="F2" s="126"/>
      <c r="G2" s="127"/>
      <c r="H2" s="126"/>
      <c r="I2" s="126"/>
    </row>
    <row r="3" spans="2:167" s="73" customFormat="1">
      <c r="D3" s="126"/>
      <c r="E3" s="126"/>
      <c r="F3" s="126"/>
      <c r="G3" s="127"/>
      <c r="H3" s="126"/>
      <c r="I3" s="126"/>
    </row>
    <row r="4" spans="2:167" s="73" customFormat="1">
      <c r="D4" s="126"/>
      <c r="E4" s="126"/>
      <c r="F4" s="126"/>
      <c r="G4" s="127"/>
      <c r="H4" s="126"/>
      <c r="I4" s="126"/>
    </row>
    <row r="5" spans="2:167" s="73" customFormat="1">
      <c r="D5" s="126"/>
      <c r="E5" s="126"/>
      <c r="F5" s="126"/>
      <c r="G5" s="127"/>
      <c r="H5" s="126"/>
      <c r="I5" s="126"/>
    </row>
    <row r="6" spans="2:167" s="73" customFormat="1">
      <c r="D6" s="126"/>
      <c r="E6" s="126"/>
      <c r="F6" s="126"/>
      <c r="G6" s="127"/>
      <c r="H6" s="126"/>
      <c r="I6" s="126"/>
    </row>
    <row r="7" spans="2:167" s="73" customFormat="1">
      <c r="D7" s="126"/>
      <c r="E7" s="126"/>
      <c r="F7" s="126"/>
      <c r="G7" s="127"/>
      <c r="H7" s="126"/>
      <c r="I7" s="126"/>
    </row>
    <row r="8" spans="2:167" s="73" customFormat="1">
      <c r="D8" s="126"/>
      <c r="E8" s="126"/>
      <c r="F8" s="126"/>
      <c r="G8" s="127"/>
      <c r="H8" s="126"/>
      <c r="I8" s="126"/>
    </row>
    <row r="9" spans="2:167" s="73" customFormat="1">
      <c r="D9" s="126"/>
      <c r="E9" s="126"/>
      <c r="F9" s="126"/>
      <c r="G9" s="127"/>
      <c r="H9" s="126"/>
      <c r="I9" s="126"/>
    </row>
    <row r="10" spans="2:167" ht="24.6" customHeight="1">
      <c r="B10" s="388" t="s">
        <v>236</v>
      </c>
      <c r="C10" s="388"/>
      <c r="D10" s="388"/>
      <c r="E10" s="388"/>
      <c r="F10" s="388"/>
      <c r="G10" s="388"/>
      <c r="H10" s="388"/>
      <c r="I10" s="388"/>
      <c r="K10" s="73"/>
      <c r="L10" s="73"/>
      <c r="M10" s="73"/>
      <c r="N10" s="73"/>
      <c r="O10" s="73"/>
      <c r="P10" s="73"/>
      <c r="Q10" s="73"/>
      <c r="R10" s="73"/>
      <c r="S10" s="73"/>
      <c r="T10" s="73"/>
      <c r="U10" s="73"/>
      <c r="V10" s="73"/>
      <c r="W10" s="73"/>
      <c r="X10" s="73"/>
      <c r="Y10" s="73"/>
      <c r="Z10" s="73"/>
      <c r="AA10" s="73"/>
      <c r="AB10" s="73"/>
      <c r="AC10" s="73"/>
      <c r="AD10" s="73"/>
      <c r="AE10" s="73"/>
      <c r="AF10" s="73"/>
      <c r="AG10" s="73"/>
      <c r="AH10" s="73"/>
      <c r="AI10" s="73"/>
      <c r="AJ10" s="73"/>
      <c r="AK10" s="73"/>
      <c r="AL10" s="73"/>
      <c r="AM10" s="73"/>
      <c r="AN10" s="73"/>
      <c r="AO10" s="73"/>
      <c r="AP10" s="73"/>
      <c r="AQ10" s="73"/>
      <c r="AR10" s="73"/>
      <c r="AS10" s="73"/>
      <c r="AT10" s="73"/>
      <c r="AU10" s="73"/>
      <c r="AV10" s="73"/>
      <c r="AW10" s="73"/>
      <c r="AX10" s="73"/>
      <c r="AY10" s="73"/>
      <c r="AZ10" s="73"/>
      <c r="BA10" s="73"/>
      <c r="BB10" s="73"/>
      <c r="BC10" s="73"/>
      <c r="BD10" s="73"/>
      <c r="BE10" s="73"/>
      <c r="BF10" s="73"/>
      <c r="BG10" s="73"/>
      <c r="BH10" s="73"/>
      <c r="BI10" s="73"/>
      <c r="BJ10" s="73"/>
      <c r="BK10" s="73"/>
      <c r="BL10" s="73"/>
      <c r="BM10" s="73"/>
      <c r="BN10" s="73"/>
      <c r="BO10" s="73"/>
      <c r="BP10" s="73"/>
      <c r="BQ10" s="73"/>
      <c r="BR10" s="73"/>
      <c r="BS10" s="73"/>
      <c r="BT10" s="73"/>
      <c r="BU10" s="73"/>
      <c r="BV10" s="73"/>
      <c r="BW10" s="73"/>
      <c r="BX10" s="73"/>
      <c r="BY10" s="73"/>
      <c r="BZ10" s="73"/>
      <c r="CA10" s="73"/>
      <c r="CB10" s="73"/>
      <c r="CC10" s="73"/>
      <c r="CD10" s="73"/>
      <c r="CE10" s="73"/>
      <c r="CF10" s="73"/>
      <c r="CG10" s="73"/>
      <c r="CH10" s="73"/>
      <c r="CI10" s="73"/>
      <c r="CJ10" s="73"/>
      <c r="CK10" s="73"/>
      <c r="CL10" s="73"/>
      <c r="CM10" s="73"/>
      <c r="CN10" s="73"/>
      <c r="CO10" s="73"/>
      <c r="CP10" s="73"/>
      <c r="CQ10" s="73"/>
      <c r="CR10" s="73"/>
      <c r="CS10" s="73"/>
      <c r="CT10" s="73"/>
      <c r="CU10" s="73"/>
      <c r="CV10" s="73"/>
      <c r="CW10" s="73"/>
      <c r="CX10" s="73"/>
      <c r="CY10" s="73"/>
      <c r="CZ10" s="73"/>
      <c r="DA10" s="73"/>
      <c r="DB10" s="73"/>
      <c r="DC10" s="73"/>
      <c r="DD10" s="73"/>
      <c r="DE10" s="73"/>
      <c r="DF10" s="73"/>
      <c r="DG10" s="73"/>
      <c r="DH10" s="73"/>
      <c r="DI10" s="73"/>
      <c r="DJ10" s="73"/>
      <c r="DK10" s="73"/>
      <c r="DL10" s="73"/>
      <c r="DM10" s="73"/>
      <c r="DN10" s="73"/>
      <c r="DO10" s="73"/>
      <c r="DP10" s="73"/>
      <c r="DQ10" s="73"/>
      <c r="DR10" s="73"/>
      <c r="DS10" s="73"/>
      <c r="DT10" s="73"/>
      <c r="DU10" s="73"/>
      <c r="DV10" s="73"/>
      <c r="DW10" s="73"/>
      <c r="DX10" s="73"/>
      <c r="DY10" s="73"/>
      <c r="DZ10" s="73"/>
      <c r="EA10" s="73"/>
      <c r="EB10" s="73"/>
      <c r="EC10" s="73"/>
      <c r="ED10" s="73"/>
      <c r="EE10" s="73"/>
      <c r="EF10" s="73"/>
      <c r="EG10" s="73"/>
      <c r="EH10" s="73"/>
      <c r="EI10" s="73"/>
    </row>
    <row r="11" spans="2:167" s="73" customFormat="1">
      <c r="D11" s="126"/>
      <c r="E11" s="126"/>
      <c r="F11" s="126"/>
      <c r="G11" s="127"/>
      <c r="H11" s="126"/>
      <c r="I11" s="126"/>
    </row>
    <row r="12" spans="2:167" ht="39" customHeight="1">
      <c r="B12" s="106" t="s">
        <v>122</v>
      </c>
      <c r="C12" s="381" t="s">
        <v>237</v>
      </c>
      <c r="D12" s="382"/>
      <c r="E12" s="382"/>
      <c r="F12" s="382"/>
      <c r="G12" s="382"/>
      <c r="H12" s="382"/>
      <c r="I12" s="383"/>
      <c r="K12" s="73"/>
      <c r="L12" s="73"/>
      <c r="M12" s="73"/>
      <c r="N12" s="73"/>
      <c r="O12" s="73"/>
      <c r="P12" s="73"/>
      <c r="Q12" s="73"/>
      <c r="R12" s="73"/>
      <c r="S12" s="73"/>
      <c r="T12" s="73"/>
      <c r="U12" s="73"/>
      <c r="V12" s="73"/>
      <c r="W12" s="73"/>
      <c r="X12" s="73"/>
      <c r="Y12" s="73"/>
      <c r="Z12" s="73"/>
      <c r="AA12" s="73"/>
      <c r="AB12" s="73"/>
      <c r="AC12" s="73"/>
      <c r="AD12" s="73"/>
      <c r="AE12" s="73"/>
      <c r="AF12" s="73"/>
      <c r="AG12" s="73"/>
      <c r="AH12" s="73"/>
      <c r="AI12" s="73"/>
      <c r="AJ12" s="73"/>
      <c r="AK12" s="73"/>
      <c r="AL12" s="73"/>
      <c r="AM12" s="73"/>
      <c r="AN12" s="73"/>
      <c r="AO12" s="73"/>
      <c r="AP12" s="73"/>
      <c r="AQ12" s="73"/>
      <c r="AR12" s="73"/>
      <c r="AS12" s="73"/>
      <c r="AT12" s="73"/>
      <c r="AU12" s="73"/>
      <c r="AV12" s="73"/>
      <c r="AW12" s="73"/>
      <c r="AX12" s="73"/>
      <c r="AY12" s="73"/>
      <c r="AZ12" s="73"/>
      <c r="BA12" s="73"/>
      <c r="BB12" s="73"/>
      <c r="BC12" s="73"/>
      <c r="BD12" s="73"/>
      <c r="BE12" s="73"/>
      <c r="BF12" s="73"/>
      <c r="BG12" s="73"/>
      <c r="BH12" s="73"/>
      <c r="BI12" s="73"/>
      <c r="BJ12" s="73"/>
      <c r="BK12" s="73"/>
      <c r="BL12" s="73"/>
      <c r="BM12" s="73"/>
      <c r="BN12" s="73"/>
      <c r="BO12" s="73"/>
      <c r="BP12" s="73"/>
      <c r="BQ12" s="73"/>
      <c r="BR12" s="73"/>
      <c r="BS12" s="73"/>
      <c r="BT12" s="73"/>
      <c r="BU12" s="73"/>
      <c r="BV12" s="73"/>
      <c r="BW12" s="73"/>
      <c r="BX12" s="73"/>
      <c r="BY12" s="73"/>
      <c r="BZ12" s="73"/>
      <c r="CA12" s="73"/>
      <c r="CB12" s="73"/>
      <c r="CC12" s="73"/>
      <c r="CD12" s="73"/>
      <c r="CE12" s="73"/>
      <c r="CF12" s="73"/>
      <c r="CG12" s="73"/>
      <c r="CH12" s="73"/>
      <c r="CI12" s="73"/>
      <c r="CJ12" s="73"/>
      <c r="CK12" s="73"/>
      <c r="CL12" s="73"/>
      <c r="CM12" s="73"/>
      <c r="CN12" s="73"/>
      <c r="CO12" s="73"/>
      <c r="CP12" s="73"/>
      <c r="CQ12" s="73"/>
      <c r="CR12" s="73"/>
      <c r="CS12" s="73"/>
      <c r="CT12" s="73"/>
      <c r="CU12" s="73"/>
      <c r="CV12" s="73"/>
      <c r="CW12" s="73"/>
      <c r="CX12" s="73"/>
      <c r="CY12" s="73"/>
      <c r="CZ12" s="73"/>
      <c r="DA12" s="73"/>
      <c r="DB12" s="73"/>
      <c r="DC12" s="73"/>
      <c r="DD12" s="73"/>
      <c r="DE12" s="73"/>
      <c r="DF12" s="73"/>
      <c r="DG12" s="73"/>
      <c r="DH12" s="73"/>
      <c r="DI12" s="73"/>
      <c r="DJ12" s="73"/>
      <c r="DK12" s="73"/>
      <c r="DL12" s="73"/>
      <c r="DM12" s="73"/>
      <c r="DN12" s="73"/>
      <c r="DO12" s="73"/>
      <c r="DP12" s="73"/>
      <c r="DQ12" s="73"/>
      <c r="DR12" s="73"/>
      <c r="DS12" s="73"/>
      <c r="DT12" s="73"/>
      <c r="DU12" s="73"/>
      <c r="DV12" s="73"/>
      <c r="DW12" s="73"/>
      <c r="DX12" s="73"/>
      <c r="DY12" s="73"/>
      <c r="DZ12" s="73"/>
      <c r="EA12" s="73"/>
      <c r="EB12" s="73"/>
      <c r="EC12" s="73"/>
      <c r="ED12" s="73"/>
      <c r="EE12" s="73"/>
      <c r="EF12" s="73"/>
      <c r="EG12" s="73"/>
      <c r="EH12" s="73"/>
      <c r="EI12" s="73"/>
    </row>
    <row r="13" spans="2:167" s="73" customFormat="1">
      <c r="D13" s="126"/>
      <c r="E13" s="126"/>
      <c r="F13" s="126"/>
      <c r="G13" s="127"/>
      <c r="H13" s="126"/>
      <c r="I13" s="126"/>
    </row>
    <row r="14" spans="2:167" s="73" customFormat="1">
      <c r="D14" s="126"/>
      <c r="E14" s="126"/>
      <c r="F14" s="126"/>
      <c r="G14" s="127"/>
      <c r="H14" s="126"/>
      <c r="I14" s="126"/>
    </row>
    <row r="15" spans="2:167" ht="31.5" customHeight="1">
      <c r="B15" s="384" t="s">
        <v>238</v>
      </c>
      <c r="C15" s="384"/>
      <c r="D15" s="384"/>
      <c r="E15" s="384"/>
      <c r="F15" s="384"/>
      <c r="G15" s="384"/>
      <c r="H15" s="384"/>
      <c r="I15" s="384"/>
      <c r="K15" s="73"/>
      <c r="L15" s="73"/>
      <c r="M15" s="73"/>
      <c r="N15" s="73"/>
      <c r="O15" s="73"/>
      <c r="P15" s="73"/>
      <c r="Q15" s="73"/>
      <c r="R15" s="73"/>
      <c r="S15" s="73"/>
      <c r="T15" s="73"/>
      <c r="U15" s="73"/>
      <c r="V15" s="73"/>
      <c r="W15" s="73"/>
      <c r="X15" s="73"/>
      <c r="Y15" s="73"/>
      <c r="Z15" s="73"/>
      <c r="AA15" s="73"/>
      <c r="AB15" s="73"/>
      <c r="AC15" s="73"/>
      <c r="AD15" s="73"/>
      <c r="AE15" s="73"/>
      <c r="AF15" s="73"/>
      <c r="AG15" s="73"/>
      <c r="AH15" s="73"/>
      <c r="AI15" s="73"/>
      <c r="AJ15" s="73"/>
      <c r="AK15" s="73"/>
      <c r="AL15" s="73"/>
      <c r="AM15" s="73"/>
      <c r="AN15" s="73"/>
      <c r="AO15" s="73"/>
      <c r="AP15" s="73"/>
      <c r="AQ15" s="73"/>
      <c r="AR15" s="73"/>
      <c r="AS15" s="73"/>
      <c r="AT15" s="73"/>
      <c r="AU15" s="73"/>
      <c r="AV15" s="73"/>
      <c r="AW15" s="73"/>
      <c r="AX15" s="73"/>
      <c r="AY15" s="73"/>
      <c r="AZ15" s="73"/>
      <c r="BA15" s="73"/>
      <c r="BB15" s="73"/>
      <c r="BC15" s="73"/>
      <c r="BD15" s="73"/>
      <c r="BE15" s="73"/>
      <c r="BF15" s="73"/>
      <c r="BG15" s="73"/>
      <c r="BH15" s="73"/>
      <c r="BI15" s="73"/>
      <c r="BJ15" s="73"/>
      <c r="BK15" s="73"/>
      <c r="BL15" s="73"/>
      <c r="BM15" s="73"/>
      <c r="BN15" s="73"/>
      <c r="BO15" s="73"/>
      <c r="BP15" s="73"/>
      <c r="BQ15" s="73"/>
      <c r="BR15" s="73"/>
      <c r="BS15" s="73"/>
      <c r="BT15" s="73"/>
      <c r="BU15" s="73"/>
      <c r="BV15" s="73"/>
      <c r="BW15" s="73"/>
      <c r="BX15" s="73"/>
      <c r="BY15" s="73"/>
      <c r="BZ15" s="73"/>
      <c r="CA15" s="73"/>
      <c r="CB15" s="73"/>
      <c r="CC15" s="73"/>
      <c r="CD15" s="73"/>
      <c r="CE15" s="73"/>
      <c r="CF15" s="73"/>
      <c r="CG15" s="73"/>
      <c r="CH15" s="73"/>
      <c r="CI15" s="73"/>
      <c r="CJ15" s="73"/>
      <c r="CK15" s="73"/>
      <c r="CL15" s="73"/>
      <c r="CM15" s="73"/>
      <c r="CN15" s="73"/>
      <c r="CO15" s="73"/>
      <c r="CP15" s="73"/>
      <c r="CQ15" s="73"/>
      <c r="CR15" s="73"/>
      <c r="CS15" s="73"/>
      <c r="CT15" s="73"/>
      <c r="CU15" s="73"/>
      <c r="CV15" s="73"/>
      <c r="CW15" s="73"/>
      <c r="CX15" s="73"/>
      <c r="CY15" s="73"/>
      <c r="CZ15" s="73"/>
      <c r="DA15" s="73"/>
      <c r="DB15" s="73"/>
      <c r="DC15" s="73"/>
      <c r="DD15" s="73"/>
      <c r="DE15" s="73"/>
      <c r="DF15" s="73"/>
      <c r="DG15" s="73"/>
      <c r="DH15" s="73"/>
      <c r="DI15" s="73"/>
      <c r="DJ15" s="73"/>
      <c r="DK15" s="73"/>
      <c r="DL15" s="73"/>
      <c r="DM15" s="73"/>
      <c r="DN15" s="73"/>
      <c r="DO15" s="73"/>
      <c r="DP15" s="73"/>
      <c r="DQ15" s="73"/>
      <c r="DR15" s="73"/>
      <c r="DS15" s="73"/>
      <c r="DT15" s="73"/>
      <c r="DU15" s="73"/>
      <c r="DV15" s="73"/>
      <c r="DW15" s="73"/>
      <c r="DX15" s="73"/>
      <c r="DY15" s="73"/>
      <c r="DZ15" s="73"/>
      <c r="EA15" s="73"/>
      <c r="EB15" s="73"/>
      <c r="EC15" s="73"/>
      <c r="ED15" s="73"/>
      <c r="EE15" s="73"/>
      <c r="EF15" s="73"/>
      <c r="EG15" s="73"/>
      <c r="EH15" s="73"/>
      <c r="EI15" s="73"/>
      <c r="EJ15" s="73"/>
      <c r="EK15" s="73"/>
      <c r="EL15" s="73"/>
      <c r="EM15" s="73"/>
      <c r="EN15" s="73"/>
      <c r="EO15" s="73"/>
      <c r="EP15" s="73"/>
      <c r="EQ15" s="73"/>
      <c r="ER15" s="73"/>
      <c r="ES15" s="73"/>
      <c r="ET15" s="73"/>
      <c r="EU15" s="73"/>
      <c r="EV15" s="73"/>
      <c r="EW15" s="73"/>
      <c r="EX15" s="73"/>
      <c r="EY15" s="73"/>
      <c r="EZ15" s="73"/>
      <c r="FA15" s="73"/>
      <c r="FB15" s="73"/>
      <c r="FC15" s="73"/>
      <c r="FD15" s="73"/>
      <c r="FE15" s="73"/>
      <c r="FF15" s="73"/>
      <c r="FG15" s="73"/>
      <c r="FH15" s="73"/>
      <c r="FI15" s="73"/>
      <c r="FJ15" s="73"/>
      <c r="FK15" s="73"/>
    </row>
    <row r="16" spans="2:167" s="73" customFormat="1">
      <c r="D16" s="126"/>
      <c r="E16" s="126"/>
      <c r="F16" s="126"/>
      <c r="G16" s="127"/>
      <c r="H16" s="126"/>
      <c r="I16" s="126"/>
    </row>
    <row r="17" spans="2:167" ht="15.6">
      <c r="B17" s="380" t="s">
        <v>125</v>
      </c>
      <c r="C17" s="380" t="s">
        <v>112</v>
      </c>
      <c r="D17" s="380" t="s">
        <v>126</v>
      </c>
      <c r="E17" s="380" t="s">
        <v>127</v>
      </c>
      <c r="F17" s="380" t="s">
        <v>128</v>
      </c>
      <c r="G17" s="380" t="s">
        <v>129</v>
      </c>
      <c r="H17" s="380" t="s">
        <v>130</v>
      </c>
      <c r="I17" s="380"/>
      <c r="J17" s="374" t="s">
        <v>413</v>
      </c>
      <c r="K17" s="374"/>
      <c r="L17" s="374"/>
      <c r="M17" s="374"/>
      <c r="N17" s="73"/>
      <c r="O17" s="73"/>
      <c r="P17" s="73"/>
      <c r="Q17" s="73"/>
      <c r="R17" s="73"/>
      <c r="S17" s="73"/>
      <c r="T17" s="73"/>
      <c r="U17" s="73"/>
      <c r="V17" s="73"/>
      <c r="W17" s="73"/>
      <c r="X17" s="73"/>
      <c r="Y17" s="73"/>
      <c r="Z17" s="73"/>
      <c r="AA17" s="73"/>
      <c r="AB17" s="73"/>
      <c r="AC17" s="73"/>
      <c r="AD17" s="73"/>
      <c r="AE17" s="73"/>
      <c r="AF17" s="73"/>
      <c r="AG17" s="73"/>
      <c r="AH17" s="73"/>
      <c r="AI17" s="73"/>
      <c r="AJ17" s="73"/>
      <c r="AK17" s="73"/>
      <c r="AL17" s="73"/>
      <c r="AM17" s="73"/>
      <c r="AN17" s="73"/>
      <c r="AO17" s="73"/>
      <c r="AP17" s="73"/>
      <c r="AQ17" s="73"/>
      <c r="AR17" s="73"/>
      <c r="AS17" s="73"/>
      <c r="AT17" s="73"/>
      <c r="AU17" s="73"/>
      <c r="AV17" s="73"/>
      <c r="AW17" s="73"/>
      <c r="AX17" s="73"/>
      <c r="AY17" s="73"/>
      <c r="AZ17" s="73"/>
      <c r="BA17" s="73"/>
      <c r="BB17" s="73"/>
      <c r="BC17" s="73"/>
      <c r="BD17" s="73"/>
      <c r="BE17" s="73"/>
      <c r="BF17" s="73"/>
      <c r="BG17" s="73"/>
      <c r="BH17" s="73"/>
      <c r="BI17" s="73"/>
      <c r="BJ17" s="73"/>
      <c r="BK17" s="73"/>
      <c r="BL17" s="73"/>
      <c r="BM17" s="73"/>
      <c r="BN17" s="73"/>
      <c r="BO17" s="73"/>
      <c r="BP17" s="73"/>
      <c r="BQ17" s="73"/>
      <c r="BR17" s="73"/>
      <c r="BS17" s="73"/>
      <c r="BT17" s="73"/>
      <c r="BU17" s="73"/>
      <c r="BV17" s="73"/>
      <c r="BW17" s="73"/>
      <c r="BX17" s="73"/>
      <c r="BY17" s="73"/>
      <c r="BZ17" s="73"/>
      <c r="CA17" s="73"/>
      <c r="CB17" s="73"/>
      <c r="CC17" s="73"/>
      <c r="CD17" s="73"/>
      <c r="CE17" s="73"/>
      <c r="CF17" s="73"/>
      <c r="CG17" s="73"/>
      <c r="CH17" s="73"/>
      <c r="CI17" s="73"/>
      <c r="CJ17" s="73"/>
      <c r="CK17" s="73"/>
      <c r="CL17" s="73"/>
      <c r="CM17" s="73"/>
      <c r="CN17" s="73"/>
      <c r="CO17" s="73"/>
      <c r="CP17" s="73"/>
      <c r="CQ17" s="73"/>
      <c r="CR17" s="73"/>
      <c r="CS17" s="73"/>
      <c r="CT17" s="73"/>
      <c r="CU17" s="73"/>
      <c r="CV17" s="73"/>
      <c r="CW17" s="73"/>
      <c r="CX17" s="73"/>
      <c r="CY17" s="73"/>
      <c r="CZ17" s="73"/>
      <c r="DA17" s="73"/>
      <c r="DB17" s="73"/>
      <c r="DC17" s="73"/>
      <c r="DD17" s="73"/>
      <c r="DE17" s="73"/>
      <c r="DF17" s="73"/>
      <c r="DG17" s="73"/>
      <c r="DH17" s="73"/>
      <c r="DI17" s="73"/>
      <c r="DJ17" s="73"/>
      <c r="DK17" s="73"/>
      <c r="DL17" s="73"/>
      <c r="DM17" s="73"/>
      <c r="DN17" s="73"/>
      <c r="DO17" s="73"/>
      <c r="DP17" s="73"/>
      <c r="DQ17" s="73"/>
      <c r="DR17" s="73"/>
      <c r="DS17" s="73"/>
      <c r="DT17" s="73"/>
      <c r="DU17" s="73"/>
      <c r="DV17" s="73"/>
      <c r="DW17" s="73"/>
      <c r="DX17" s="73"/>
      <c r="DY17" s="73"/>
      <c r="DZ17" s="73"/>
      <c r="EA17" s="73"/>
      <c r="EB17" s="73"/>
      <c r="EC17" s="73"/>
      <c r="ED17" s="73"/>
      <c r="EE17" s="73"/>
      <c r="EF17" s="73"/>
      <c r="EG17" s="73"/>
      <c r="EH17" s="73"/>
      <c r="EI17" s="73"/>
      <c r="EJ17" s="73"/>
      <c r="EK17" s="73"/>
      <c r="EL17" s="73"/>
      <c r="EM17" s="73"/>
      <c r="EN17" s="73"/>
      <c r="EO17" s="73"/>
      <c r="EP17" s="73"/>
      <c r="EQ17" s="73"/>
      <c r="ER17" s="73"/>
      <c r="ES17" s="73"/>
      <c r="ET17" s="73"/>
      <c r="EU17" s="73"/>
      <c r="EV17" s="73"/>
      <c r="EW17" s="73"/>
      <c r="EX17" s="73"/>
      <c r="EY17" s="73"/>
      <c r="EZ17" s="73"/>
      <c r="FA17" s="73"/>
      <c r="FB17" s="73"/>
      <c r="FC17" s="73"/>
      <c r="FD17" s="73"/>
      <c r="FE17" s="73"/>
      <c r="FF17" s="73"/>
      <c r="FG17" s="73"/>
      <c r="FH17" s="73"/>
      <c r="FI17" s="73"/>
      <c r="FJ17" s="73"/>
      <c r="FK17" s="73"/>
    </row>
    <row r="18" spans="2:167" ht="15.6">
      <c r="B18" s="380"/>
      <c r="C18" s="380"/>
      <c r="D18" s="380"/>
      <c r="E18" s="380"/>
      <c r="F18" s="380"/>
      <c r="G18" s="380"/>
      <c r="H18" s="107" t="s">
        <v>131</v>
      </c>
      <c r="I18" s="107" t="s">
        <v>132</v>
      </c>
      <c r="J18" s="108" t="s">
        <v>409</v>
      </c>
      <c r="K18" s="108" t="s">
        <v>410</v>
      </c>
      <c r="L18" s="108" t="s">
        <v>411</v>
      </c>
      <c r="M18" s="108" t="s">
        <v>412</v>
      </c>
      <c r="N18" s="73"/>
      <c r="O18" s="73"/>
      <c r="P18" s="73"/>
      <c r="Q18" s="73"/>
      <c r="R18" s="73"/>
      <c r="S18" s="73"/>
      <c r="T18" s="73"/>
      <c r="U18" s="73"/>
      <c r="V18" s="73"/>
      <c r="W18" s="73"/>
      <c r="X18" s="73"/>
      <c r="Y18" s="73"/>
      <c r="Z18" s="73"/>
      <c r="AA18" s="73"/>
      <c r="AB18" s="73"/>
      <c r="AC18" s="73"/>
      <c r="AD18" s="73"/>
      <c r="AE18" s="73"/>
      <c r="AF18" s="73"/>
      <c r="AG18" s="73"/>
      <c r="AH18" s="73"/>
      <c r="AI18" s="73"/>
      <c r="AJ18" s="73"/>
      <c r="AK18" s="73"/>
      <c r="AL18" s="73"/>
      <c r="AM18" s="73"/>
      <c r="AN18" s="73"/>
      <c r="AO18" s="73"/>
      <c r="AP18" s="73"/>
      <c r="AQ18" s="73"/>
      <c r="AR18" s="73"/>
      <c r="AS18" s="73"/>
      <c r="AT18" s="73"/>
      <c r="AU18" s="73"/>
      <c r="AV18" s="73"/>
      <c r="AW18" s="73"/>
      <c r="AX18" s="73"/>
      <c r="AY18" s="73"/>
      <c r="AZ18" s="73"/>
      <c r="BA18" s="73"/>
      <c r="BB18" s="73"/>
      <c r="BC18" s="73"/>
      <c r="BD18" s="73"/>
      <c r="BE18" s="73"/>
      <c r="BF18" s="73"/>
      <c r="BG18" s="73"/>
      <c r="BH18" s="73"/>
      <c r="BI18" s="73"/>
      <c r="BJ18" s="73"/>
      <c r="BK18" s="73"/>
      <c r="BL18" s="73"/>
      <c r="BM18" s="73"/>
      <c r="BN18" s="73"/>
      <c r="BO18" s="73"/>
      <c r="BP18" s="73"/>
      <c r="BQ18" s="73"/>
      <c r="BR18" s="73"/>
      <c r="BS18" s="73"/>
      <c r="BT18" s="73"/>
      <c r="BU18" s="73"/>
      <c r="BV18" s="73"/>
      <c r="BW18" s="73"/>
      <c r="BX18" s="73"/>
      <c r="BY18" s="73"/>
      <c r="BZ18" s="73"/>
      <c r="CA18" s="73"/>
      <c r="CB18" s="73"/>
      <c r="CC18" s="73"/>
      <c r="CD18" s="73"/>
      <c r="CE18" s="73"/>
      <c r="CF18" s="73"/>
      <c r="CG18" s="73"/>
      <c r="CH18" s="73"/>
      <c r="CI18" s="73"/>
      <c r="CJ18" s="73"/>
      <c r="CK18" s="73"/>
      <c r="CL18" s="73"/>
      <c r="CM18" s="73"/>
      <c r="CN18" s="73"/>
      <c r="CO18" s="73"/>
      <c r="CP18" s="73"/>
      <c r="CQ18" s="73"/>
      <c r="CR18" s="73"/>
      <c r="CS18" s="73"/>
      <c r="CT18" s="73"/>
      <c r="CU18" s="73"/>
      <c r="CV18" s="73"/>
      <c r="CW18" s="73"/>
      <c r="CX18" s="73"/>
      <c r="CY18" s="73"/>
      <c r="CZ18" s="73"/>
      <c r="DA18" s="73"/>
      <c r="DB18" s="73"/>
      <c r="DC18" s="73"/>
      <c r="DD18" s="73"/>
      <c r="DE18" s="73"/>
      <c r="DF18" s="73"/>
      <c r="DG18" s="73"/>
      <c r="DH18" s="73"/>
      <c r="DI18" s="73"/>
      <c r="DJ18" s="73"/>
      <c r="DK18" s="73"/>
      <c r="DL18" s="73"/>
      <c r="DM18" s="73"/>
      <c r="DN18" s="73"/>
      <c r="DO18" s="73"/>
      <c r="DP18" s="73"/>
      <c r="DQ18" s="73"/>
      <c r="DR18" s="73"/>
      <c r="DS18" s="73"/>
      <c r="DT18" s="73"/>
      <c r="DU18" s="73"/>
      <c r="DV18" s="73"/>
      <c r="DW18" s="73"/>
      <c r="DX18" s="73"/>
      <c r="DY18" s="73"/>
      <c r="DZ18" s="73"/>
      <c r="EA18" s="73"/>
      <c r="EB18" s="73"/>
      <c r="EC18" s="73"/>
      <c r="ED18" s="73"/>
      <c r="EE18" s="73"/>
      <c r="EF18" s="73"/>
      <c r="EG18" s="73"/>
      <c r="EH18" s="73"/>
      <c r="EI18" s="73"/>
      <c r="EJ18" s="73"/>
      <c r="EK18" s="73"/>
      <c r="EL18" s="73"/>
      <c r="EM18" s="73"/>
      <c r="EN18" s="73"/>
      <c r="EO18" s="73"/>
      <c r="EP18" s="73"/>
      <c r="EQ18" s="73"/>
      <c r="ER18" s="73"/>
      <c r="ES18" s="73"/>
      <c r="ET18" s="73"/>
      <c r="EU18" s="73"/>
      <c r="EV18" s="73"/>
      <c r="EW18" s="73"/>
      <c r="EX18" s="73"/>
      <c r="EY18" s="73"/>
      <c r="EZ18" s="73"/>
      <c r="FA18" s="73"/>
      <c r="FB18" s="73"/>
      <c r="FC18" s="73"/>
      <c r="FD18" s="73"/>
      <c r="FE18" s="73"/>
      <c r="FF18" s="73"/>
      <c r="FG18" s="73"/>
      <c r="FH18" s="73"/>
      <c r="FI18" s="73"/>
      <c r="FJ18" s="73"/>
      <c r="FK18" s="73"/>
    </row>
    <row r="19" spans="2:167" ht="15.75" customHeight="1">
      <c r="B19" s="128" t="s">
        <v>239</v>
      </c>
      <c r="C19" s="155" t="s">
        <v>240</v>
      </c>
      <c r="D19" s="152"/>
      <c r="E19" s="152"/>
      <c r="F19" s="152"/>
      <c r="G19" s="152"/>
      <c r="H19" s="152"/>
      <c r="I19" s="279"/>
      <c r="J19" s="152"/>
      <c r="K19" s="152"/>
      <c r="L19" s="152"/>
      <c r="M19" s="153"/>
      <c r="N19" s="73"/>
      <c r="O19" s="73"/>
      <c r="P19" s="73"/>
      <c r="Q19" s="73"/>
      <c r="R19" s="73"/>
      <c r="S19" s="73"/>
      <c r="T19" s="73"/>
      <c r="U19" s="73"/>
      <c r="V19" s="73"/>
      <c r="W19" s="73"/>
      <c r="X19" s="73"/>
      <c r="Y19" s="73"/>
      <c r="Z19" s="73"/>
      <c r="AA19" s="73"/>
      <c r="AB19" s="73"/>
      <c r="AC19" s="73"/>
      <c r="AD19" s="73"/>
      <c r="AE19" s="73"/>
      <c r="AF19" s="73"/>
      <c r="AG19" s="73"/>
      <c r="AH19" s="73"/>
      <c r="AI19" s="73"/>
      <c r="AJ19" s="73"/>
      <c r="AK19" s="73"/>
      <c r="AL19" s="73"/>
      <c r="AM19" s="73"/>
      <c r="AN19" s="73"/>
      <c r="AO19" s="73"/>
      <c r="AP19" s="73"/>
      <c r="AQ19" s="73"/>
      <c r="AR19" s="73"/>
      <c r="AS19" s="73"/>
      <c r="AT19" s="73"/>
      <c r="AU19" s="73"/>
      <c r="AV19" s="73"/>
      <c r="AW19" s="73"/>
      <c r="AX19" s="73"/>
      <c r="AY19" s="73"/>
      <c r="AZ19" s="73"/>
      <c r="BA19" s="73"/>
      <c r="BB19" s="73"/>
      <c r="BC19" s="73"/>
      <c r="BD19" s="73"/>
      <c r="BE19" s="73"/>
      <c r="BF19" s="73"/>
      <c r="BG19" s="73"/>
      <c r="BH19" s="73"/>
      <c r="BI19" s="73"/>
      <c r="BJ19" s="73"/>
      <c r="BK19" s="73"/>
      <c r="BL19" s="73"/>
      <c r="BM19" s="73"/>
      <c r="BN19" s="73"/>
      <c r="BO19" s="73"/>
      <c r="BP19" s="73"/>
      <c r="BQ19" s="73"/>
      <c r="BR19" s="73"/>
      <c r="BS19" s="73"/>
      <c r="BT19" s="73"/>
      <c r="BU19" s="73"/>
      <c r="BV19" s="73"/>
      <c r="BW19" s="73"/>
      <c r="BX19" s="73"/>
      <c r="BY19" s="73"/>
      <c r="BZ19" s="73"/>
      <c r="CA19" s="73"/>
      <c r="CB19" s="73"/>
      <c r="CC19" s="73"/>
      <c r="CD19" s="73"/>
      <c r="CE19" s="73"/>
      <c r="CF19" s="73"/>
      <c r="CG19" s="73"/>
      <c r="CH19" s="73"/>
      <c r="CI19" s="73"/>
      <c r="CJ19" s="73"/>
      <c r="CK19" s="73"/>
      <c r="CL19" s="73"/>
      <c r="CM19" s="73"/>
      <c r="CN19" s="73"/>
      <c r="CO19" s="73"/>
      <c r="CP19" s="73"/>
      <c r="CQ19" s="73"/>
      <c r="CR19" s="73"/>
      <c r="CS19" s="73"/>
      <c r="CT19" s="73"/>
      <c r="CU19" s="73"/>
      <c r="CV19" s="73"/>
      <c r="CW19" s="73"/>
      <c r="CX19" s="73"/>
      <c r="CY19" s="73"/>
      <c r="CZ19" s="73"/>
      <c r="DA19" s="73"/>
      <c r="DB19" s="73"/>
      <c r="DC19" s="73"/>
      <c r="DD19" s="73"/>
      <c r="DE19" s="73"/>
      <c r="DF19" s="73"/>
      <c r="DG19" s="73"/>
      <c r="DH19" s="73"/>
      <c r="DI19" s="73"/>
      <c r="DJ19" s="73"/>
      <c r="DK19" s="73"/>
      <c r="DL19" s="73"/>
      <c r="DM19" s="73"/>
      <c r="DN19" s="73"/>
      <c r="DO19" s="73"/>
      <c r="DP19" s="73"/>
      <c r="DQ19" s="73"/>
      <c r="DR19" s="73"/>
      <c r="DS19" s="73"/>
      <c r="DT19" s="73"/>
      <c r="DU19" s="73"/>
      <c r="DV19" s="73"/>
      <c r="DW19" s="73"/>
      <c r="DX19" s="73"/>
      <c r="DY19" s="73"/>
      <c r="DZ19" s="73"/>
      <c r="EA19" s="73"/>
      <c r="EB19" s="73"/>
      <c r="EC19" s="73"/>
      <c r="ED19" s="73"/>
      <c r="EE19" s="73"/>
      <c r="EF19" s="73"/>
      <c r="EG19" s="73"/>
      <c r="EH19" s="73"/>
      <c r="EI19" s="73"/>
      <c r="EJ19" s="73"/>
      <c r="EK19" s="73"/>
      <c r="EL19" s="73"/>
      <c r="EM19" s="73"/>
      <c r="EN19" s="73"/>
      <c r="EO19" s="73"/>
      <c r="EP19" s="73"/>
      <c r="EQ19" s="73"/>
      <c r="ER19" s="73"/>
      <c r="ES19" s="73"/>
      <c r="ET19" s="73"/>
      <c r="EU19" s="73"/>
      <c r="EV19" s="73"/>
      <c r="EW19" s="73"/>
      <c r="EX19" s="73"/>
      <c r="EY19" s="73"/>
      <c r="EZ19" s="73"/>
      <c r="FA19" s="73"/>
      <c r="FB19" s="73"/>
      <c r="FC19" s="73"/>
      <c r="FD19" s="73"/>
      <c r="FE19" s="73"/>
      <c r="FF19" s="73"/>
      <c r="FG19" s="73"/>
      <c r="FH19" s="73"/>
      <c r="FI19" s="73"/>
      <c r="FJ19" s="73"/>
      <c r="FK19" s="73"/>
    </row>
    <row r="20" spans="2:167" ht="60">
      <c r="B20" s="49">
        <v>1</v>
      </c>
      <c r="C20" s="129" t="s">
        <v>241</v>
      </c>
      <c r="D20" s="111" t="s">
        <v>242</v>
      </c>
      <c r="E20" s="112">
        <v>45717</v>
      </c>
      <c r="F20" s="112">
        <v>45838</v>
      </c>
      <c r="G20" s="92" t="s">
        <v>243</v>
      </c>
      <c r="H20" s="62" t="s">
        <v>138</v>
      </c>
      <c r="I20" s="120" t="s">
        <v>244</v>
      </c>
      <c r="J20" s="110" t="s">
        <v>426</v>
      </c>
      <c r="K20" s="110" t="s">
        <v>463</v>
      </c>
      <c r="L20" s="110" t="s">
        <v>504</v>
      </c>
      <c r="M20" s="110" t="s">
        <v>504</v>
      </c>
      <c r="N20" s="73"/>
      <c r="O20" s="73"/>
      <c r="P20" s="73"/>
      <c r="Q20" s="73"/>
      <c r="R20" s="73"/>
      <c r="S20" s="73"/>
      <c r="T20" s="73"/>
      <c r="U20" s="73"/>
      <c r="V20" s="73"/>
      <c r="W20" s="73"/>
      <c r="X20" s="73"/>
      <c r="Y20" s="73"/>
      <c r="Z20" s="73"/>
      <c r="AA20" s="73"/>
      <c r="AB20" s="73"/>
      <c r="AC20" s="73"/>
      <c r="AD20" s="73"/>
      <c r="AE20" s="73"/>
      <c r="AF20" s="73"/>
      <c r="AG20" s="73"/>
      <c r="AH20" s="73"/>
      <c r="AI20" s="73"/>
      <c r="AJ20" s="73"/>
      <c r="AK20" s="73"/>
      <c r="AL20" s="73"/>
      <c r="AM20" s="73"/>
      <c r="AN20" s="73"/>
      <c r="AO20" s="73"/>
      <c r="AP20" s="73"/>
      <c r="AQ20" s="73"/>
      <c r="AR20" s="73"/>
      <c r="AS20" s="73"/>
      <c r="AT20" s="73"/>
      <c r="AU20" s="73"/>
      <c r="AV20" s="73"/>
      <c r="AW20" s="73"/>
      <c r="AX20" s="73"/>
      <c r="AY20" s="73"/>
      <c r="AZ20" s="73"/>
      <c r="BA20" s="73"/>
      <c r="BB20" s="73"/>
      <c r="BC20" s="73"/>
      <c r="BD20" s="73"/>
      <c r="BE20" s="73"/>
      <c r="BF20" s="73"/>
      <c r="BG20" s="73"/>
      <c r="BH20" s="73"/>
      <c r="BI20" s="73"/>
      <c r="BJ20" s="73"/>
      <c r="BK20" s="73"/>
      <c r="BL20" s="73"/>
      <c r="BM20" s="73"/>
      <c r="BN20" s="73"/>
      <c r="BO20" s="73"/>
      <c r="BP20" s="73"/>
      <c r="BQ20" s="73"/>
      <c r="BR20" s="73"/>
      <c r="BS20" s="73"/>
      <c r="BT20" s="73"/>
      <c r="BU20" s="73"/>
      <c r="BV20" s="73"/>
      <c r="BW20" s="73"/>
      <c r="BX20" s="73"/>
      <c r="BY20" s="73"/>
      <c r="BZ20" s="73"/>
      <c r="CA20" s="73"/>
      <c r="CB20" s="73"/>
      <c r="CC20" s="73"/>
      <c r="CD20" s="73"/>
      <c r="CE20" s="73"/>
      <c r="CF20" s="73"/>
      <c r="CG20" s="73"/>
      <c r="CH20" s="73"/>
      <c r="CI20" s="73"/>
      <c r="CJ20" s="73"/>
      <c r="CK20" s="73"/>
      <c r="CL20" s="73"/>
      <c r="CM20" s="73"/>
      <c r="CN20" s="73"/>
      <c r="CO20" s="73"/>
      <c r="CP20" s="73"/>
      <c r="CQ20" s="73"/>
      <c r="CR20" s="73"/>
      <c r="CS20" s="73"/>
      <c r="CT20" s="73"/>
      <c r="CU20" s="73"/>
      <c r="CV20" s="73"/>
      <c r="CW20" s="73"/>
      <c r="CX20" s="73"/>
      <c r="CY20" s="73"/>
      <c r="CZ20" s="73"/>
      <c r="DA20" s="73"/>
      <c r="DB20" s="73"/>
      <c r="DC20" s="73"/>
      <c r="DD20" s="73"/>
      <c r="DE20" s="73"/>
      <c r="DF20" s="73"/>
      <c r="DG20" s="73"/>
      <c r="DH20" s="73"/>
      <c r="DI20" s="73"/>
      <c r="DJ20" s="73"/>
      <c r="DK20" s="73"/>
      <c r="DL20" s="73"/>
      <c r="DM20" s="73"/>
      <c r="DN20" s="73"/>
      <c r="DO20" s="73"/>
      <c r="DP20" s="73"/>
      <c r="DQ20" s="73"/>
      <c r="DR20" s="73"/>
      <c r="DS20" s="73"/>
      <c r="DT20" s="73"/>
      <c r="DU20" s="73"/>
      <c r="DV20" s="73"/>
      <c r="DW20" s="73"/>
      <c r="DX20" s="73"/>
      <c r="DY20" s="73"/>
      <c r="DZ20" s="73"/>
      <c r="EA20" s="73"/>
      <c r="EB20" s="73"/>
      <c r="EC20" s="73"/>
      <c r="ED20" s="73"/>
      <c r="EE20" s="73"/>
      <c r="EF20" s="73"/>
      <c r="EG20" s="73"/>
      <c r="EH20" s="73"/>
      <c r="EI20" s="73"/>
      <c r="EJ20" s="73"/>
      <c r="EK20" s="73"/>
      <c r="EL20" s="73"/>
      <c r="EM20" s="73"/>
      <c r="EN20" s="73"/>
      <c r="EO20" s="73"/>
      <c r="EP20" s="73"/>
      <c r="EQ20" s="73"/>
      <c r="ER20" s="73"/>
      <c r="ES20" s="73"/>
      <c r="ET20" s="73"/>
      <c r="EU20" s="73"/>
      <c r="EV20" s="73"/>
      <c r="EW20" s="73"/>
      <c r="EX20" s="73"/>
      <c r="EY20" s="73"/>
      <c r="EZ20" s="73"/>
      <c r="FA20" s="73"/>
      <c r="FB20" s="73"/>
      <c r="FC20" s="73"/>
      <c r="FD20" s="73"/>
      <c r="FE20" s="73"/>
      <c r="FF20" s="73"/>
      <c r="FG20" s="73"/>
      <c r="FH20" s="73"/>
      <c r="FI20" s="73"/>
      <c r="FJ20" s="73"/>
      <c r="FK20" s="73"/>
    </row>
    <row r="21" spans="2:167" ht="150">
      <c r="B21" s="49">
        <v>2</v>
      </c>
      <c r="C21" s="129" t="s">
        <v>245</v>
      </c>
      <c r="D21" s="111" t="s">
        <v>242</v>
      </c>
      <c r="E21" s="112">
        <v>45839</v>
      </c>
      <c r="F21" s="112">
        <v>45930</v>
      </c>
      <c r="G21" s="92" t="s">
        <v>246</v>
      </c>
      <c r="H21" s="62" t="s">
        <v>138</v>
      </c>
      <c r="I21" s="120" t="s">
        <v>247</v>
      </c>
      <c r="J21" s="110" t="s">
        <v>419</v>
      </c>
      <c r="K21" s="110" t="s">
        <v>419</v>
      </c>
      <c r="L21" s="110" t="s">
        <v>505</v>
      </c>
      <c r="M21" s="110" t="s">
        <v>546</v>
      </c>
      <c r="N21" s="73"/>
      <c r="O21" s="73"/>
      <c r="P21" s="73"/>
      <c r="Q21" s="73"/>
      <c r="R21" s="73"/>
      <c r="S21" s="73"/>
      <c r="T21" s="73"/>
      <c r="U21" s="73"/>
      <c r="V21" s="73"/>
      <c r="W21" s="73"/>
      <c r="X21" s="73"/>
      <c r="Y21" s="73"/>
      <c r="Z21" s="73"/>
      <c r="AA21" s="73"/>
      <c r="AB21" s="73"/>
      <c r="AC21" s="73"/>
      <c r="AD21" s="73"/>
      <c r="AE21" s="73"/>
      <c r="AF21" s="73"/>
      <c r="AG21" s="73"/>
      <c r="AH21" s="73"/>
      <c r="AI21" s="73"/>
      <c r="AJ21" s="73"/>
      <c r="AK21" s="73"/>
      <c r="AL21" s="73"/>
      <c r="AM21" s="73"/>
      <c r="AN21" s="73"/>
      <c r="AO21" s="73"/>
      <c r="AP21" s="73"/>
      <c r="AQ21" s="73"/>
      <c r="AR21" s="73"/>
      <c r="AS21" s="73"/>
      <c r="AT21" s="73"/>
      <c r="AU21" s="73"/>
      <c r="AV21" s="73"/>
      <c r="AW21" s="73"/>
      <c r="AX21" s="73"/>
      <c r="AY21" s="73"/>
      <c r="AZ21" s="73"/>
      <c r="BA21" s="73"/>
      <c r="BB21" s="73"/>
      <c r="BC21" s="73"/>
      <c r="BD21" s="73"/>
      <c r="BE21" s="73"/>
      <c r="BF21" s="73"/>
      <c r="BG21" s="73"/>
      <c r="BH21" s="73"/>
      <c r="BI21" s="73"/>
      <c r="BJ21" s="73"/>
      <c r="BK21" s="73"/>
      <c r="BL21" s="73"/>
      <c r="BM21" s="73"/>
      <c r="BN21" s="73"/>
      <c r="BO21" s="73"/>
      <c r="BP21" s="73"/>
      <c r="BQ21" s="73"/>
      <c r="BR21" s="73"/>
      <c r="BS21" s="73"/>
      <c r="BT21" s="73"/>
      <c r="BU21" s="73"/>
      <c r="BV21" s="73"/>
      <c r="BW21" s="73"/>
      <c r="BX21" s="73"/>
      <c r="BY21" s="73"/>
      <c r="BZ21" s="73"/>
      <c r="CA21" s="73"/>
      <c r="CB21" s="73"/>
      <c r="CC21" s="73"/>
      <c r="CD21" s="73"/>
      <c r="CE21" s="73"/>
      <c r="CF21" s="73"/>
      <c r="CG21" s="73"/>
      <c r="CH21" s="73"/>
      <c r="CI21" s="73"/>
      <c r="CJ21" s="73"/>
      <c r="CK21" s="73"/>
      <c r="CL21" s="73"/>
      <c r="CM21" s="73"/>
      <c r="CN21" s="73"/>
      <c r="CO21" s="73"/>
      <c r="CP21" s="73"/>
      <c r="CQ21" s="73"/>
      <c r="CR21" s="73"/>
      <c r="CS21" s="73"/>
      <c r="CT21" s="73"/>
      <c r="CU21" s="73"/>
      <c r="CV21" s="73"/>
      <c r="CW21" s="73"/>
      <c r="CX21" s="73"/>
      <c r="CY21" s="73"/>
      <c r="CZ21" s="73"/>
      <c r="DA21" s="73"/>
      <c r="DB21" s="73"/>
      <c r="DC21" s="73"/>
      <c r="DD21" s="73"/>
      <c r="DE21" s="73"/>
      <c r="DF21" s="73"/>
      <c r="DG21" s="73"/>
      <c r="DH21" s="73"/>
      <c r="DI21" s="73"/>
      <c r="DJ21" s="73"/>
      <c r="DK21" s="73"/>
      <c r="DL21" s="73"/>
      <c r="DM21" s="73"/>
      <c r="DN21" s="73"/>
      <c r="DO21" s="73"/>
      <c r="DP21" s="73"/>
      <c r="DQ21" s="73"/>
      <c r="DR21" s="73"/>
      <c r="DS21" s="73"/>
      <c r="DT21" s="73"/>
      <c r="DU21" s="73"/>
      <c r="DV21" s="73"/>
      <c r="DW21" s="73"/>
      <c r="DX21" s="73"/>
      <c r="DY21" s="73"/>
      <c r="DZ21" s="73"/>
      <c r="EA21" s="73"/>
      <c r="EB21" s="73"/>
      <c r="EC21" s="73"/>
      <c r="ED21" s="73"/>
      <c r="EE21" s="73"/>
      <c r="EF21" s="73"/>
      <c r="EG21" s="73"/>
      <c r="EH21" s="73"/>
      <c r="EI21" s="73"/>
      <c r="EJ21" s="73"/>
      <c r="EK21" s="73"/>
      <c r="EL21" s="73"/>
      <c r="EM21" s="73"/>
      <c r="EN21" s="73"/>
      <c r="EO21" s="73"/>
      <c r="EP21" s="73"/>
      <c r="EQ21" s="73"/>
      <c r="ER21" s="73"/>
      <c r="ES21" s="73"/>
      <c r="ET21" s="73"/>
      <c r="EU21" s="73"/>
      <c r="EV21" s="73"/>
      <c r="EW21" s="73"/>
      <c r="EX21" s="73"/>
      <c r="EY21" s="73"/>
      <c r="EZ21" s="73"/>
      <c r="FA21" s="73"/>
      <c r="FB21" s="73"/>
      <c r="FC21" s="73"/>
      <c r="FD21" s="73"/>
      <c r="FE21" s="73"/>
      <c r="FF21" s="73"/>
      <c r="FG21" s="73"/>
      <c r="FH21" s="73"/>
      <c r="FI21" s="73"/>
      <c r="FJ21" s="73"/>
      <c r="FK21" s="73"/>
    </row>
    <row r="22" spans="2:167" ht="90">
      <c r="B22" s="49">
        <v>3</v>
      </c>
      <c r="C22" s="130" t="s">
        <v>248</v>
      </c>
      <c r="D22" s="111" t="s">
        <v>184</v>
      </c>
      <c r="E22" s="112">
        <v>45931</v>
      </c>
      <c r="F22" s="112">
        <v>46387</v>
      </c>
      <c r="G22" s="92" t="s">
        <v>246</v>
      </c>
      <c r="H22" s="62" t="s">
        <v>138</v>
      </c>
      <c r="I22" s="120" t="s">
        <v>247</v>
      </c>
      <c r="J22" s="110" t="s">
        <v>419</v>
      </c>
      <c r="K22" s="110" t="s">
        <v>419</v>
      </c>
      <c r="L22" s="110" t="s">
        <v>419</v>
      </c>
      <c r="M22" s="110" t="s">
        <v>547</v>
      </c>
      <c r="N22" s="73"/>
      <c r="O22" s="73"/>
      <c r="P22" s="73"/>
      <c r="Q22" s="73"/>
      <c r="R22" s="73"/>
      <c r="S22" s="73"/>
      <c r="T22" s="73"/>
      <c r="U22" s="73"/>
      <c r="V22" s="73"/>
      <c r="W22" s="73"/>
      <c r="X22" s="73"/>
      <c r="Y22" s="73"/>
      <c r="Z22" s="73"/>
      <c r="AA22" s="73"/>
      <c r="AB22" s="73"/>
      <c r="AC22" s="73"/>
      <c r="AD22" s="73"/>
      <c r="AE22" s="73"/>
      <c r="AF22" s="73"/>
      <c r="AG22" s="73"/>
      <c r="AH22" s="73"/>
      <c r="AI22" s="73"/>
      <c r="AJ22" s="73"/>
      <c r="AK22" s="73"/>
      <c r="AL22" s="73"/>
      <c r="AM22" s="73"/>
      <c r="AN22" s="73"/>
      <c r="AO22" s="73"/>
      <c r="AP22" s="73"/>
      <c r="AQ22" s="73"/>
      <c r="AR22" s="73"/>
      <c r="AS22" s="73"/>
      <c r="AT22" s="73"/>
      <c r="AU22" s="73"/>
      <c r="AV22" s="73"/>
      <c r="AW22" s="73"/>
      <c r="AX22" s="73"/>
      <c r="AY22" s="73"/>
      <c r="AZ22" s="73"/>
      <c r="BA22" s="73"/>
      <c r="BB22" s="73"/>
      <c r="BC22" s="73"/>
      <c r="BD22" s="73"/>
      <c r="BE22" s="73"/>
      <c r="BF22" s="73"/>
      <c r="BG22" s="73"/>
      <c r="BH22" s="73"/>
      <c r="BI22" s="73"/>
      <c r="BJ22" s="73"/>
      <c r="BK22" s="73"/>
      <c r="BL22" s="73"/>
      <c r="BM22" s="73"/>
      <c r="BN22" s="73"/>
      <c r="BO22" s="73"/>
      <c r="BP22" s="73"/>
      <c r="BQ22" s="73"/>
      <c r="BR22" s="73"/>
      <c r="BS22" s="73"/>
      <c r="BT22" s="73"/>
      <c r="BU22" s="73"/>
      <c r="BV22" s="73"/>
      <c r="BW22" s="73"/>
      <c r="BX22" s="73"/>
      <c r="BY22" s="73"/>
      <c r="BZ22" s="73"/>
      <c r="CA22" s="73"/>
      <c r="CB22" s="73"/>
      <c r="CC22" s="73"/>
      <c r="CD22" s="73"/>
      <c r="CE22" s="73"/>
      <c r="CF22" s="73"/>
      <c r="CG22" s="73"/>
      <c r="CH22" s="73"/>
      <c r="CI22" s="73"/>
      <c r="CJ22" s="73"/>
      <c r="CK22" s="73"/>
      <c r="CL22" s="73"/>
      <c r="CM22" s="73"/>
      <c r="CN22" s="73"/>
      <c r="CO22" s="73"/>
      <c r="CP22" s="73"/>
      <c r="CQ22" s="73"/>
      <c r="CR22" s="73"/>
      <c r="CS22" s="73"/>
      <c r="CT22" s="73"/>
      <c r="CU22" s="73"/>
      <c r="CV22" s="73"/>
      <c r="CW22" s="73"/>
      <c r="CX22" s="73"/>
      <c r="CY22" s="73"/>
      <c r="CZ22" s="73"/>
      <c r="DA22" s="73"/>
      <c r="DB22" s="73"/>
      <c r="DC22" s="73"/>
      <c r="DD22" s="73"/>
      <c r="DE22" s="73"/>
      <c r="DF22" s="73"/>
      <c r="DG22" s="73"/>
      <c r="DH22" s="73"/>
      <c r="DI22" s="73"/>
      <c r="DJ22" s="73"/>
      <c r="DK22" s="73"/>
      <c r="DL22" s="73"/>
      <c r="DM22" s="73"/>
      <c r="DN22" s="73"/>
      <c r="DO22" s="73"/>
      <c r="DP22" s="73"/>
      <c r="DQ22" s="73"/>
      <c r="DR22" s="73"/>
      <c r="DS22" s="73"/>
      <c r="DT22" s="73"/>
      <c r="DU22" s="73"/>
      <c r="DV22" s="73"/>
      <c r="DW22" s="73"/>
      <c r="DX22" s="73"/>
      <c r="DY22" s="73"/>
      <c r="DZ22" s="73"/>
      <c r="EA22" s="73"/>
      <c r="EB22" s="73"/>
      <c r="EC22" s="73"/>
      <c r="ED22" s="73"/>
      <c r="EE22" s="73"/>
      <c r="EF22" s="73"/>
      <c r="EG22" s="73"/>
      <c r="EH22" s="73"/>
      <c r="EI22" s="73"/>
      <c r="EJ22" s="73"/>
      <c r="EK22" s="73"/>
      <c r="EL22" s="73"/>
      <c r="EM22" s="73"/>
      <c r="EN22" s="73"/>
      <c r="EO22" s="73"/>
      <c r="EP22" s="73"/>
      <c r="EQ22" s="73"/>
      <c r="ER22" s="73"/>
      <c r="ES22" s="73"/>
      <c r="ET22" s="73"/>
      <c r="EU22" s="73"/>
      <c r="EV22" s="73"/>
      <c r="EW22" s="73"/>
      <c r="EX22" s="73"/>
      <c r="EY22" s="73"/>
      <c r="EZ22" s="73"/>
      <c r="FA22" s="73"/>
      <c r="FB22" s="73"/>
      <c r="FC22" s="73"/>
      <c r="FD22" s="73"/>
      <c r="FE22" s="73"/>
      <c r="FF22" s="73"/>
      <c r="FG22" s="73"/>
      <c r="FH22" s="73"/>
      <c r="FI22" s="73"/>
      <c r="FJ22" s="73"/>
      <c r="FK22" s="73"/>
    </row>
    <row r="23" spans="2:167" ht="105">
      <c r="B23" s="300">
        <v>4</v>
      </c>
      <c r="C23" s="130" t="s">
        <v>249</v>
      </c>
      <c r="D23" s="111" t="s">
        <v>184</v>
      </c>
      <c r="E23" s="112">
        <v>45658</v>
      </c>
      <c r="F23" s="112">
        <v>47118</v>
      </c>
      <c r="G23" s="92" t="s">
        <v>250</v>
      </c>
      <c r="H23" s="62" t="s">
        <v>251</v>
      </c>
      <c r="I23" s="120" t="s">
        <v>252</v>
      </c>
      <c r="J23" s="110" t="s">
        <v>427</v>
      </c>
      <c r="K23" s="110" t="s">
        <v>464</v>
      </c>
      <c r="L23" s="110" t="s">
        <v>506</v>
      </c>
      <c r="M23" s="110" t="s">
        <v>548</v>
      </c>
      <c r="N23" s="73"/>
      <c r="O23" s="73"/>
      <c r="P23" s="73"/>
      <c r="Q23" s="73"/>
      <c r="R23" s="73"/>
      <c r="S23" s="73"/>
      <c r="T23" s="73"/>
      <c r="U23" s="73"/>
      <c r="V23" s="73"/>
      <c r="W23" s="73"/>
      <c r="X23" s="73"/>
      <c r="Y23" s="73"/>
      <c r="Z23" s="73"/>
      <c r="AA23" s="73"/>
      <c r="AB23" s="73"/>
      <c r="AC23" s="73"/>
      <c r="AD23" s="73"/>
      <c r="AE23" s="73"/>
      <c r="AF23" s="73"/>
      <c r="AG23" s="73"/>
      <c r="AH23" s="73"/>
      <c r="AI23" s="73"/>
      <c r="AJ23" s="73"/>
      <c r="AK23" s="73"/>
      <c r="AL23" s="73"/>
      <c r="AM23" s="73"/>
      <c r="AN23" s="73"/>
      <c r="AO23" s="73"/>
      <c r="AP23" s="73"/>
      <c r="AQ23" s="73"/>
      <c r="AR23" s="73"/>
      <c r="AS23" s="73"/>
      <c r="AT23" s="73"/>
      <c r="AU23" s="73"/>
      <c r="AV23" s="73"/>
      <c r="AW23" s="73"/>
      <c r="AX23" s="73"/>
      <c r="AY23" s="73"/>
      <c r="AZ23" s="73"/>
      <c r="BA23" s="73"/>
      <c r="BB23" s="73"/>
      <c r="BC23" s="73"/>
      <c r="BD23" s="73"/>
      <c r="BE23" s="73"/>
      <c r="BF23" s="73"/>
      <c r="BG23" s="73"/>
      <c r="BH23" s="73"/>
      <c r="BI23" s="73"/>
      <c r="BJ23" s="73"/>
      <c r="BK23" s="73"/>
      <c r="BL23" s="73"/>
      <c r="BM23" s="73"/>
      <c r="BN23" s="73"/>
      <c r="BO23" s="73"/>
      <c r="BP23" s="73"/>
      <c r="BQ23" s="73"/>
      <c r="BR23" s="73"/>
      <c r="BS23" s="73"/>
      <c r="BT23" s="73"/>
      <c r="BU23" s="73"/>
      <c r="BV23" s="73"/>
      <c r="BW23" s="73"/>
      <c r="BX23" s="73"/>
      <c r="BY23" s="73"/>
      <c r="BZ23" s="73"/>
      <c r="CA23" s="73"/>
      <c r="CB23" s="73"/>
      <c r="CC23" s="73"/>
      <c r="CD23" s="73"/>
      <c r="CE23" s="73"/>
      <c r="CF23" s="73"/>
      <c r="CG23" s="73"/>
      <c r="CH23" s="73"/>
      <c r="CI23" s="73"/>
      <c r="CJ23" s="73"/>
      <c r="CK23" s="73"/>
      <c r="CL23" s="73"/>
      <c r="CM23" s="73"/>
      <c r="CN23" s="73"/>
      <c r="CO23" s="73"/>
      <c r="CP23" s="73"/>
      <c r="CQ23" s="73"/>
      <c r="CR23" s="73"/>
      <c r="CS23" s="73"/>
      <c r="CT23" s="73"/>
      <c r="CU23" s="73"/>
      <c r="CV23" s="73"/>
      <c r="CW23" s="73"/>
      <c r="CX23" s="73"/>
      <c r="CY23" s="73"/>
      <c r="CZ23" s="73"/>
      <c r="DA23" s="73"/>
      <c r="DB23" s="73"/>
      <c r="DC23" s="73"/>
      <c r="DD23" s="73"/>
      <c r="DE23" s="73"/>
      <c r="DF23" s="73"/>
      <c r="DG23" s="73"/>
      <c r="DH23" s="73"/>
      <c r="DI23" s="73"/>
      <c r="DJ23" s="73"/>
      <c r="DK23" s="73"/>
      <c r="DL23" s="73"/>
      <c r="DM23" s="73"/>
      <c r="DN23" s="73"/>
      <c r="DO23" s="73"/>
      <c r="DP23" s="73"/>
      <c r="DQ23" s="73"/>
      <c r="DR23" s="73"/>
      <c r="DS23" s="73"/>
      <c r="DT23" s="73"/>
      <c r="DU23" s="73"/>
      <c r="DV23" s="73"/>
      <c r="DW23" s="73"/>
      <c r="DX23" s="73"/>
      <c r="DY23" s="73"/>
      <c r="DZ23" s="73"/>
      <c r="EA23" s="73"/>
      <c r="EB23" s="73"/>
      <c r="EC23" s="73"/>
      <c r="ED23" s="73"/>
      <c r="EE23" s="73"/>
      <c r="EF23" s="73"/>
      <c r="EG23" s="73"/>
      <c r="EH23" s="73"/>
      <c r="EI23" s="73"/>
      <c r="EJ23" s="73"/>
      <c r="EK23" s="73"/>
      <c r="EL23" s="73"/>
      <c r="EM23" s="73"/>
      <c r="EN23" s="73"/>
      <c r="EO23" s="73"/>
      <c r="EP23" s="73"/>
      <c r="EQ23" s="73"/>
      <c r="ER23" s="73"/>
      <c r="ES23" s="73"/>
      <c r="ET23" s="73"/>
      <c r="EU23" s="73"/>
      <c r="EV23" s="73"/>
      <c r="EW23" s="73"/>
      <c r="EX23" s="73"/>
      <c r="EY23" s="73"/>
      <c r="EZ23" s="73"/>
      <c r="FA23" s="73"/>
      <c r="FB23" s="73"/>
      <c r="FC23" s="73"/>
      <c r="FD23" s="73"/>
      <c r="FE23" s="73"/>
      <c r="FF23" s="73"/>
      <c r="FG23" s="73"/>
      <c r="FH23" s="73"/>
      <c r="FI23" s="73"/>
      <c r="FJ23" s="73"/>
      <c r="FK23" s="73"/>
    </row>
    <row r="24" spans="2:167" ht="90">
      <c r="B24" s="300">
        <v>5</v>
      </c>
      <c r="C24" s="131" t="s">
        <v>253</v>
      </c>
      <c r="D24" s="111" t="s">
        <v>136</v>
      </c>
      <c r="E24" s="112">
        <v>45658</v>
      </c>
      <c r="F24" s="112">
        <v>47118</v>
      </c>
      <c r="G24" s="92" t="s">
        <v>254</v>
      </c>
      <c r="H24" s="62" t="s">
        <v>138</v>
      </c>
      <c r="I24" s="120" t="s">
        <v>153</v>
      </c>
      <c r="J24" s="110" t="s">
        <v>428</v>
      </c>
      <c r="K24" s="110" t="s">
        <v>465</v>
      </c>
      <c r="L24" s="110" t="s">
        <v>507</v>
      </c>
      <c r="M24" s="110" t="s">
        <v>549</v>
      </c>
      <c r="N24" s="73"/>
      <c r="O24" s="73"/>
      <c r="P24" s="73"/>
      <c r="Q24" s="73"/>
      <c r="R24" s="73"/>
      <c r="S24" s="73"/>
      <c r="T24" s="73"/>
      <c r="U24" s="73"/>
      <c r="V24" s="73"/>
      <c r="W24" s="73"/>
      <c r="X24" s="73"/>
      <c r="Y24" s="73"/>
      <c r="Z24" s="73"/>
      <c r="AA24" s="73"/>
      <c r="AB24" s="73"/>
      <c r="AC24" s="73"/>
      <c r="AD24" s="73"/>
      <c r="AE24" s="73"/>
      <c r="AF24" s="73"/>
      <c r="AG24" s="73"/>
      <c r="AH24" s="73"/>
      <c r="AI24" s="73"/>
      <c r="AJ24" s="73"/>
      <c r="AK24" s="73"/>
      <c r="AL24" s="73"/>
      <c r="AM24" s="73"/>
      <c r="AN24" s="73"/>
      <c r="AO24" s="73"/>
      <c r="AP24" s="73"/>
      <c r="AQ24" s="73"/>
      <c r="AR24" s="73"/>
      <c r="AS24" s="73"/>
      <c r="AT24" s="73"/>
      <c r="AU24" s="73"/>
      <c r="AV24" s="73"/>
      <c r="AW24" s="73"/>
      <c r="AX24" s="73"/>
      <c r="AY24" s="73"/>
      <c r="AZ24" s="73"/>
      <c r="BA24" s="73"/>
      <c r="BB24" s="73"/>
      <c r="BC24" s="73"/>
      <c r="BD24" s="73"/>
      <c r="BE24" s="73"/>
      <c r="BF24" s="73"/>
      <c r="BG24" s="73"/>
      <c r="BH24" s="73"/>
      <c r="BI24" s="73"/>
      <c r="BJ24" s="73"/>
      <c r="BK24" s="73"/>
      <c r="BL24" s="73"/>
      <c r="BM24" s="73"/>
      <c r="BN24" s="73"/>
      <c r="BO24" s="73"/>
      <c r="BP24" s="73"/>
      <c r="BQ24" s="73"/>
      <c r="BR24" s="73"/>
      <c r="BS24" s="73"/>
      <c r="BT24" s="73"/>
      <c r="BU24" s="73"/>
      <c r="BV24" s="73"/>
      <c r="BW24" s="73"/>
      <c r="BX24" s="73"/>
      <c r="BY24" s="73"/>
      <c r="BZ24" s="73"/>
      <c r="CA24" s="73"/>
      <c r="CB24" s="73"/>
      <c r="CC24" s="73"/>
      <c r="CD24" s="73"/>
      <c r="CE24" s="73"/>
      <c r="CF24" s="73"/>
      <c r="CG24" s="73"/>
      <c r="CH24" s="73"/>
      <c r="CI24" s="73"/>
      <c r="CJ24" s="73"/>
      <c r="CK24" s="73"/>
      <c r="CL24" s="73"/>
      <c r="CM24" s="73"/>
      <c r="CN24" s="73"/>
      <c r="CO24" s="73"/>
      <c r="CP24" s="73"/>
      <c r="CQ24" s="73"/>
      <c r="CR24" s="73"/>
      <c r="CS24" s="73"/>
      <c r="CT24" s="73"/>
      <c r="CU24" s="73"/>
      <c r="CV24" s="73"/>
      <c r="CW24" s="73"/>
      <c r="CX24" s="73"/>
      <c r="CY24" s="73"/>
      <c r="CZ24" s="73"/>
      <c r="DA24" s="73"/>
      <c r="DB24" s="73"/>
      <c r="DC24" s="73"/>
      <c r="DD24" s="73"/>
      <c r="DE24" s="73"/>
      <c r="DF24" s="73"/>
      <c r="DG24" s="73"/>
      <c r="DH24" s="73"/>
      <c r="DI24" s="73"/>
      <c r="DJ24" s="73"/>
      <c r="DK24" s="73"/>
      <c r="DL24" s="73"/>
      <c r="DM24" s="73"/>
      <c r="DN24" s="73"/>
      <c r="DO24" s="73"/>
      <c r="DP24" s="73"/>
      <c r="DQ24" s="73"/>
      <c r="DR24" s="73"/>
      <c r="DS24" s="73"/>
      <c r="DT24" s="73"/>
      <c r="DU24" s="73"/>
      <c r="DV24" s="73"/>
      <c r="DW24" s="73"/>
      <c r="DX24" s="73"/>
      <c r="DY24" s="73"/>
      <c r="DZ24" s="73"/>
      <c r="EA24" s="73"/>
      <c r="EB24" s="73"/>
      <c r="EC24" s="73"/>
      <c r="ED24" s="73"/>
      <c r="EE24" s="73"/>
      <c r="EF24" s="73"/>
      <c r="EG24" s="73"/>
      <c r="EH24" s="73"/>
      <c r="EI24" s="73"/>
      <c r="EJ24" s="73"/>
      <c r="EK24" s="73"/>
      <c r="EL24" s="73"/>
      <c r="EM24" s="73"/>
      <c r="EN24" s="73"/>
      <c r="EO24" s="73"/>
      <c r="EP24" s="73"/>
      <c r="EQ24" s="73"/>
      <c r="ER24" s="73"/>
      <c r="ES24" s="73"/>
      <c r="ET24" s="73"/>
      <c r="EU24" s="73"/>
      <c r="EV24" s="73"/>
      <c r="EW24" s="73"/>
      <c r="EX24" s="73"/>
      <c r="EY24" s="73"/>
      <c r="EZ24" s="73"/>
      <c r="FA24" s="73"/>
      <c r="FB24" s="73"/>
      <c r="FC24" s="73"/>
      <c r="FD24" s="73"/>
      <c r="FE24" s="73"/>
      <c r="FF24" s="73"/>
      <c r="FG24" s="73"/>
      <c r="FH24" s="73"/>
      <c r="FI24" s="73"/>
      <c r="FJ24" s="73"/>
      <c r="FK24" s="73"/>
    </row>
    <row r="25" spans="2:167" ht="18" customHeight="1">
      <c r="B25" s="128" t="s">
        <v>255</v>
      </c>
      <c r="C25" s="155" t="s">
        <v>256</v>
      </c>
      <c r="D25" s="152"/>
      <c r="E25" s="152"/>
      <c r="F25" s="152"/>
      <c r="G25" s="152"/>
      <c r="H25" s="152"/>
      <c r="I25" s="279"/>
      <c r="J25" s="152"/>
      <c r="K25" s="152"/>
      <c r="L25" s="152"/>
      <c r="M25" s="153"/>
      <c r="N25" s="73"/>
      <c r="O25" s="73"/>
      <c r="P25" s="73"/>
      <c r="Q25" s="73"/>
      <c r="R25" s="73"/>
      <c r="S25" s="73"/>
      <c r="T25" s="73"/>
      <c r="U25" s="73"/>
      <c r="V25" s="73"/>
      <c r="W25" s="73"/>
      <c r="X25" s="73"/>
      <c r="Y25" s="73"/>
      <c r="Z25" s="73"/>
      <c r="AA25" s="73"/>
      <c r="AB25" s="73"/>
      <c r="AC25" s="73"/>
      <c r="AD25" s="73"/>
      <c r="AE25" s="73"/>
      <c r="AF25" s="73"/>
      <c r="AG25" s="73"/>
      <c r="AH25" s="73"/>
      <c r="AI25" s="73"/>
      <c r="AJ25" s="73"/>
      <c r="AK25" s="73"/>
      <c r="AL25" s="73"/>
      <c r="AM25" s="73"/>
      <c r="AN25" s="73"/>
      <c r="AO25" s="73"/>
      <c r="AP25" s="73"/>
      <c r="AQ25" s="73"/>
      <c r="AR25" s="73"/>
      <c r="AS25" s="73"/>
      <c r="AT25" s="73"/>
      <c r="AU25" s="73"/>
      <c r="AV25" s="73"/>
      <c r="AW25" s="73"/>
      <c r="AX25" s="73"/>
      <c r="AY25" s="73"/>
      <c r="AZ25" s="73"/>
      <c r="BA25" s="73"/>
      <c r="BB25" s="73"/>
      <c r="BC25" s="73"/>
      <c r="BD25" s="73"/>
      <c r="BE25" s="73"/>
      <c r="BF25" s="73"/>
      <c r="BG25" s="73"/>
      <c r="BH25" s="73"/>
      <c r="BI25" s="73"/>
      <c r="BJ25" s="73"/>
      <c r="BK25" s="73"/>
      <c r="BL25" s="73"/>
      <c r="BM25" s="73"/>
      <c r="BN25" s="73"/>
      <c r="BO25" s="73"/>
      <c r="BP25" s="73"/>
      <c r="BQ25" s="73"/>
      <c r="BR25" s="73"/>
      <c r="BS25" s="73"/>
      <c r="BT25" s="73"/>
      <c r="BU25" s="73"/>
      <c r="BV25" s="73"/>
      <c r="BW25" s="73"/>
      <c r="BX25" s="73"/>
      <c r="BY25" s="73"/>
      <c r="BZ25" s="73"/>
      <c r="CA25" s="73"/>
      <c r="CB25" s="73"/>
      <c r="CC25" s="73"/>
      <c r="CD25" s="73"/>
      <c r="CE25" s="73"/>
      <c r="CF25" s="73"/>
      <c r="CG25" s="73"/>
      <c r="CH25" s="73"/>
      <c r="CI25" s="73"/>
      <c r="CJ25" s="73"/>
      <c r="CK25" s="73"/>
      <c r="CL25" s="73"/>
      <c r="CM25" s="73"/>
      <c r="CN25" s="73"/>
      <c r="CO25" s="73"/>
      <c r="CP25" s="73"/>
      <c r="CQ25" s="73"/>
      <c r="CR25" s="73"/>
      <c r="CS25" s="73"/>
      <c r="CT25" s="73"/>
      <c r="CU25" s="73"/>
      <c r="CV25" s="73"/>
      <c r="CW25" s="73"/>
      <c r="CX25" s="73"/>
      <c r="CY25" s="73"/>
      <c r="CZ25" s="73"/>
      <c r="DA25" s="73"/>
      <c r="DB25" s="73"/>
      <c r="DC25" s="73"/>
      <c r="DD25" s="73"/>
      <c r="DE25" s="73"/>
      <c r="DF25" s="73"/>
      <c r="DG25" s="73"/>
      <c r="DH25" s="73"/>
      <c r="DI25" s="73"/>
      <c r="DJ25" s="73"/>
      <c r="DK25" s="73"/>
      <c r="DL25" s="73"/>
      <c r="DM25" s="73"/>
      <c r="DN25" s="73"/>
      <c r="DO25" s="73"/>
      <c r="DP25" s="73"/>
      <c r="DQ25" s="73"/>
      <c r="DR25" s="73"/>
      <c r="DS25" s="73"/>
      <c r="DT25" s="73"/>
      <c r="DU25" s="73"/>
      <c r="DV25" s="73"/>
      <c r="DW25" s="73"/>
      <c r="DX25" s="73"/>
      <c r="DY25" s="73"/>
      <c r="DZ25" s="73"/>
      <c r="EA25" s="73"/>
      <c r="EB25" s="73"/>
      <c r="EC25" s="73"/>
      <c r="ED25" s="73"/>
      <c r="EE25" s="73"/>
      <c r="EF25" s="73"/>
      <c r="EG25" s="73"/>
      <c r="EH25" s="73"/>
      <c r="EI25" s="73"/>
      <c r="EJ25" s="73"/>
      <c r="EK25" s="73"/>
      <c r="EL25" s="73"/>
      <c r="EM25" s="73"/>
      <c r="EN25" s="73"/>
      <c r="EO25" s="73"/>
      <c r="EP25" s="73"/>
      <c r="EQ25" s="73"/>
      <c r="ER25" s="73"/>
      <c r="ES25" s="73"/>
      <c r="ET25" s="73"/>
      <c r="EU25" s="73"/>
      <c r="EV25" s="73"/>
      <c r="EW25" s="73"/>
      <c r="EX25" s="73"/>
      <c r="EY25" s="73"/>
      <c r="EZ25" s="73"/>
      <c r="FA25" s="73"/>
      <c r="FB25" s="73"/>
      <c r="FC25" s="73"/>
      <c r="FD25" s="73"/>
      <c r="FE25" s="73"/>
      <c r="FF25" s="73"/>
      <c r="FG25" s="73"/>
      <c r="FH25" s="73"/>
      <c r="FI25" s="73"/>
      <c r="FJ25" s="73"/>
      <c r="FK25" s="73"/>
    </row>
    <row r="26" spans="2:167" ht="135">
      <c r="B26" s="49">
        <v>1</v>
      </c>
      <c r="C26" s="125" t="s">
        <v>257</v>
      </c>
      <c r="D26" s="111" t="s">
        <v>258</v>
      </c>
      <c r="E26" s="115">
        <v>45748</v>
      </c>
      <c r="F26" s="115">
        <v>46022</v>
      </c>
      <c r="G26" s="92" t="s">
        <v>259</v>
      </c>
      <c r="H26" s="120" t="s">
        <v>260</v>
      </c>
      <c r="I26" s="120" t="s">
        <v>261</v>
      </c>
      <c r="J26" s="110" t="s">
        <v>419</v>
      </c>
      <c r="K26" s="110" t="s">
        <v>466</v>
      </c>
      <c r="L26" s="110" t="s">
        <v>512</v>
      </c>
      <c r="M26" s="110" t="s">
        <v>566</v>
      </c>
      <c r="N26" s="73"/>
      <c r="O26" s="73"/>
      <c r="P26" s="73"/>
      <c r="Q26" s="73"/>
      <c r="R26" s="73"/>
      <c r="S26" s="73"/>
      <c r="T26" s="73"/>
      <c r="U26" s="73"/>
      <c r="V26" s="73"/>
      <c r="W26" s="73"/>
      <c r="X26" s="73"/>
      <c r="Y26" s="73"/>
      <c r="Z26" s="73"/>
      <c r="AA26" s="73"/>
      <c r="AB26" s="73"/>
      <c r="AC26" s="73"/>
      <c r="AD26" s="73"/>
      <c r="AE26" s="73"/>
      <c r="AF26" s="73"/>
      <c r="AG26" s="73"/>
      <c r="AH26" s="73"/>
      <c r="AI26" s="73"/>
      <c r="AJ26" s="73"/>
      <c r="AK26" s="73"/>
      <c r="AL26" s="73"/>
      <c r="AM26" s="73"/>
      <c r="AN26" s="73"/>
      <c r="AO26" s="73"/>
      <c r="AP26" s="73"/>
      <c r="AQ26" s="73"/>
      <c r="AR26" s="73"/>
      <c r="AS26" s="73"/>
      <c r="AT26" s="73"/>
      <c r="AU26" s="73"/>
      <c r="AV26" s="73"/>
      <c r="AW26" s="73"/>
      <c r="AX26" s="73"/>
      <c r="AY26" s="73"/>
      <c r="AZ26" s="73"/>
      <c r="BA26" s="73"/>
      <c r="BB26" s="73"/>
      <c r="BC26" s="73"/>
      <c r="BD26" s="73"/>
      <c r="BE26" s="73"/>
      <c r="BF26" s="73"/>
      <c r="BG26" s="73"/>
      <c r="BH26" s="73"/>
      <c r="BI26" s="73"/>
      <c r="BJ26" s="73"/>
      <c r="BK26" s="73"/>
      <c r="BL26" s="73"/>
      <c r="BM26" s="73"/>
      <c r="BN26" s="73"/>
      <c r="BO26" s="73"/>
      <c r="BP26" s="73"/>
      <c r="BQ26" s="73"/>
      <c r="BR26" s="73"/>
      <c r="BS26" s="73"/>
      <c r="BT26" s="73"/>
      <c r="BU26" s="73"/>
      <c r="BV26" s="73"/>
      <c r="BW26" s="73"/>
      <c r="BX26" s="73"/>
      <c r="BY26" s="73"/>
      <c r="BZ26" s="73"/>
      <c r="CA26" s="73"/>
      <c r="CB26" s="73"/>
      <c r="CC26" s="73"/>
      <c r="CD26" s="73"/>
      <c r="CE26" s="73"/>
      <c r="CF26" s="73"/>
      <c r="CG26" s="73"/>
      <c r="CH26" s="73"/>
      <c r="CI26" s="73"/>
      <c r="CJ26" s="73"/>
      <c r="CK26" s="73"/>
      <c r="CL26" s="73"/>
      <c r="CM26" s="73"/>
      <c r="CN26" s="73"/>
      <c r="CO26" s="73"/>
      <c r="CP26" s="73"/>
      <c r="CQ26" s="73"/>
      <c r="CR26" s="73"/>
      <c r="CS26" s="73"/>
      <c r="CT26" s="73"/>
      <c r="CU26" s="73"/>
      <c r="CV26" s="73"/>
      <c r="CW26" s="73"/>
      <c r="CX26" s="73"/>
      <c r="CY26" s="73"/>
      <c r="CZ26" s="73"/>
      <c r="DA26" s="73"/>
      <c r="DB26" s="73"/>
      <c r="DC26" s="73"/>
      <c r="DD26" s="73"/>
      <c r="DE26" s="73"/>
      <c r="DF26" s="73"/>
      <c r="DG26" s="73"/>
      <c r="DH26" s="73"/>
      <c r="DI26" s="73"/>
      <c r="DJ26" s="73"/>
      <c r="DK26" s="73"/>
      <c r="DL26" s="73"/>
      <c r="DM26" s="73"/>
      <c r="DN26" s="73"/>
      <c r="DO26" s="73"/>
      <c r="DP26" s="73"/>
      <c r="DQ26" s="73"/>
      <c r="DR26" s="73"/>
      <c r="DS26" s="73"/>
      <c r="DT26" s="73"/>
      <c r="DU26" s="73"/>
      <c r="DV26" s="73"/>
      <c r="DW26" s="73"/>
      <c r="DX26" s="73"/>
      <c r="DY26" s="73"/>
      <c r="DZ26" s="73"/>
      <c r="EA26" s="73"/>
      <c r="EB26" s="73"/>
      <c r="EC26" s="73"/>
      <c r="ED26" s="73"/>
      <c r="EE26" s="73"/>
      <c r="EF26" s="73"/>
      <c r="EG26" s="73"/>
      <c r="EH26" s="73"/>
      <c r="EI26" s="73"/>
      <c r="EJ26" s="73"/>
      <c r="EK26" s="73"/>
      <c r="EL26" s="73"/>
      <c r="EM26" s="73"/>
      <c r="EN26" s="73"/>
      <c r="EO26" s="73"/>
      <c r="EP26" s="73"/>
      <c r="EQ26" s="73"/>
      <c r="ER26" s="73"/>
      <c r="ES26" s="73"/>
      <c r="ET26" s="73"/>
      <c r="EU26" s="73"/>
      <c r="EV26" s="73"/>
      <c r="EW26" s="73"/>
      <c r="EX26" s="73"/>
      <c r="EY26" s="73"/>
      <c r="EZ26" s="73"/>
      <c r="FA26" s="73"/>
      <c r="FB26" s="73"/>
      <c r="FC26" s="73"/>
      <c r="FD26" s="73"/>
      <c r="FE26" s="73"/>
      <c r="FF26" s="73"/>
      <c r="FG26" s="73"/>
      <c r="FH26" s="73"/>
      <c r="FI26" s="73"/>
      <c r="FJ26" s="73"/>
      <c r="FK26" s="73"/>
    </row>
    <row r="27" spans="2:167" ht="240">
      <c r="B27" s="49">
        <v>2</v>
      </c>
      <c r="C27" s="125" t="s">
        <v>262</v>
      </c>
      <c r="D27" s="111" t="s">
        <v>258</v>
      </c>
      <c r="E27" s="115">
        <v>45748</v>
      </c>
      <c r="F27" s="115">
        <v>46022</v>
      </c>
      <c r="G27" s="92" t="s">
        <v>263</v>
      </c>
      <c r="H27" s="120" t="s">
        <v>264</v>
      </c>
      <c r="I27" s="120" t="s">
        <v>261</v>
      </c>
      <c r="J27" s="110" t="s">
        <v>419</v>
      </c>
      <c r="K27" s="110" t="s">
        <v>467</v>
      </c>
      <c r="L27" s="110" t="s">
        <v>513</v>
      </c>
      <c r="M27" s="110" t="s">
        <v>537</v>
      </c>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row>
    <row r="28" spans="2:167" ht="195">
      <c r="B28" s="300">
        <v>3</v>
      </c>
      <c r="C28" s="125" t="s">
        <v>265</v>
      </c>
      <c r="D28" s="111" t="s">
        <v>258</v>
      </c>
      <c r="E28" s="115">
        <v>45748</v>
      </c>
      <c r="F28" s="115">
        <v>47118</v>
      </c>
      <c r="G28" s="92" t="s">
        <v>266</v>
      </c>
      <c r="H28" s="120" t="s">
        <v>264</v>
      </c>
      <c r="I28" s="120" t="s">
        <v>261</v>
      </c>
      <c r="J28" s="110" t="s">
        <v>419</v>
      </c>
      <c r="K28" s="110" t="s">
        <v>468</v>
      </c>
      <c r="L28" s="110" t="s">
        <v>511</v>
      </c>
      <c r="M28" s="110" t="s">
        <v>550</v>
      </c>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row>
    <row r="29" spans="2:167" s="73" customFormat="1">
      <c r="D29" s="126"/>
      <c r="E29" s="126"/>
      <c r="F29" s="126"/>
      <c r="G29" s="127"/>
      <c r="H29" s="126"/>
      <c r="I29" s="126"/>
    </row>
    <row r="30" spans="2:167">
      <c r="J30" s="133"/>
      <c r="K30" s="133"/>
      <c r="L30" s="133"/>
      <c r="M30" s="13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row>
    <row r="31" spans="2:167">
      <c r="J31" s="133"/>
      <c r="K31" s="133"/>
      <c r="L31" s="133"/>
      <c r="M31" s="13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row>
    <row r="32" spans="2:167" ht="15.6">
      <c r="C32" s="375" t="s">
        <v>170</v>
      </c>
      <c r="D32" s="376"/>
      <c r="E32" s="377"/>
      <c r="J32" s="133"/>
      <c r="K32" s="133"/>
      <c r="L32" s="133"/>
      <c r="M32" s="13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row>
    <row r="33" spans="3:167" ht="15.6">
      <c r="C33" s="108" t="s">
        <v>171</v>
      </c>
      <c r="D33" s="107" t="s">
        <v>172</v>
      </c>
      <c r="E33" s="107" t="s">
        <v>173</v>
      </c>
      <c r="J33" s="13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row>
    <row r="34" spans="3:167" ht="45">
      <c r="C34" s="92" t="s">
        <v>240</v>
      </c>
      <c r="D34" s="92" t="s">
        <v>267</v>
      </c>
      <c r="E34" s="117">
        <v>1</v>
      </c>
      <c r="J34" s="13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row>
    <row r="35" spans="3:167" ht="75">
      <c r="C35" s="92" t="s">
        <v>268</v>
      </c>
      <c r="D35" s="92" t="s">
        <v>269</v>
      </c>
      <c r="E35" s="117">
        <v>1</v>
      </c>
      <c r="J35" s="13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row>
    <row r="36" spans="3:167">
      <c r="C36" s="74"/>
      <c r="J36" s="133"/>
      <c r="N36" s="73"/>
      <c r="O36" s="73"/>
      <c r="P36" s="73"/>
      <c r="Q36" s="73"/>
      <c r="R36" s="73"/>
      <c r="S36" s="73"/>
      <c r="T36" s="73"/>
      <c r="U36" s="73"/>
      <c r="V36" s="73"/>
      <c r="W36" s="73"/>
      <c r="X36" s="73"/>
      <c r="Y36" s="73"/>
      <c r="Z36" s="73"/>
      <c r="AA36" s="73"/>
      <c r="AB36" s="73"/>
      <c r="AC36" s="73"/>
      <c r="AD36" s="73"/>
      <c r="AE36" s="73"/>
      <c r="AF36" s="73"/>
      <c r="AG36" s="73"/>
      <c r="AH36" s="73"/>
      <c r="AI36" s="73"/>
      <c r="AJ36" s="73"/>
      <c r="AK36" s="73"/>
      <c r="AL36" s="73"/>
      <c r="AM36" s="73"/>
      <c r="AN36" s="73"/>
      <c r="AO36" s="73"/>
      <c r="AP36" s="73"/>
      <c r="AQ36" s="73"/>
      <c r="AR36" s="73"/>
      <c r="AS36" s="73"/>
      <c r="AT36" s="73"/>
      <c r="AU36" s="73"/>
      <c r="AV36" s="73"/>
      <c r="AW36" s="73"/>
      <c r="AX36" s="73"/>
      <c r="AY36" s="73"/>
      <c r="AZ36" s="73"/>
      <c r="BA36" s="73"/>
      <c r="BB36" s="73"/>
      <c r="BC36" s="73"/>
      <c r="BD36" s="73"/>
      <c r="BE36" s="73"/>
      <c r="BF36" s="73"/>
      <c r="BG36" s="73"/>
      <c r="BH36" s="73"/>
      <c r="BI36" s="73"/>
      <c r="BJ36" s="73"/>
      <c r="BK36" s="73"/>
      <c r="BL36" s="73"/>
      <c r="BM36" s="73"/>
      <c r="BN36" s="73"/>
      <c r="BO36" s="73"/>
      <c r="BP36" s="73"/>
      <c r="BQ36" s="73"/>
      <c r="BR36" s="73"/>
      <c r="BS36" s="73"/>
      <c r="BT36" s="73"/>
      <c r="BU36" s="73"/>
      <c r="BV36" s="73"/>
      <c r="BW36" s="73"/>
      <c r="BX36" s="73"/>
      <c r="BY36" s="73"/>
      <c r="BZ36" s="73"/>
      <c r="CA36" s="73"/>
      <c r="CB36" s="73"/>
      <c r="CC36" s="73"/>
      <c r="CD36" s="73"/>
      <c r="CE36" s="73"/>
      <c r="CF36" s="73"/>
      <c r="CG36" s="73"/>
      <c r="CH36" s="73"/>
      <c r="CI36" s="73"/>
      <c r="CJ36" s="73"/>
      <c r="CK36" s="73"/>
      <c r="CL36" s="73"/>
      <c r="CM36" s="73"/>
      <c r="CN36" s="73"/>
      <c r="CO36" s="73"/>
      <c r="CP36" s="73"/>
      <c r="CQ36" s="73"/>
      <c r="CR36" s="73"/>
      <c r="CS36" s="73"/>
      <c r="CT36" s="73"/>
      <c r="CU36" s="73"/>
      <c r="CV36" s="73"/>
      <c r="CW36" s="73"/>
      <c r="CX36" s="73"/>
      <c r="CY36" s="73"/>
      <c r="CZ36" s="73"/>
      <c r="DA36" s="73"/>
      <c r="DB36" s="73"/>
      <c r="DC36" s="73"/>
      <c r="DD36" s="73"/>
      <c r="DE36" s="73"/>
      <c r="DF36" s="73"/>
      <c r="DG36" s="73"/>
      <c r="DH36" s="73"/>
      <c r="DI36" s="73"/>
      <c r="DJ36" s="73"/>
      <c r="DK36" s="73"/>
      <c r="DL36" s="73"/>
      <c r="DM36" s="73"/>
      <c r="DN36" s="73"/>
      <c r="DO36" s="73"/>
      <c r="DP36" s="73"/>
      <c r="DQ36" s="73"/>
      <c r="DR36" s="73"/>
      <c r="DS36" s="73"/>
      <c r="DT36" s="73"/>
      <c r="DU36" s="73"/>
      <c r="DV36" s="73"/>
      <c r="DW36" s="73"/>
      <c r="DX36" s="73"/>
      <c r="DY36" s="73"/>
      <c r="DZ36" s="73"/>
      <c r="EA36" s="73"/>
      <c r="EB36" s="73"/>
      <c r="EC36" s="73"/>
      <c r="ED36" s="73"/>
      <c r="EE36" s="73"/>
      <c r="EF36" s="73"/>
      <c r="EG36" s="73"/>
      <c r="EH36" s="73"/>
      <c r="EI36" s="73"/>
      <c r="EJ36" s="73"/>
      <c r="EK36" s="73"/>
      <c r="EL36" s="73"/>
      <c r="EM36" s="73"/>
      <c r="EN36" s="73"/>
      <c r="EO36" s="73"/>
      <c r="EP36" s="73"/>
      <c r="EQ36" s="73"/>
      <c r="ER36" s="73"/>
      <c r="ES36" s="73"/>
      <c r="ET36" s="73"/>
      <c r="EU36" s="73"/>
      <c r="EV36" s="73"/>
      <c r="EW36" s="73"/>
      <c r="EX36" s="73"/>
      <c r="EY36" s="73"/>
      <c r="EZ36" s="73"/>
      <c r="FA36" s="73"/>
      <c r="FB36" s="73"/>
      <c r="FC36" s="73"/>
      <c r="FD36" s="73"/>
      <c r="FE36" s="73"/>
      <c r="FF36" s="73"/>
      <c r="FG36" s="73"/>
      <c r="FH36" s="73"/>
      <c r="FI36" s="73"/>
      <c r="FJ36" s="73"/>
      <c r="FK36" s="73"/>
    </row>
    <row r="37" spans="3:167">
      <c r="J37" s="133"/>
      <c r="N37" s="73"/>
      <c r="O37" s="73"/>
      <c r="P37" s="73"/>
      <c r="Q37" s="73"/>
      <c r="R37" s="73"/>
      <c r="S37" s="73"/>
      <c r="T37" s="73"/>
      <c r="U37" s="73"/>
      <c r="V37" s="73"/>
      <c r="W37" s="73"/>
      <c r="X37" s="73"/>
      <c r="Y37" s="73"/>
      <c r="Z37" s="73"/>
      <c r="AA37" s="73"/>
      <c r="AB37" s="73"/>
      <c r="AC37" s="73"/>
      <c r="AD37" s="73"/>
      <c r="AE37" s="73"/>
      <c r="AF37" s="73"/>
      <c r="AG37" s="73"/>
      <c r="AH37" s="73"/>
      <c r="AI37" s="73"/>
      <c r="AJ37" s="73"/>
      <c r="AK37" s="73"/>
      <c r="AL37" s="73"/>
      <c r="AM37" s="73"/>
      <c r="AN37" s="73"/>
      <c r="AO37" s="73"/>
      <c r="AP37" s="73"/>
      <c r="AQ37" s="73"/>
      <c r="AR37" s="73"/>
      <c r="AS37" s="73"/>
      <c r="AT37" s="73"/>
      <c r="AU37" s="73"/>
      <c r="AV37" s="73"/>
      <c r="AW37" s="73"/>
      <c r="AX37" s="73"/>
      <c r="AY37" s="73"/>
      <c r="AZ37" s="73"/>
      <c r="BA37" s="73"/>
      <c r="BB37" s="73"/>
      <c r="BC37" s="73"/>
      <c r="BD37" s="73"/>
      <c r="BE37" s="73"/>
      <c r="BF37" s="73"/>
      <c r="BG37" s="73"/>
      <c r="BH37" s="73"/>
      <c r="BI37" s="73"/>
      <c r="BJ37" s="73"/>
      <c r="BK37" s="73"/>
      <c r="BL37" s="73"/>
      <c r="BM37" s="73"/>
      <c r="BN37" s="73"/>
      <c r="BO37" s="73"/>
      <c r="BP37" s="73"/>
      <c r="BQ37" s="73"/>
      <c r="BR37" s="73"/>
      <c r="BS37" s="73"/>
      <c r="BT37" s="73"/>
      <c r="BU37" s="73"/>
      <c r="BV37" s="73"/>
      <c r="BW37" s="73"/>
      <c r="BX37" s="73"/>
      <c r="BY37" s="73"/>
      <c r="BZ37" s="73"/>
      <c r="CA37" s="73"/>
      <c r="CB37" s="73"/>
      <c r="CC37" s="73"/>
      <c r="CD37" s="73"/>
      <c r="CE37" s="73"/>
      <c r="CF37" s="73"/>
      <c r="CG37" s="73"/>
      <c r="CH37" s="73"/>
      <c r="CI37" s="73"/>
      <c r="CJ37" s="73"/>
      <c r="CK37" s="73"/>
      <c r="CL37" s="73"/>
      <c r="CM37" s="73"/>
      <c r="CN37" s="73"/>
      <c r="CO37" s="73"/>
      <c r="CP37" s="73"/>
      <c r="CQ37" s="73"/>
      <c r="CR37" s="73"/>
      <c r="CS37" s="73"/>
      <c r="CT37" s="73"/>
      <c r="CU37" s="73"/>
      <c r="CV37" s="73"/>
      <c r="CW37" s="73"/>
      <c r="CX37" s="73"/>
      <c r="CY37" s="73"/>
      <c r="CZ37" s="73"/>
      <c r="DA37" s="73"/>
      <c r="DB37" s="73"/>
      <c r="DC37" s="73"/>
      <c r="DD37" s="73"/>
      <c r="DE37" s="73"/>
      <c r="DF37" s="73"/>
      <c r="DG37" s="73"/>
      <c r="DH37" s="73"/>
      <c r="DI37" s="73"/>
      <c r="DJ37" s="73"/>
      <c r="DK37" s="73"/>
      <c r="DL37" s="73"/>
      <c r="DM37" s="73"/>
      <c r="DN37" s="73"/>
      <c r="DO37" s="73"/>
      <c r="DP37" s="73"/>
      <c r="DQ37" s="73"/>
      <c r="DR37" s="73"/>
      <c r="DS37" s="73"/>
      <c r="DT37" s="73"/>
      <c r="DU37" s="73"/>
      <c r="DV37" s="73"/>
      <c r="DW37" s="73"/>
      <c r="DX37" s="73"/>
      <c r="DY37" s="73"/>
      <c r="DZ37" s="73"/>
      <c r="EA37" s="73"/>
      <c r="EB37" s="73"/>
      <c r="EC37" s="73"/>
      <c r="ED37" s="73"/>
      <c r="EE37" s="73"/>
      <c r="EF37" s="73"/>
      <c r="EG37" s="73"/>
      <c r="EH37" s="73"/>
      <c r="EI37" s="73"/>
      <c r="EJ37" s="73"/>
      <c r="EK37" s="73"/>
      <c r="EL37" s="73"/>
      <c r="EM37" s="73"/>
      <c r="EN37" s="73"/>
      <c r="EO37" s="73"/>
      <c r="EP37" s="73"/>
      <c r="EQ37" s="73"/>
      <c r="ER37" s="73"/>
      <c r="ES37" s="73"/>
      <c r="ET37" s="73"/>
      <c r="EU37" s="73"/>
      <c r="EV37" s="73"/>
      <c r="EW37" s="73"/>
      <c r="EX37" s="73"/>
      <c r="EY37" s="73"/>
      <c r="EZ37" s="73"/>
      <c r="FA37" s="73"/>
      <c r="FB37" s="73"/>
      <c r="FC37" s="73"/>
      <c r="FD37" s="73"/>
      <c r="FE37" s="73"/>
      <c r="FF37" s="73"/>
      <c r="FG37" s="73"/>
      <c r="FH37" s="73"/>
      <c r="FI37" s="73"/>
      <c r="FJ37" s="73"/>
      <c r="FK37" s="73"/>
    </row>
    <row r="38" spans="3:167" s="73" customFormat="1">
      <c r="D38" s="126"/>
      <c r="E38" s="126"/>
      <c r="F38" s="126"/>
      <c r="G38" s="127"/>
      <c r="H38" s="126"/>
      <c r="I38" s="126"/>
    </row>
    <row r="39" spans="3:167">
      <c r="J39" s="132"/>
      <c r="N39" s="73"/>
      <c r="O39" s="73"/>
      <c r="P39" s="73"/>
      <c r="Q39" s="73"/>
      <c r="R39" s="73"/>
      <c r="S39" s="73"/>
      <c r="T39" s="73"/>
      <c r="U39" s="73"/>
      <c r="V39" s="73"/>
      <c r="W39" s="73"/>
      <c r="X39" s="73"/>
      <c r="Y39" s="73"/>
      <c r="Z39" s="73"/>
      <c r="AA39" s="73"/>
      <c r="AB39" s="73"/>
      <c r="AC39" s="73"/>
      <c r="AD39" s="73"/>
      <c r="AE39" s="73"/>
      <c r="AF39" s="73"/>
      <c r="AG39" s="73"/>
      <c r="AH39" s="73"/>
      <c r="AI39" s="73"/>
      <c r="AJ39" s="73"/>
      <c r="AK39" s="73"/>
      <c r="AL39" s="73"/>
      <c r="AM39" s="73"/>
      <c r="AN39" s="73"/>
      <c r="AO39" s="73"/>
      <c r="AP39" s="73"/>
      <c r="AQ39" s="73"/>
      <c r="AR39" s="73"/>
      <c r="AS39" s="73"/>
      <c r="AT39" s="73"/>
      <c r="AU39" s="73"/>
      <c r="AV39" s="73"/>
      <c r="AW39" s="73"/>
      <c r="AX39" s="73"/>
      <c r="AY39" s="73"/>
      <c r="AZ39" s="73"/>
      <c r="BA39" s="73"/>
      <c r="BB39" s="73"/>
      <c r="BC39" s="73"/>
      <c r="BD39" s="73"/>
      <c r="BE39" s="73"/>
      <c r="BF39" s="73"/>
      <c r="BG39" s="73"/>
      <c r="BH39" s="73"/>
      <c r="BI39" s="73"/>
      <c r="BJ39" s="73"/>
      <c r="BK39" s="73"/>
      <c r="BL39" s="73"/>
      <c r="BM39" s="73"/>
      <c r="BN39" s="73"/>
      <c r="BO39" s="73"/>
      <c r="BP39" s="73"/>
      <c r="BQ39" s="73"/>
      <c r="BR39" s="73"/>
      <c r="BS39" s="73"/>
      <c r="BT39" s="73"/>
      <c r="BU39" s="73"/>
      <c r="BV39" s="73"/>
      <c r="BW39" s="73"/>
      <c r="BX39" s="73"/>
      <c r="BY39" s="73"/>
      <c r="BZ39" s="73"/>
      <c r="CA39" s="73"/>
      <c r="CB39" s="73"/>
      <c r="CC39" s="73"/>
      <c r="CD39" s="73"/>
      <c r="CE39" s="73"/>
      <c r="CF39" s="73"/>
      <c r="CG39" s="73"/>
      <c r="CH39" s="73"/>
      <c r="CI39" s="73"/>
      <c r="CJ39" s="73"/>
      <c r="CK39" s="73"/>
      <c r="CL39" s="73"/>
      <c r="CM39" s="73"/>
      <c r="CN39" s="73"/>
      <c r="CO39" s="73"/>
      <c r="CP39" s="73"/>
      <c r="CQ39" s="73"/>
      <c r="CR39" s="73"/>
      <c r="CS39" s="73"/>
      <c r="CT39" s="73"/>
      <c r="CU39" s="73"/>
      <c r="CV39" s="73"/>
      <c r="CW39" s="73"/>
      <c r="CX39" s="73"/>
      <c r="CY39" s="73"/>
      <c r="CZ39" s="73"/>
      <c r="DA39" s="73"/>
      <c r="DB39" s="73"/>
      <c r="DC39" s="73"/>
      <c r="DD39" s="73"/>
      <c r="DE39" s="73"/>
      <c r="DF39" s="73"/>
      <c r="DG39" s="73"/>
      <c r="DH39" s="73"/>
      <c r="DI39" s="73"/>
      <c r="DJ39" s="73"/>
      <c r="DK39" s="73"/>
      <c r="DL39" s="73"/>
      <c r="DM39" s="73"/>
      <c r="DN39" s="73"/>
      <c r="DO39" s="73"/>
      <c r="DP39" s="73"/>
      <c r="DQ39" s="73"/>
      <c r="DR39" s="73"/>
      <c r="DS39" s="73"/>
      <c r="DT39" s="73"/>
      <c r="DU39" s="73"/>
      <c r="DV39" s="73"/>
      <c r="DW39" s="73"/>
      <c r="DX39" s="73"/>
      <c r="DY39" s="73"/>
      <c r="DZ39" s="73"/>
      <c r="EA39" s="73"/>
      <c r="EB39" s="73"/>
      <c r="EC39" s="73"/>
      <c r="ED39" s="73"/>
      <c r="EE39" s="73"/>
      <c r="EF39" s="73"/>
      <c r="EG39" s="73"/>
      <c r="EH39" s="73"/>
      <c r="EI39" s="73"/>
      <c r="EJ39" s="73"/>
      <c r="EK39" s="73"/>
      <c r="EL39" s="73"/>
      <c r="EM39" s="73"/>
      <c r="EN39" s="73"/>
      <c r="EO39" s="73"/>
      <c r="EP39" s="73"/>
      <c r="EQ39" s="73"/>
      <c r="ER39" s="73"/>
      <c r="ES39" s="73"/>
      <c r="ET39" s="73"/>
      <c r="EU39" s="73"/>
      <c r="EV39" s="73"/>
      <c r="EW39" s="73"/>
      <c r="EX39" s="73"/>
      <c r="EY39" s="73"/>
      <c r="EZ39" s="73"/>
      <c r="FA39" s="73"/>
      <c r="FB39" s="73"/>
      <c r="FC39" s="73"/>
      <c r="FD39" s="73"/>
      <c r="FE39" s="73"/>
      <c r="FF39" s="73"/>
      <c r="FG39" s="73"/>
      <c r="FH39" s="73"/>
      <c r="FI39" s="73"/>
      <c r="FJ39" s="73"/>
      <c r="FK39" s="73"/>
    </row>
    <row r="40" spans="3:167">
      <c r="C40" s="96"/>
      <c r="D40" s="122" t="s">
        <v>232</v>
      </c>
      <c r="E40" s="96"/>
      <c r="J40" s="132"/>
      <c r="N40" s="73"/>
      <c r="O40" s="73"/>
      <c r="P40" s="73"/>
      <c r="Q40" s="73"/>
      <c r="R40" s="73"/>
      <c r="S40" s="73"/>
      <c r="T40" s="73"/>
      <c r="U40" s="73"/>
      <c r="V40" s="73"/>
      <c r="W40" s="73"/>
      <c r="X40" s="73"/>
      <c r="Y40" s="73"/>
      <c r="Z40" s="73"/>
      <c r="AA40" s="73"/>
      <c r="AB40" s="73"/>
      <c r="AC40" s="73"/>
      <c r="AD40" s="73"/>
      <c r="AE40" s="73"/>
      <c r="AF40" s="73"/>
      <c r="AG40" s="73"/>
      <c r="AH40" s="73"/>
      <c r="AI40" s="73"/>
      <c r="AJ40" s="73"/>
      <c r="AK40" s="73"/>
      <c r="AL40" s="73"/>
      <c r="AM40" s="73"/>
      <c r="AN40" s="73"/>
      <c r="AO40" s="73"/>
      <c r="AP40" s="73"/>
      <c r="AQ40" s="73"/>
      <c r="AR40" s="73"/>
      <c r="AS40" s="73"/>
      <c r="AT40" s="73"/>
      <c r="AU40" s="73"/>
      <c r="AV40" s="73"/>
      <c r="AW40" s="73"/>
      <c r="AX40" s="73"/>
      <c r="AY40" s="73"/>
      <c r="AZ40" s="73"/>
      <c r="BA40" s="73"/>
      <c r="BB40" s="73"/>
      <c r="BC40" s="73"/>
      <c r="BD40" s="73"/>
      <c r="BE40" s="73"/>
      <c r="BF40" s="73"/>
      <c r="BG40" s="73"/>
      <c r="BH40" s="73"/>
      <c r="BI40" s="73"/>
      <c r="BJ40" s="73"/>
      <c r="BK40" s="73"/>
      <c r="BL40" s="73"/>
      <c r="BM40" s="73"/>
      <c r="BN40" s="73"/>
      <c r="BO40" s="73"/>
      <c r="BP40" s="73"/>
      <c r="BQ40" s="73"/>
      <c r="BR40" s="73"/>
      <c r="BS40" s="73"/>
      <c r="BT40" s="73"/>
      <c r="BU40" s="73"/>
      <c r="BV40" s="73"/>
      <c r="BW40" s="73"/>
      <c r="BX40" s="73"/>
      <c r="BY40" s="73"/>
      <c r="BZ40" s="73"/>
      <c r="CA40" s="73"/>
      <c r="CB40" s="73"/>
      <c r="CC40" s="73"/>
      <c r="CD40" s="73"/>
      <c r="CE40" s="73"/>
      <c r="CF40" s="73"/>
      <c r="CG40" s="73"/>
      <c r="CH40" s="73"/>
      <c r="CI40" s="73"/>
      <c r="CJ40" s="73"/>
      <c r="CK40" s="73"/>
      <c r="CL40" s="73"/>
      <c r="CM40" s="73"/>
      <c r="CN40" s="73"/>
      <c r="CO40" s="73"/>
      <c r="CP40" s="73"/>
      <c r="CQ40" s="73"/>
      <c r="CR40" s="73"/>
      <c r="CS40" s="73"/>
      <c r="CT40" s="73"/>
      <c r="CU40" s="73"/>
      <c r="CV40" s="73"/>
      <c r="CW40" s="73"/>
      <c r="CX40" s="73"/>
      <c r="CY40" s="73"/>
      <c r="CZ40" s="73"/>
      <c r="DA40" s="73"/>
      <c r="DB40" s="73"/>
      <c r="DC40" s="73"/>
      <c r="DD40" s="73"/>
      <c r="DE40" s="73"/>
      <c r="DF40" s="73"/>
      <c r="DG40" s="73"/>
      <c r="DH40" s="73"/>
      <c r="DI40" s="73"/>
      <c r="DJ40" s="73"/>
      <c r="DK40" s="73"/>
      <c r="DL40" s="73"/>
      <c r="DM40" s="73"/>
      <c r="DN40" s="73"/>
      <c r="DO40" s="73"/>
      <c r="DP40" s="73"/>
      <c r="DQ40" s="73"/>
      <c r="DR40" s="73"/>
      <c r="DS40" s="73"/>
      <c r="DT40" s="73"/>
      <c r="DU40" s="73"/>
      <c r="DV40" s="73"/>
      <c r="DW40" s="73"/>
      <c r="DX40" s="73"/>
      <c r="DY40" s="73"/>
      <c r="DZ40" s="73"/>
      <c r="EA40" s="73"/>
      <c r="EB40" s="73"/>
      <c r="EC40" s="73"/>
      <c r="ED40" s="73"/>
      <c r="EE40" s="73"/>
      <c r="EF40" s="73"/>
      <c r="EG40" s="73"/>
      <c r="EH40" s="73"/>
      <c r="EI40" s="73"/>
      <c r="EJ40" s="73"/>
      <c r="EK40" s="73"/>
      <c r="EL40" s="73"/>
      <c r="EM40" s="73"/>
      <c r="EN40" s="73"/>
      <c r="EO40" s="73"/>
      <c r="EP40" s="73"/>
      <c r="EQ40" s="73"/>
      <c r="ER40" s="73"/>
      <c r="ES40" s="73"/>
      <c r="ET40" s="73"/>
      <c r="EU40" s="73"/>
      <c r="EV40" s="73"/>
      <c r="EW40" s="73"/>
      <c r="EX40" s="73"/>
      <c r="EY40" s="73"/>
      <c r="EZ40" s="73"/>
      <c r="FA40" s="73"/>
      <c r="FB40" s="73"/>
      <c r="FC40" s="73"/>
      <c r="FD40" s="73"/>
      <c r="FE40" s="73"/>
      <c r="FF40" s="73"/>
      <c r="FG40" s="73"/>
      <c r="FH40" s="73"/>
      <c r="FI40" s="73"/>
      <c r="FJ40" s="73"/>
      <c r="FK40" s="73"/>
    </row>
    <row r="41" spans="3:167">
      <c r="C41" s="96"/>
      <c r="D41" s="122" t="s">
        <v>233</v>
      </c>
      <c r="E41" s="96" t="s">
        <v>234</v>
      </c>
      <c r="J41" s="132"/>
      <c r="N41" s="73"/>
      <c r="O41" s="73"/>
      <c r="P41" s="73"/>
      <c r="Q41" s="73"/>
      <c r="R41" s="73"/>
      <c r="S41" s="73"/>
      <c r="T41" s="73"/>
      <c r="U41" s="73"/>
      <c r="V41" s="73"/>
      <c r="W41" s="73"/>
      <c r="X41" s="73"/>
      <c r="Y41" s="73"/>
      <c r="Z41" s="73"/>
      <c r="AA41" s="73"/>
      <c r="AB41" s="73"/>
      <c r="AC41" s="73"/>
      <c r="AD41" s="73"/>
      <c r="AE41" s="73"/>
      <c r="AF41" s="73"/>
      <c r="AG41" s="73"/>
      <c r="AH41" s="73"/>
      <c r="AI41" s="73"/>
      <c r="AJ41" s="73"/>
      <c r="AK41" s="73"/>
      <c r="AL41" s="73"/>
      <c r="AM41" s="73"/>
      <c r="AN41" s="73"/>
      <c r="AO41" s="73"/>
      <c r="AP41" s="73"/>
      <c r="AQ41" s="73"/>
      <c r="AR41" s="73"/>
      <c r="AS41" s="73"/>
      <c r="AT41" s="73"/>
      <c r="AU41" s="73"/>
      <c r="AV41" s="73"/>
      <c r="AW41" s="73"/>
      <c r="AX41" s="73"/>
      <c r="AY41" s="73"/>
      <c r="AZ41" s="73"/>
      <c r="BA41" s="73"/>
      <c r="BB41" s="73"/>
      <c r="BC41" s="73"/>
      <c r="BD41" s="73"/>
      <c r="BE41" s="73"/>
      <c r="BF41" s="73"/>
      <c r="BG41" s="73"/>
      <c r="BH41" s="73"/>
      <c r="BI41" s="73"/>
      <c r="BJ41" s="73"/>
      <c r="BK41" s="73"/>
      <c r="BL41" s="73"/>
      <c r="BM41" s="73"/>
      <c r="BN41" s="73"/>
      <c r="BO41" s="73"/>
      <c r="BP41" s="73"/>
      <c r="BQ41" s="73"/>
      <c r="BR41" s="73"/>
      <c r="BS41" s="73"/>
      <c r="BT41" s="73"/>
      <c r="BU41" s="73"/>
      <c r="BV41" s="73"/>
      <c r="BW41" s="73"/>
      <c r="BX41" s="73"/>
      <c r="BY41" s="73"/>
      <c r="BZ41" s="73"/>
      <c r="CA41" s="73"/>
      <c r="CB41" s="73"/>
      <c r="CC41" s="73"/>
      <c r="CD41" s="73"/>
      <c r="CE41" s="73"/>
      <c r="CF41" s="73"/>
      <c r="CG41" s="73"/>
      <c r="CH41" s="73"/>
      <c r="CI41" s="73"/>
      <c r="CJ41" s="73"/>
      <c r="CK41" s="73"/>
      <c r="CL41" s="73"/>
      <c r="CM41" s="73"/>
      <c r="CN41" s="73"/>
      <c r="CO41" s="73"/>
      <c r="CP41" s="73"/>
      <c r="CQ41" s="73"/>
      <c r="CR41" s="73"/>
      <c r="CS41" s="73"/>
      <c r="CT41" s="73"/>
      <c r="CU41" s="73"/>
      <c r="CV41" s="73"/>
      <c r="CW41" s="73"/>
      <c r="CX41" s="73"/>
      <c r="CY41" s="73"/>
      <c r="CZ41" s="73"/>
      <c r="DA41" s="73"/>
      <c r="DB41" s="73"/>
      <c r="DC41" s="73"/>
      <c r="DD41" s="73"/>
      <c r="DE41" s="73"/>
      <c r="DF41" s="73"/>
      <c r="DG41" s="73"/>
      <c r="DH41" s="73"/>
      <c r="DI41" s="73"/>
      <c r="DJ41" s="73"/>
      <c r="DK41" s="73"/>
      <c r="DL41" s="73"/>
      <c r="DM41" s="73"/>
      <c r="DN41" s="73"/>
      <c r="DO41" s="73"/>
      <c r="DP41" s="73"/>
      <c r="DQ41" s="73"/>
      <c r="DR41" s="73"/>
      <c r="DS41" s="73"/>
      <c r="DT41" s="73"/>
      <c r="DU41" s="73"/>
      <c r="DV41" s="73"/>
      <c r="DW41" s="73"/>
      <c r="DX41" s="73"/>
      <c r="DY41" s="73"/>
      <c r="DZ41" s="73"/>
      <c r="EA41" s="73"/>
      <c r="EB41" s="73"/>
      <c r="EC41" s="73"/>
      <c r="ED41" s="73"/>
      <c r="EE41" s="73"/>
      <c r="EF41" s="73"/>
      <c r="EG41" s="73"/>
      <c r="EH41" s="73"/>
      <c r="EI41" s="73"/>
      <c r="EJ41" s="73"/>
      <c r="EK41" s="73"/>
      <c r="EL41" s="73"/>
      <c r="EM41" s="73"/>
      <c r="EN41" s="73"/>
      <c r="EO41" s="73"/>
      <c r="EP41" s="73"/>
      <c r="EQ41" s="73"/>
      <c r="ER41" s="73"/>
      <c r="ES41" s="73"/>
      <c r="ET41" s="73"/>
      <c r="EU41" s="73"/>
      <c r="EV41" s="73"/>
      <c r="EW41" s="73"/>
      <c r="EX41" s="73"/>
      <c r="EY41" s="73"/>
      <c r="EZ41" s="73"/>
      <c r="FA41" s="73"/>
      <c r="FB41" s="73"/>
      <c r="FC41" s="73"/>
      <c r="FD41" s="73"/>
      <c r="FE41" s="73"/>
      <c r="FF41" s="73"/>
      <c r="FG41" s="73"/>
      <c r="FH41" s="73"/>
      <c r="FI41" s="73"/>
      <c r="FJ41" s="73"/>
      <c r="FK41" s="73"/>
    </row>
    <row r="42" spans="3:167">
      <c r="C42" s="96"/>
      <c r="D42" s="96"/>
      <c r="E42" s="96" t="s">
        <v>235</v>
      </c>
      <c r="J42" s="132"/>
      <c r="N42" s="73"/>
      <c r="O42" s="73"/>
      <c r="P42" s="73"/>
      <c r="Q42" s="73"/>
      <c r="R42" s="73"/>
      <c r="S42" s="73"/>
      <c r="T42" s="73"/>
      <c r="U42" s="73"/>
      <c r="V42" s="73"/>
      <c r="W42" s="73"/>
      <c r="X42" s="73"/>
      <c r="Y42" s="73"/>
      <c r="Z42" s="73"/>
      <c r="AA42" s="73"/>
      <c r="AB42" s="73"/>
      <c r="AC42" s="73"/>
      <c r="AD42" s="73"/>
      <c r="AE42" s="73"/>
      <c r="AF42" s="73"/>
      <c r="AG42" s="73"/>
      <c r="AH42" s="73"/>
      <c r="AI42" s="73"/>
      <c r="AJ42" s="73"/>
      <c r="AK42" s="73"/>
      <c r="AL42" s="73"/>
      <c r="AM42" s="73"/>
      <c r="AN42" s="73"/>
      <c r="AO42" s="73"/>
      <c r="AP42" s="73"/>
      <c r="AQ42" s="73"/>
      <c r="AR42" s="73"/>
      <c r="AS42" s="73"/>
      <c r="AT42" s="73"/>
      <c r="AU42" s="73"/>
      <c r="AV42" s="73"/>
      <c r="AW42" s="73"/>
      <c r="AX42" s="73"/>
      <c r="AY42" s="73"/>
      <c r="AZ42" s="73"/>
      <c r="BA42" s="73"/>
      <c r="BB42" s="73"/>
      <c r="BC42" s="73"/>
      <c r="BD42" s="73"/>
      <c r="BE42" s="73"/>
      <c r="BF42" s="73"/>
      <c r="BG42" s="73"/>
      <c r="BH42" s="73"/>
      <c r="BI42" s="73"/>
      <c r="BJ42" s="73"/>
      <c r="BK42" s="73"/>
      <c r="BL42" s="73"/>
      <c r="BM42" s="73"/>
      <c r="BN42" s="73"/>
      <c r="BO42" s="73"/>
      <c r="BP42" s="73"/>
      <c r="BQ42" s="73"/>
      <c r="BR42" s="73"/>
      <c r="BS42" s="73"/>
      <c r="BT42" s="73"/>
      <c r="BU42" s="73"/>
      <c r="BV42" s="73"/>
      <c r="BW42" s="73"/>
      <c r="BX42" s="73"/>
      <c r="BY42" s="73"/>
      <c r="BZ42" s="73"/>
      <c r="CA42" s="73"/>
      <c r="CB42" s="73"/>
      <c r="CC42" s="73"/>
      <c r="CD42" s="73"/>
      <c r="CE42" s="73"/>
      <c r="CF42" s="73"/>
      <c r="CG42" s="73"/>
      <c r="CH42" s="73"/>
      <c r="CI42" s="73"/>
      <c r="CJ42" s="73"/>
      <c r="CK42" s="73"/>
      <c r="CL42" s="73"/>
      <c r="CM42" s="73"/>
      <c r="CN42" s="73"/>
      <c r="CO42" s="73"/>
      <c r="CP42" s="73"/>
      <c r="CQ42" s="73"/>
      <c r="CR42" s="73"/>
      <c r="CS42" s="73"/>
      <c r="CT42" s="73"/>
      <c r="CU42" s="73"/>
      <c r="CV42" s="73"/>
      <c r="CW42" s="73"/>
      <c r="CX42" s="73"/>
      <c r="CY42" s="73"/>
      <c r="CZ42" s="73"/>
      <c r="DA42" s="73"/>
      <c r="DB42" s="73"/>
      <c r="DC42" s="73"/>
      <c r="DD42" s="73"/>
      <c r="DE42" s="73"/>
      <c r="DF42" s="73"/>
      <c r="DG42" s="73"/>
      <c r="DH42" s="73"/>
      <c r="DI42" s="73"/>
      <c r="DJ42" s="73"/>
      <c r="DK42" s="73"/>
      <c r="DL42" s="73"/>
      <c r="DM42" s="73"/>
      <c r="DN42" s="73"/>
      <c r="DO42" s="73"/>
      <c r="DP42" s="73"/>
      <c r="DQ42" s="73"/>
      <c r="DR42" s="73"/>
      <c r="DS42" s="73"/>
      <c r="DT42" s="73"/>
      <c r="DU42" s="73"/>
      <c r="DV42" s="73"/>
      <c r="DW42" s="73"/>
      <c r="DX42" s="73"/>
      <c r="DY42" s="73"/>
      <c r="DZ42" s="73"/>
      <c r="EA42" s="73"/>
      <c r="EB42" s="73"/>
      <c r="EC42" s="73"/>
      <c r="ED42" s="73"/>
      <c r="EE42" s="73"/>
      <c r="EF42" s="73"/>
      <c r="EG42" s="73"/>
      <c r="EH42" s="73"/>
      <c r="EI42" s="73"/>
      <c r="EJ42" s="73"/>
      <c r="EK42" s="73"/>
      <c r="EL42" s="73"/>
      <c r="EM42" s="73"/>
      <c r="EN42" s="73"/>
      <c r="EO42" s="73"/>
      <c r="EP42" s="73"/>
      <c r="EQ42" s="73"/>
      <c r="ER42" s="73"/>
      <c r="ES42" s="73"/>
      <c r="ET42" s="73"/>
      <c r="EU42" s="73"/>
      <c r="EV42" s="73"/>
      <c r="EW42" s="73"/>
      <c r="EX42" s="73"/>
      <c r="EY42" s="73"/>
      <c r="EZ42" s="73"/>
      <c r="FA42" s="73"/>
      <c r="FB42" s="73"/>
      <c r="FC42" s="73"/>
      <c r="FD42" s="73"/>
      <c r="FE42" s="73"/>
      <c r="FF42" s="73"/>
      <c r="FG42" s="73"/>
      <c r="FH42" s="73"/>
      <c r="FI42" s="73"/>
      <c r="FJ42" s="73"/>
      <c r="FK42" s="73"/>
    </row>
    <row r="43" spans="3:167">
      <c r="C43" s="123"/>
      <c r="D43" s="96"/>
      <c r="E43" s="124"/>
      <c r="J43" s="132"/>
      <c r="N43" s="73"/>
      <c r="O43" s="73"/>
      <c r="P43" s="73"/>
      <c r="Q43" s="73"/>
      <c r="R43" s="73"/>
      <c r="S43" s="73"/>
      <c r="T43" s="73"/>
      <c r="U43" s="73"/>
      <c r="V43" s="73"/>
      <c r="W43" s="73"/>
      <c r="X43" s="73"/>
      <c r="Y43" s="73"/>
      <c r="Z43" s="73"/>
      <c r="AA43" s="73"/>
      <c r="AB43" s="73"/>
      <c r="AC43" s="73"/>
      <c r="AD43" s="73"/>
      <c r="AE43" s="73"/>
      <c r="AF43" s="73"/>
      <c r="AG43" s="73"/>
      <c r="AH43" s="73"/>
      <c r="AI43" s="73"/>
      <c r="AJ43" s="73"/>
      <c r="AK43" s="73"/>
      <c r="AL43" s="73"/>
      <c r="AM43" s="73"/>
      <c r="AN43" s="73"/>
      <c r="AO43" s="73"/>
      <c r="AP43" s="73"/>
      <c r="AQ43" s="73"/>
      <c r="AR43" s="73"/>
      <c r="AS43" s="73"/>
      <c r="AT43" s="73"/>
      <c r="AU43" s="73"/>
      <c r="AV43" s="73"/>
      <c r="AW43" s="73"/>
      <c r="AX43" s="73"/>
      <c r="AY43" s="73"/>
      <c r="AZ43" s="73"/>
      <c r="BA43" s="73"/>
      <c r="BB43" s="73"/>
      <c r="BC43" s="73"/>
      <c r="BD43" s="73"/>
      <c r="BE43" s="73"/>
      <c r="BF43" s="73"/>
      <c r="BG43" s="73"/>
      <c r="BH43" s="73"/>
      <c r="BI43" s="73"/>
      <c r="BJ43" s="73"/>
      <c r="BK43" s="73"/>
      <c r="BL43" s="73"/>
      <c r="BM43" s="73"/>
      <c r="BN43" s="73"/>
      <c r="BO43" s="73"/>
      <c r="BP43" s="73"/>
      <c r="BQ43" s="73"/>
      <c r="BR43" s="73"/>
      <c r="BS43" s="73"/>
      <c r="BT43" s="73"/>
      <c r="BU43" s="73"/>
      <c r="BV43" s="73"/>
      <c r="BW43" s="73"/>
      <c r="BX43" s="73"/>
      <c r="BY43" s="73"/>
      <c r="BZ43" s="73"/>
      <c r="CA43" s="73"/>
      <c r="CB43" s="73"/>
      <c r="CC43" s="73"/>
      <c r="CD43" s="73"/>
      <c r="CE43" s="73"/>
      <c r="CF43" s="73"/>
      <c r="CG43" s="73"/>
      <c r="CH43" s="73"/>
      <c r="CI43" s="73"/>
      <c r="CJ43" s="73"/>
      <c r="CK43" s="73"/>
      <c r="CL43" s="73"/>
      <c r="CM43" s="73"/>
      <c r="CN43" s="73"/>
      <c r="CO43" s="73"/>
      <c r="CP43" s="73"/>
      <c r="CQ43" s="73"/>
      <c r="CR43" s="73"/>
      <c r="CS43" s="73"/>
      <c r="CT43" s="73"/>
      <c r="CU43" s="73"/>
      <c r="CV43" s="73"/>
      <c r="CW43" s="73"/>
      <c r="CX43" s="73"/>
      <c r="CY43" s="73"/>
      <c r="CZ43" s="73"/>
      <c r="DA43" s="73"/>
      <c r="DB43" s="73"/>
      <c r="DC43" s="73"/>
      <c r="DD43" s="73"/>
      <c r="DE43" s="73"/>
      <c r="DF43" s="73"/>
      <c r="DG43" s="73"/>
      <c r="DH43" s="73"/>
      <c r="DI43" s="73"/>
      <c r="DJ43" s="73"/>
      <c r="DK43" s="73"/>
      <c r="DL43" s="73"/>
      <c r="DM43" s="73"/>
      <c r="DN43" s="73"/>
      <c r="DO43" s="73"/>
      <c r="DP43" s="73"/>
      <c r="DQ43" s="73"/>
      <c r="DR43" s="73"/>
      <c r="DS43" s="73"/>
      <c r="DT43" s="73"/>
      <c r="DU43" s="73"/>
      <c r="DV43" s="73"/>
      <c r="DW43" s="73"/>
      <c r="DX43" s="73"/>
      <c r="DY43" s="73"/>
      <c r="DZ43" s="73"/>
      <c r="EA43" s="73"/>
      <c r="EB43" s="73"/>
      <c r="EC43" s="73"/>
      <c r="ED43" s="73"/>
      <c r="EE43" s="73"/>
      <c r="EF43" s="73"/>
      <c r="EG43" s="73"/>
      <c r="EH43" s="73"/>
      <c r="EI43" s="73"/>
      <c r="EJ43" s="73"/>
      <c r="EK43" s="73"/>
      <c r="EL43" s="73"/>
      <c r="EM43" s="73"/>
      <c r="EN43" s="73"/>
      <c r="EO43" s="73"/>
      <c r="EP43" s="73"/>
      <c r="EQ43" s="73"/>
      <c r="ER43" s="73"/>
      <c r="ES43" s="73"/>
      <c r="ET43" s="73"/>
      <c r="EU43" s="73"/>
      <c r="EV43" s="73"/>
      <c r="EW43" s="73"/>
      <c r="EX43" s="73"/>
      <c r="EY43" s="73"/>
      <c r="EZ43" s="73"/>
      <c r="FA43" s="73"/>
      <c r="FB43" s="73"/>
      <c r="FC43" s="73"/>
      <c r="FD43" s="73"/>
      <c r="FE43" s="73"/>
      <c r="FF43" s="73"/>
      <c r="FG43" s="73"/>
      <c r="FH43" s="73"/>
      <c r="FI43" s="73"/>
      <c r="FJ43" s="73"/>
      <c r="FK43" s="73"/>
    </row>
    <row r="44" spans="3:167">
      <c r="C44" s="96"/>
      <c r="D44" s="96"/>
      <c r="E44" s="124"/>
      <c r="J44" s="132"/>
      <c r="N44" s="73"/>
      <c r="O44" s="73"/>
      <c r="P44" s="73"/>
      <c r="Q44" s="73"/>
      <c r="R44" s="73"/>
      <c r="S44" s="73"/>
      <c r="T44" s="73"/>
      <c r="U44" s="73"/>
      <c r="V44" s="73"/>
      <c r="W44" s="73"/>
      <c r="X44" s="73"/>
      <c r="Y44" s="73"/>
      <c r="Z44" s="73"/>
      <c r="AA44" s="73"/>
      <c r="AB44" s="73"/>
      <c r="AC44" s="73"/>
      <c r="AD44" s="73"/>
      <c r="AE44" s="73"/>
      <c r="AF44" s="73"/>
      <c r="AG44" s="73"/>
      <c r="AH44" s="73"/>
      <c r="AI44" s="73"/>
      <c r="AJ44" s="73"/>
      <c r="AK44" s="73"/>
      <c r="AL44" s="73"/>
      <c r="AM44" s="73"/>
      <c r="AN44" s="73"/>
      <c r="AO44" s="73"/>
      <c r="AP44" s="73"/>
      <c r="AQ44" s="73"/>
      <c r="AR44" s="73"/>
      <c r="AS44" s="73"/>
      <c r="AT44" s="73"/>
      <c r="AU44" s="73"/>
      <c r="AV44" s="73"/>
      <c r="AW44" s="73"/>
      <c r="AX44" s="73"/>
      <c r="AY44" s="73"/>
      <c r="AZ44" s="73"/>
      <c r="BA44" s="73"/>
      <c r="BB44" s="73"/>
      <c r="BC44" s="73"/>
      <c r="BD44" s="73"/>
      <c r="BE44" s="73"/>
      <c r="BF44" s="73"/>
      <c r="BG44" s="73"/>
      <c r="BH44" s="73"/>
      <c r="BI44" s="73"/>
      <c r="BJ44" s="73"/>
      <c r="BK44" s="73"/>
      <c r="BL44" s="73"/>
      <c r="BM44" s="73"/>
      <c r="BN44" s="73"/>
      <c r="BO44" s="73"/>
      <c r="BP44" s="73"/>
      <c r="BQ44" s="73"/>
      <c r="BR44" s="73"/>
      <c r="BS44" s="73"/>
      <c r="BT44" s="73"/>
      <c r="BU44" s="73"/>
      <c r="BV44" s="73"/>
      <c r="BW44" s="73"/>
      <c r="BX44" s="73"/>
      <c r="BY44" s="73"/>
      <c r="BZ44" s="73"/>
      <c r="CA44" s="73"/>
      <c r="CB44" s="73"/>
      <c r="CC44" s="73"/>
      <c r="CD44" s="73"/>
      <c r="CE44" s="73"/>
      <c r="CF44" s="73"/>
      <c r="CG44" s="73"/>
      <c r="CH44" s="73"/>
      <c r="CI44" s="73"/>
      <c r="CJ44" s="73"/>
      <c r="CK44" s="73"/>
      <c r="CL44" s="73"/>
      <c r="CM44" s="73"/>
      <c r="CN44" s="73"/>
      <c r="CO44" s="73"/>
      <c r="CP44" s="73"/>
      <c r="CQ44" s="73"/>
      <c r="CR44" s="73"/>
      <c r="CS44" s="73"/>
      <c r="CT44" s="73"/>
      <c r="CU44" s="73"/>
      <c r="CV44" s="73"/>
      <c r="CW44" s="73"/>
      <c r="CX44" s="73"/>
      <c r="CY44" s="73"/>
      <c r="CZ44" s="73"/>
      <c r="DA44" s="73"/>
      <c r="DB44" s="73"/>
      <c r="DC44" s="73"/>
      <c r="DD44" s="73"/>
      <c r="DE44" s="73"/>
      <c r="DF44" s="73"/>
      <c r="DG44" s="73"/>
      <c r="DH44" s="73"/>
      <c r="DI44" s="73"/>
      <c r="DJ44" s="73"/>
      <c r="DK44" s="73"/>
      <c r="DL44" s="73"/>
      <c r="DM44" s="73"/>
      <c r="DN44" s="73"/>
      <c r="DO44" s="73"/>
      <c r="DP44" s="73"/>
      <c r="DQ44" s="73"/>
      <c r="DR44" s="73"/>
      <c r="DS44" s="73"/>
      <c r="DT44" s="73"/>
      <c r="DU44" s="73"/>
      <c r="DV44" s="73"/>
      <c r="DW44" s="73"/>
      <c r="DX44" s="73"/>
      <c r="DY44" s="73"/>
      <c r="DZ44" s="73"/>
      <c r="EA44" s="73"/>
      <c r="EB44" s="73"/>
      <c r="EC44" s="73"/>
      <c r="ED44" s="73"/>
      <c r="EE44" s="73"/>
      <c r="EF44" s="73"/>
      <c r="EG44" s="73"/>
      <c r="EH44" s="73"/>
      <c r="EI44" s="73"/>
      <c r="EJ44" s="73"/>
      <c r="EK44" s="73"/>
      <c r="EL44" s="73"/>
      <c r="EM44" s="73"/>
      <c r="EN44" s="73"/>
      <c r="EO44" s="73"/>
      <c r="EP44" s="73"/>
      <c r="EQ44" s="73"/>
      <c r="ER44" s="73"/>
      <c r="ES44" s="73"/>
      <c r="ET44" s="73"/>
      <c r="EU44" s="73"/>
      <c r="EV44" s="73"/>
      <c r="EW44" s="73"/>
      <c r="EX44" s="73"/>
      <c r="EY44" s="73"/>
      <c r="EZ44" s="73"/>
      <c r="FA44" s="73"/>
      <c r="FB44" s="73"/>
      <c r="FC44" s="73"/>
      <c r="FD44" s="73"/>
      <c r="FE44" s="73"/>
      <c r="FF44" s="73"/>
      <c r="FG44" s="73"/>
      <c r="FH44" s="73"/>
      <c r="FI44" s="73"/>
      <c r="FJ44" s="73"/>
      <c r="FK44" s="73"/>
    </row>
    <row r="45" spans="3:167">
      <c r="C45" s="96"/>
      <c r="D45" s="96"/>
      <c r="E45" s="124"/>
      <c r="J45" s="132"/>
      <c r="N45" s="73"/>
      <c r="O45" s="73"/>
      <c r="P45" s="73"/>
      <c r="Q45" s="73"/>
      <c r="R45" s="73"/>
      <c r="S45" s="73"/>
      <c r="T45" s="73"/>
      <c r="U45" s="73"/>
      <c r="V45" s="73"/>
      <c r="W45" s="73"/>
      <c r="X45" s="73"/>
      <c r="Y45" s="73"/>
      <c r="Z45" s="73"/>
      <c r="AA45" s="73"/>
      <c r="AB45" s="73"/>
      <c r="AC45" s="73"/>
      <c r="AD45" s="73"/>
      <c r="AE45" s="73"/>
      <c r="AF45" s="73"/>
      <c r="AG45" s="73"/>
      <c r="AH45" s="73"/>
      <c r="AI45" s="73"/>
      <c r="AJ45" s="73"/>
      <c r="AK45" s="73"/>
      <c r="AL45" s="73"/>
      <c r="AM45" s="73"/>
      <c r="AN45" s="73"/>
      <c r="AO45" s="73"/>
      <c r="AP45" s="73"/>
      <c r="AQ45" s="73"/>
      <c r="AR45" s="73"/>
      <c r="AS45" s="73"/>
      <c r="AT45" s="73"/>
      <c r="AU45" s="73"/>
      <c r="AV45" s="73"/>
      <c r="AW45" s="73"/>
      <c r="AX45" s="73"/>
      <c r="AY45" s="73"/>
      <c r="AZ45" s="73"/>
      <c r="BA45" s="73"/>
      <c r="BB45" s="73"/>
      <c r="BC45" s="73"/>
      <c r="BD45" s="73"/>
      <c r="BE45" s="73"/>
      <c r="BF45" s="73"/>
      <c r="BG45" s="73"/>
      <c r="BH45" s="73"/>
      <c r="BI45" s="73"/>
      <c r="BJ45" s="73"/>
      <c r="BK45" s="73"/>
      <c r="BL45" s="73"/>
      <c r="BM45" s="73"/>
      <c r="BN45" s="73"/>
      <c r="BO45" s="73"/>
      <c r="BP45" s="73"/>
      <c r="BQ45" s="73"/>
      <c r="BR45" s="73"/>
      <c r="BS45" s="73"/>
      <c r="BT45" s="73"/>
      <c r="BU45" s="73"/>
      <c r="BV45" s="73"/>
      <c r="BW45" s="73"/>
      <c r="BX45" s="73"/>
      <c r="BY45" s="73"/>
      <c r="BZ45" s="73"/>
      <c r="CA45" s="73"/>
      <c r="CB45" s="73"/>
      <c r="CC45" s="73"/>
      <c r="CD45" s="73"/>
      <c r="CE45" s="73"/>
      <c r="CF45" s="73"/>
      <c r="CG45" s="73"/>
      <c r="CH45" s="73"/>
      <c r="CI45" s="73"/>
      <c r="CJ45" s="73"/>
      <c r="CK45" s="73"/>
      <c r="CL45" s="73"/>
      <c r="CM45" s="73"/>
      <c r="CN45" s="73"/>
      <c r="CO45" s="73"/>
      <c r="CP45" s="73"/>
      <c r="CQ45" s="73"/>
      <c r="CR45" s="73"/>
      <c r="CS45" s="73"/>
      <c r="CT45" s="73"/>
      <c r="CU45" s="73"/>
      <c r="CV45" s="73"/>
      <c r="CW45" s="73"/>
      <c r="CX45" s="73"/>
      <c r="CY45" s="73"/>
      <c r="CZ45" s="73"/>
      <c r="DA45" s="73"/>
      <c r="DB45" s="73"/>
      <c r="DC45" s="73"/>
      <c r="DD45" s="73"/>
      <c r="DE45" s="73"/>
      <c r="DF45" s="73"/>
      <c r="DG45" s="73"/>
      <c r="DH45" s="73"/>
      <c r="DI45" s="73"/>
      <c r="DJ45" s="73"/>
      <c r="DK45" s="73"/>
      <c r="DL45" s="73"/>
      <c r="DM45" s="73"/>
      <c r="DN45" s="73"/>
      <c r="DO45" s="73"/>
      <c r="DP45" s="73"/>
      <c r="DQ45" s="73"/>
      <c r="DR45" s="73"/>
      <c r="DS45" s="73"/>
      <c r="DT45" s="73"/>
      <c r="DU45" s="73"/>
      <c r="DV45" s="73"/>
      <c r="DW45" s="73"/>
      <c r="DX45" s="73"/>
      <c r="DY45" s="73"/>
      <c r="DZ45" s="73"/>
      <c r="EA45" s="73"/>
      <c r="EB45" s="73"/>
      <c r="EC45" s="73"/>
      <c r="ED45" s="73"/>
      <c r="EE45" s="73"/>
      <c r="EF45" s="73"/>
      <c r="EG45" s="73"/>
      <c r="EH45" s="73"/>
      <c r="EI45" s="73"/>
      <c r="EJ45" s="73"/>
      <c r="EK45" s="73"/>
      <c r="EL45" s="73"/>
      <c r="EM45" s="73"/>
      <c r="EN45" s="73"/>
      <c r="EO45" s="73"/>
      <c r="EP45" s="73"/>
      <c r="EQ45" s="73"/>
      <c r="ER45" s="73"/>
      <c r="ES45" s="73"/>
      <c r="ET45" s="73"/>
      <c r="EU45" s="73"/>
      <c r="EV45" s="73"/>
      <c r="EW45" s="73"/>
      <c r="EX45" s="73"/>
      <c r="EY45" s="73"/>
      <c r="EZ45" s="73"/>
      <c r="FA45" s="73"/>
      <c r="FB45" s="73"/>
      <c r="FC45" s="73"/>
      <c r="FD45" s="73"/>
      <c r="FE45" s="73"/>
      <c r="FF45" s="73"/>
      <c r="FG45" s="73"/>
      <c r="FH45" s="73"/>
      <c r="FI45" s="73"/>
      <c r="FJ45" s="73"/>
      <c r="FK45" s="73"/>
    </row>
    <row r="46" spans="3:167">
      <c r="J46" s="132"/>
      <c r="N46" s="73"/>
      <c r="O46" s="73"/>
      <c r="P46" s="73"/>
      <c r="Q46" s="73"/>
      <c r="R46" s="73"/>
      <c r="S46" s="73"/>
      <c r="T46" s="73"/>
      <c r="U46" s="73"/>
      <c r="V46" s="73"/>
      <c r="W46" s="73"/>
      <c r="X46" s="73"/>
      <c r="Y46" s="73"/>
      <c r="Z46" s="73"/>
      <c r="AA46" s="73"/>
      <c r="AB46" s="73"/>
      <c r="AC46" s="73"/>
      <c r="AD46" s="73"/>
      <c r="AE46" s="73"/>
      <c r="AF46" s="73"/>
      <c r="AG46" s="73"/>
      <c r="AH46" s="73"/>
      <c r="AI46" s="73"/>
      <c r="AJ46" s="73"/>
      <c r="AK46" s="73"/>
      <c r="AL46" s="73"/>
      <c r="AM46" s="73"/>
      <c r="AN46" s="73"/>
      <c r="AO46" s="73"/>
      <c r="AP46" s="73"/>
      <c r="AQ46" s="73"/>
      <c r="AR46" s="73"/>
      <c r="AS46" s="73"/>
      <c r="AT46" s="73"/>
      <c r="AU46" s="73"/>
      <c r="AV46" s="73"/>
      <c r="AW46" s="73"/>
      <c r="AX46" s="73"/>
      <c r="AY46" s="73"/>
      <c r="AZ46" s="73"/>
      <c r="BA46" s="73"/>
      <c r="BB46" s="73"/>
      <c r="BC46" s="73"/>
      <c r="BD46" s="73"/>
      <c r="BE46" s="73"/>
      <c r="BF46" s="73"/>
      <c r="BG46" s="73"/>
      <c r="BH46" s="73"/>
      <c r="BI46" s="73"/>
      <c r="BJ46" s="73"/>
      <c r="BK46" s="73"/>
      <c r="BL46" s="73"/>
      <c r="BM46" s="73"/>
      <c r="BN46" s="73"/>
      <c r="BO46" s="73"/>
      <c r="BP46" s="73"/>
      <c r="BQ46" s="73"/>
      <c r="BR46" s="73"/>
      <c r="BS46" s="73"/>
      <c r="BT46" s="73"/>
      <c r="BU46" s="73"/>
      <c r="BV46" s="73"/>
      <c r="BW46" s="73"/>
      <c r="BX46" s="73"/>
      <c r="BY46" s="73"/>
      <c r="BZ46" s="73"/>
      <c r="CA46" s="73"/>
      <c r="CB46" s="73"/>
      <c r="CC46" s="73"/>
      <c r="CD46" s="73"/>
      <c r="CE46" s="73"/>
      <c r="CF46" s="73"/>
      <c r="CG46" s="73"/>
      <c r="CH46" s="73"/>
      <c r="CI46" s="73"/>
      <c r="CJ46" s="73"/>
      <c r="CK46" s="73"/>
      <c r="CL46" s="73"/>
      <c r="CM46" s="73"/>
      <c r="CN46" s="73"/>
      <c r="CO46" s="73"/>
      <c r="CP46" s="73"/>
      <c r="CQ46" s="73"/>
      <c r="CR46" s="73"/>
      <c r="CS46" s="73"/>
      <c r="CT46" s="73"/>
      <c r="CU46" s="73"/>
      <c r="CV46" s="73"/>
      <c r="CW46" s="73"/>
      <c r="CX46" s="73"/>
      <c r="CY46" s="73"/>
      <c r="CZ46" s="73"/>
      <c r="DA46" s="73"/>
      <c r="DB46" s="73"/>
      <c r="DC46" s="73"/>
      <c r="DD46" s="73"/>
      <c r="DE46" s="73"/>
      <c r="DF46" s="73"/>
      <c r="DG46" s="73"/>
      <c r="DH46" s="73"/>
      <c r="DI46" s="73"/>
      <c r="DJ46" s="73"/>
      <c r="DK46" s="73"/>
      <c r="DL46" s="73"/>
      <c r="DM46" s="73"/>
      <c r="DN46" s="73"/>
      <c r="DO46" s="73"/>
      <c r="DP46" s="73"/>
      <c r="DQ46" s="73"/>
      <c r="DR46" s="73"/>
      <c r="DS46" s="73"/>
      <c r="DT46" s="73"/>
      <c r="DU46" s="73"/>
      <c r="DV46" s="73"/>
      <c r="DW46" s="73"/>
      <c r="DX46" s="73"/>
      <c r="DY46" s="73"/>
      <c r="DZ46" s="73"/>
      <c r="EA46" s="73"/>
      <c r="EB46" s="73"/>
      <c r="EC46" s="73"/>
      <c r="ED46" s="73"/>
      <c r="EE46" s="73"/>
      <c r="EF46" s="73"/>
      <c r="EG46" s="73"/>
      <c r="EH46" s="73"/>
      <c r="EI46" s="73"/>
      <c r="EJ46" s="73"/>
      <c r="EK46" s="73"/>
      <c r="EL46" s="73"/>
      <c r="EM46" s="73"/>
      <c r="EN46" s="73"/>
      <c r="EO46" s="73"/>
      <c r="EP46" s="73"/>
      <c r="EQ46" s="73"/>
      <c r="ER46" s="73"/>
      <c r="ES46" s="73"/>
      <c r="ET46" s="73"/>
      <c r="EU46" s="73"/>
      <c r="EV46" s="73"/>
      <c r="EW46" s="73"/>
      <c r="EX46" s="73"/>
      <c r="EY46" s="73"/>
      <c r="EZ46" s="73"/>
      <c r="FA46" s="73"/>
      <c r="FB46" s="73"/>
      <c r="FC46" s="73"/>
      <c r="FD46" s="73"/>
      <c r="FE46" s="73"/>
      <c r="FF46" s="73"/>
      <c r="FG46" s="73"/>
      <c r="FH46" s="73"/>
      <c r="FI46" s="73"/>
      <c r="FJ46" s="73"/>
      <c r="FK46" s="73"/>
    </row>
    <row r="47" spans="3:167" s="73" customFormat="1">
      <c r="D47" s="126"/>
      <c r="E47" s="126"/>
      <c r="F47" s="126"/>
      <c r="G47" s="127"/>
      <c r="H47" s="126"/>
      <c r="I47" s="126"/>
    </row>
    <row r="48" spans="3:167" s="73" customFormat="1">
      <c r="D48" s="126"/>
      <c r="E48" s="126"/>
      <c r="F48" s="126"/>
      <c r="G48" s="127"/>
      <c r="H48" s="126"/>
      <c r="I48" s="126"/>
    </row>
    <row r="49" spans="14:167">
      <c r="N49" s="73"/>
      <c r="O49" s="73"/>
      <c r="P49" s="73"/>
      <c r="Q49" s="73"/>
      <c r="R49" s="73"/>
      <c r="S49" s="73"/>
      <c r="T49" s="73"/>
      <c r="U49" s="73"/>
      <c r="V49" s="73"/>
      <c r="W49" s="73"/>
      <c r="X49" s="73"/>
      <c r="Y49" s="73"/>
      <c r="Z49" s="73"/>
      <c r="AA49" s="73"/>
      <c r="AB49" s="73"/>
      <c r="AC49" s="73"/>
      <c r="AD49" s="73"/>
      <c r="AE49" s="73"/>
      <c r="AF49" s="73"/>
      <c r="AG49" s="73"/>
      <c r="AH49" s="73"/>
      <c r="AI49" s="73"/>
      <c r="AJ49" s="73"/>
      <c r="AK49" s="73"/>
      <c r="AL49" s="73"/>
      <c r="AM49" s="73"/>
      <c r="AN49" s="73"/>
      <c r="AO49" s="73"/>
      <c r="AP49" s="73"/>
      <c r="AQ49" s="73"/>
      <c r="AR49" s="73"/>
      <c r="AS49" s="73"/>
      <c r="AT49" s="73"/>
      <c r="AU49" s="73"/>
      <c r="AV49" s="73"/>
      <c r="AW49" s="73"/>
      <c r="AX49" s="73"/>
      <c r="AY49" s="73"/>
      <c r="AZ49" s="73"/>
      <c r="BA49" s="73"/>
      <c r="BB49" s="73"/>
      <c r="BC49" s="73"/>
      <c r="BD49" s="73"/>
      <c r="BE49" s="73"/>
      <c r="BF49" s="73"/>
      <c r="BG49" s="73"/>
      <c r="BH49" s="73"/>
      <c r="BI49" s="73"/>
      <c r="BJ49" s="73"/>
      <c r="BK49" s="73"/>
      <c r="BL49" s="73"/>
      <c r="BM49" s="73"/>
      <c r="BN49" s="73"/>
      <c r="BO49" s="73"/>
      <c r="BP49" s="73"/>
      <c r="BQ49" s="73"/>
      <c r="BR49" s="73"/>
      <c r="BS49" s="73"/>
      <c r="BT49" s="73"/>
      <c r="BU49" s="73"/>
      <c r="BV49" s="73"/>
      <c r="BW49" s="73"/>
      <c r="BX49" s="73"/>
      <c r="BY49" s="73"/>
      <c r="BZ49" s="73"/>
      <c r="CA49" s="73"/>
      <c r="CB49" s="73"/>
      <c r="CC49" s="73"/>
      <c r="CD49" s="73"/>
      <c r="CE49" s="73"/>
      <c r="CF49" s="73"/>
      <c r="CG49" s="73"/>
      <c r="CH49" s="73"/>
      <c r="CI49" s="73"/>
      <c r="CJ49" s="73"/>
      <c r="CK49" s="73"/>
      <c r="CL49" s="73"/>
      <c r="CM49" s="73"/>
      <c r="CN49" s="73"/>
      <c r="CO49" s="73"/>
      <c r="CP49" s="73"/>
      <c r="CQ49" s="73"/>
      <c r="CR49" s="73"/>
      <c r="CS49" s="73"/>
      <c r="CT49" s="73"/>
      <c r="CU49" s="73"/>
      <c r="CV49" s="73"/>
      <c r="CW49" s="73"/>
      <c r="CX49" s="73"/>
      <c r="CY49" s="73"/>
      <c r="CZ49" s="73"/>
      <c r="DA49" s="73"/>
      <c r="DB49" s="73"/>
      <c r="DC49" s="73"/>
      <c r="DD49" s="73"/>
      <c r="DE49" s="73"/>
      <c r="DF49" s="73"/>
      <c r="DG49" s="73"/>
      <c r="DH49" s="73"/>
      <c r="DI49" s="73"/>
      <c r="DJ49" s="73"/>
      <c r="DK49" s="73"/>
      <c r="DL49" s="73"/>
      <c r="DM49" s="73"/>
      <c r="DN49" s="73"/>
      <c r="DO49" s="73"/>
      <c r="DP49" s="73"/>
      <c r="DQ49" s="73"/>
      <c r="DR49" s="73"/>
      <c r="DS49" s="73"/>
      <c r="DT49" s="73"/>
      <c r="DU49" s="73"/>
      <c r="DV49" s="73"/>
      <c r="DW49" s="73"/>
      <c r="DX49" s="73"/>
      <c r="DY49" s="73"/>
      <c r="DZ49" s="73"/>
      <c r="EA49" s="73"/>
      <c r="EB49" s="73"/>
      <c r="EC49" s="73"/>
      <c r="ED49" s="73"/>
      <c r="EE49" s="73"/>
      <c r="EF49" s="73"/>
      <c r="EG49" s="73"/>
      <c r="EH49" s="73"/>
      <c r="EI49" s="73"/>
      <c r="EJ49" s="73"/>
      <c r="EK49" s="73"/>
      <c r="EL49" s="73"/>
      <c r="EM49" s="73"/>
      <c r="EN49" s="73"/>
      <c r="EO49" s="73"/>
      <c r="EP49" s="73"/>
      <c r="EQ49" s="73"/>
      <c r="ER49" s="73"/>
      <c r="ES49" s="73"/>
      <c r="ET49" s="73"/>
      <c r="EU49" s="73"/>
      <c r="EV49" s="73"/>
      <c r="EW49" s="73"/>
      <c r="EX49" s="73"/>
      <c r="EY49" s="73"/>
      <c r="EZ49" s="73"/>
      <c r="FA49" s="73"/>
      <c r="FB49" s="73"/>
      <c r="FC49" s="73"/>
      <c r="FD49" s="73"/>
      <c r="FE49" s="73"/>
      <c r="FF49" s="73"/>
      <c r="FG49" s="73"/>
      <c r="FH49" s="73"/>
      <c r="FI49" s="73"/>
      <c r="FJ49" s="73"/>
      <c r="FK49" s="73"/>
    </row>
    <row r="50" spans="14:167">
      <c r="N50" s="73"/>
      <c r="O50" s="73"/>
      <c r="P50" s="73"/>
      <c r="Q50" s="73"/>
      <c r="R50" s="73"/>
      <c r="S50" s="73"/>
      <c r="T50" s="73"/>
      <c r="U50" s="73"/>
      <c r="V50" s="73"/>
      <c r="W50" s="73"/>
      <c r="X50" s="73"/>
      <c r="Y50" s="73"/>
      <c r="Z50" s="73"/>
      <c r="AA50" s="73"/>
      <c r="AB50" s="73"/>
      <c r="AC50" s="73"/>
      <c r="AD50" s="73"/>
      <c r="AE50" s="73"/>
      <c r="AF50" s="73"/>
      <c r="AG50" s="73"/>
      <c r="AH50" s="73"/>
      <c r="AI50" s="73"/>
      <c r="AJ50" s="73"/>
      <c r="AK50" s="73"/>
      <c r="AL50" s="73"/>
      <c r="AM50" s="73"/>
      <c r="AN50" s="73"/>
      <c r="AO50" s="73"/>
      <c r="AP50" s="73"/>
      <c r="AQ50" s="73"/>
      <c r="AR50" s="73"/>
      <c r="AS50" s="73"/>
      <c r="AT50" s="73"/>
      <c r="AU50" s="73"/>
      <c r="AV50" s="73"/>
      <c r="AW50" s="73"/>
      <c r="AX50" s="73"/>
      <c r="AY50" s="73"/>
      <c r="AZ50" s="73"/>
      <c r="BA50" s="73"/>
      <c r="BB50" s="73"/>
      <c r="BC50" s="73"/>
      <c r="BD50" s="73"/>
      <c r="BE50" s="73"/>
      <c r="BF50" s="73"/>
      <c r="BG50" s="73"/>
      <c r="BH50" s="73"/>
      <c r="BI50" s="73"/>
      <c r="BJ50" s="73"/>
      <c r="BK50" s="73"/>
      <c r="BL50" s="73"/>
      <c r="BM50" s="73"/>
      <c r="BN50" s="73"/>
      <c r="BO50" s="73"/>
      <c r="BP50" s="73"/>
      <c r="BQ50" s="73"/>
      <c r="BR50" s="73"/>
      <c r="BS50" s="73"/>
      <c r="BT50" s="73"/>
      <c r="BU50" s="73"/>
      <c r="BV50" s="73"/>
      <c r="BW50" s="73"/>
      <c r="BX50" s="73"/>
      <c r="BY50" s="73"/>
      <c r="BZ50" s="73"/>
      <c r="CA50" s="73"/>
      <c r="CB50" s="73"/>
      <c r="CC50" s="73"/>
      <c r="CD50" s="73"/>
      <c r="CE50" s="73"/>
      <c r="CF50" s="73"/>
      <c r="CG50" s="73"/>
      <c r="CH50" s="73"/>
      <c r="CI50" s="73"/>
      <c r="CJ50" s="73"/>
      <c r="CK50" s="73"/>
      <c r="CL50" s="73"/>
      <c r="CM50" s="73"/>
      <c r="CN50" s="73"/>
      <c r="CO50" s="73"/>
      <c r="CP50" s="73"/>
      <c r="CQ50" s="73"/>
      <c r="CR50" s="73"/>
      <c r="CS50" s="73"/>
      <c r="CT50" s="73"/>
      <c r="CU50" s="73"/>
      <c r="CV50" s="73"/>
      <c r="CW50" s="73"/>
      <c r="CX50" s="73"/>
      <c r="CY50" s="73"/>
      <c r="CZ50" s="73"/>
      <c r="DA50" s="73"/>
      <c r="DB50" s="73"/>
      <c r="DC50" s="73"/>
      <c r="DD50" s="73"/>
      <c r="DE50" s="73"/>
      <c r="DF50" s="73"/>
      <c r="DG50" s="73"/>
      <c r="DH50" s="73"/>
      <c r="DI50" s="73"/>
      <c r="DJ50" s="73"/>
      <c r="DK50" s="73"/>
      <c r="DL50" s="73"/>
      <c r="DM50" s="73"/>
      <c r="DN50" s="73"/>
      <c r="DO50" s="73"/>
      <c r="DP50" s="73"/>
      <c r="DQ50" s="73"/>
      <c r="DR50" s="73"/>
      <c r="DS50" s="73"/>
      <c r="DT50" s="73"/>
      <c r="DU50" s="73"/>
      <c r="DV50" s="73"/>
      <c r="DW50" s="73"/>
      <c r="DX50" s="73"/>
      <c r="DY50" s="73"/>
      <c r="DZ50" s="73"/>
      <c r="EA50" s="73"/>
      <c r="EB50" s="73"/>
      <c r="EC50" s="73"/>
      <c r="ED50" s="73"/>
      <c r="EE50" s="73"/>
      <c r="EF50" s="73"/>
      <c r="EG50" s="73"/>
      <c r="EH50" s="73"/>
      <c r="EI50" s="73"/>
      <c r="EJ50" s="73"/>
      <c r="EK50" s="73"/>
      <c r="EL50" s="73"/>
      <c r="EM50" s="73"/>
      <c r="EN50" s="73"/>
      <c r="EO50" s="73"/>
      <c r="EP50" s="73"/>
      <c r="EQ50" s="73"/>
      <c r="ER50" s="73"/>
      <c r="ES50" s="73"/>
      <c r="ET50" s="73"/>
      <c r="EU50" s="73"/>
      <c r="EV50" s="73"/>
      <c r="EW50" s="73"/>
      <c r="EX50" s="73"/>
      <c r="EY50" s="73"/>
      <c r="EZ50" s="73"/>
      <c r="FA50" s="73"/>
      <c r="FB50" s="73"/>
      <c r="FC50" s="73"/>
      <c r="FD50" s="73"/>
      <c r="FE50" s="73"/>
      <c r="FF50" s="73"/>
      <c r="FG50" s="73"/>
      <c r="FH50" s="73"/>
      <c r="FI50" s="73"/>
      <c r="FJ50" s="73"/>
      <c r="FK50" s="73"/>
    </row>
    <row r="51" spans="14:167">
      <c r="N51" s="73"/>
      <c r="O51" s="73"/>
      <c r="P51" s="73"/>
      <c r="Q51" s="73"/>
      <c r="R51" s="73"/>
      <c r="S51" s="73"/>
      <c r="T51" s="73"/>
      <c r="U51" s="73"/>
      <c r="V51" s="73"/>
      <c r="W51" s="73"/>
      <c r="X51" s="73"/>
      <c r="Y51" s="73"/>
      <c r="Z51" s="73"/>
      <c r="AA51" s="73"/>
      <c r="AB51" s="73"/>
      <c r="AC51" s="73"/>
      <c r="AD51" s="73"/>
      <c r="AE51" s="73"/>
      <c r="AF51" s="73"/>
      <c r="AG51" s="73"/>
      <c r="AH51" s="73"/>
      <c r="AI51" s="73"/>
      <c r="AJ51" s="73"/>
      <c r="AK51" s="73"/>
      <c r="AL51" s="73"/>
      <c r="AM51" s="73"/>
      <c r="AN51" s="73"/>
      <c r="AO51" s="73"/>
      <c r="AP51" s="73"/>
      <c r="AQ51" s="73"/>
      <c r="AR51" s="73"/>
      <c r="AS51" s="73"/>
      <c r="AT51" s="73"/>
      <c r="AU51" s="73"/>
      <c r="AV51" s="73"/>
      <c r="AW51" s="73"/>
      <c r="AX51" s="73"/>
      <c r="AY51" s="73"/>
      <c r="AZ51" s="73"/>
      <c r="BA51" s="73"/>
      <c r="BB51" s="73"/>
      <c r="BC51" s="73"/>
      <c r="BD51" s="73"/>
      <c r="BE51" s="73"/>
      <c r="BF51" s="73"/>
      <c r="BG51" s="73"/>
      <c r="BH51" s="73"/>
      <c r="BI51" s="73"/>
      <c r="BJ51" s="73"/>
      <c r="BK51" s="73"/>
      <c r="BL51" s="73"/>
      <c r="BM51" s="73"/>
      <c r="BN51" s="73"/>
      <c r="BO51" s="73"/>
      <c r="BP51" s="73"/>
      <c r="BQ51" s="73"/>
      <c r="BR51" s="73"/>
      <c r="BS51" s="73"/>
      <c r="BT51" s="73"/>
      <c r="BU51" s="73"/>
      <c r="BV51" s="73"/>
      <c r="BW51" s="73"/>
      <c r="BX51" s="73"/>
      <c r="BY51" s="73"/>
      <c r="BZ51" s="73"/>
      <c r="CA51" s="73"/>
      <c r="CB51" s="73"/>
      <c r="CC51" s="73"/>
      <c r="CD51" s="73"/>
      <c r="CE51" s="73"/>
      <c r="CF51" s="73"/>
      <c r="CG51" s="73"/>
      <c r="CH51" s="73"/>
      <c r="CI51" s="73"/>
      <c r="CJ51" s="73"/>
      <c r="CK51" s="73"/>
      <c r="CL51" s="73"/>
      <c r="CM51" s="73"/>
      <c r="CN51" s="73"/>
      <c r="CO51" s="73"/>
      <c r="CP51" s="73"/>
      <c r="CQ51" s="73"/>
      <c r="CR51" s="73"/>
      <c r="CS51" s="73"/>
      <c r="CT51" s="73"/>
      <c r="CU51" s="73"/>
      <c r="CV51" s="73"/>
      <c r="CW51" s="73"/>
      <c r="CX51" s="73"/>
      <c r="CY51" s="73"/>
      <c r="CZ51" s="73"/>
      <c r="DA51" s="73"/>
      <c r="DB51" s="73"/>
      <c r="DC51" s="73"/>
      <c r="DD51" s="73"/>
      <c r="DE51" s="73"/>
      <c r="DF51" s="73"/>
      <c r="DG51" s="73"/>
      <c r="DH51" s="73"/>
      <c r="DI51" s="73"/>
      <c r="DJ51" s="73"/>
      <c r="DK51" s="73"/>
      <c r="DL51" s="73"/>
      <c r="DM51" s="73"/>
      <c r="DN51" s="73"/>
      <c r="DO51" s="73"/>
      <c r="DP51" s="73"/>
      <c r="DQ51" s="73"/>
      <c r="DR51" s="73"/>
      <c r="DS51" s="73"/>
      <c r="DT51" s="73"/>
      <c r="DU51" s="73"/>
      <c r="DV51" s="73"/>
      <c r="DW51" s="73"/>
      <c r="DX51" s="73"/>
      <c r="DY51" s="73"/>
      <c r="DZ51" s="73"/>
      <c r="EA51" s="73"/>
      <c r="EB51" s="73"/>
      <c r="EC51" s="73"/>
      <c r="ED51" s="73"/>
      <c r="EE51" s="73"/>
      <c r="EF51" s="73"/>
      <c r="EG51" s="73"/>
      <c r="EH51" s="73"/>
      <c r="EI51" s="73"/>
      <c r="EJ51" s="73"/>
      <c r="EK51" s="73"/>
      <c r="EL51" s="73"/>
      <c r="EM51" s="73"/>
      <c r="EN51" s="73"/>
      <c r="EO51" s="73"/>
      <c r="EP51" s="73"/>
      <c r="EQ51" s="73"/>
      <c r="ER51" s="73"/>
      <c r="ES51" s="73"/>
      <c r="ET51" s="73"/>
      <c r="EU51" s="73"/>
      <c r="EV51" s="73"/>
      <c r="EW51" s="73"/>
      <c r="EX51" s="73"/>
      <c r="EY51" s="73"/>
      <c r="EZ51" s="73"/>
      <c r="FA51" s="73"/>
      <c r="FB51" s="73"/>
      <c r="FC51" s="73"/>
      <c r="FD51" s="73"/>
      <c r="FE51" s="73"/>
      <c r="FF51" s="73"/>
      <c r="FG51" s="73"/>
      <c r="FH51" s="73"/>
      <c r="FI51" s="73"/>
      <c r="FJ51" s="73"/>
      <c r="FK51" s="73"/>
    </row>
    <row r="52" spans="14:167">
      <c r="N52" s="73"/>
      <c r="O52" s="73"/>
      <c r="P52" s="73"/>
      <c r="Q52" s="73"/>
      <c r="R52" s="73"/>
      <c r="S52" s="73"/>
      <c r="T52" s="73"/>
      <c r="U52" s="73"/>
      <c r="V52" s="73"/>
      <c r="W52" s="73"/>
      <c r="X52" s="73"/>
      <c r="Y52" s="73"/>
      <c r="Z52" s="73"/>
      <c r="AA52" s="73"/>
      <c r="AB52" s="73"/>
      <c r="AC52" s="73"/>
      <c r="AD52" s="73"/>
      <c r="AE52" s="73"/>
      <c r="AF52" s="73"/>
      <c r="AG52" s="73"/>
      <c r="AH52" s="73"/>
      <c r="AI52" s="73"/>
      <c r="AJ52" s="73"/>
      <c r="AK52" s="73"/>
      <c r="AL52" s="73"/>
      <c r="AM52" s="73"/>
      <c r="AN52" s="73"/>
      <c r="AO52" s="73"/>
      <c r="AP52" s="73"/>
      <c r="AQ52" s="73"/>
      <c r="AR52" s="73"/>
      <c r="AS52" s="73"/>
      <c r="AT52" s="73"/>
      <c r="AU52" s="73"/>
      <c r="AV52" s="73"/>
      <c r="AW52" s="73"/>
      <c r="AX52" s="73"/>
      <c r="AY52" s="73"/>
      <c r="AZ52" s="73"/>
      <c r="BA52" s="73"/>
      <c r="BB52" s="73"/>
      <c r="BC52" s="73"/>
      <c r="BD52" s="73"/>
      <c r="BE52" s="73"/>
      <c r="BF52" s="73"/>
      <c r="BG52" s="73"/>
      <c r="BH52" s="73"/>
      <c r="BI52" s="73"/>
      <c r="BJ52" s="73"/>
      <c r="BK52" s="73"/>
      <c r="BL52" s="73"/>
      <c r="BM52" s="73"/>
      <c r="BN52" s="73"/>
      <c r="BO52" s="73"/>
      <c r="BP52" s="73"/>
      <c r="BQ52" s="73"/>
      <c r="BR52" s="73"/>
      <c r="BS52" s="73"/>
      <c r="BT52" s="73"/>
      <c r="BU52" s="73"/>
      <c r="BV52" s="73"/>
      <c r="BW52" s="73"/>
      <c r="BX52" s="73"/>
      <c r="BY52" s="73"/>
      <c r="BZ52" s="73"/>
      <c r="CA52" s="73"/>
      <c r="CB52" s="73"/>
      <c r="CC52" s="73"/>
      <c r="CD52" s="73"/>
      <c r="CE52" s="73"/>
      <c r="CF52" s="73"/>
      <c r="CG52" s="73"/>
      <c r="CH52" s="73"/>
      <c r="CI52" s="73"/>
      <c r="CJ52" s="73"/>
      <c r="CK52" s="73"/>
      <c r="CL52" s="73"/>
      <c r="CM52" s="73"/>
      <c r="CN52" s="73"/>
      <c r="CO52" s="73"/>
      <c r="CP52" s="73"/>
      <c r="CQ52" s="73"/>
      <c r="CR52" s="73"/>
      <c r="CS52" s="73"/>
      <c r="CT52" s="73"/>
      <c r="CU52" s="73"/>
      <c r="CV52" s="73"/>
      <c r="CW52" s="73"/>
      <c r="CX52" s="73"/>
      <c r="CY52" s="73"/>
      <c r="CZ52" s="73"/>
      <c r="DA52" s="73"/>
      <c r="DB52" s="73"/>
      <c r="DC52" s="73"/>
      <c r="DD52" s="73"/>
      <c r="DE52" s="73"/>
      <c r="DF52" s="73"/>
      <c r="DG52" s="73"/>
      <c r="DH52" s="73"/>
      <c r="DI52" s="73"/>
      <c r="DJ52" s="73"/>
      <c r="DK52" s="73"/>
      <c r="DL52" s="73"/>
      <c r="DM52" s="73"/>
      <c r="DN52" s="73"/>
      <c r="DO52" s="73"/>
      <c r="DP52" s="73"/>
      <c r="DQ52" s="73"/>
      <c r="DR52" s="73"/>
      <c r="DS52" s="73"/>
      <c r="DT52" s="73"/>
      <c r="DU52" s="73"/>
      <c r="DV52" s="73"/>
      <c r="DW52" s="73"/>
      <c r="DX52" s="73"/>
      <c r="DY52" s="73"/>
      <c r="DZ52" s="73"/>
      <c r="EA52" s="73"/>
      <c r="EB52" s="73"/>
      <c r="EC52" s="73"/>
      <c r="ED52" s="73"/>
      <c r="EE52" s="73"/>
      <c r="EF52" s="73"/>
      <c r="EG52" s="73"/>
      <c r="EH52" s="73"/>
      <c r="EI52" s="73"/>
      <c r="EJ52" s="73"/>
      <c r="EK52" s="73"/>
      <c r="EL52" s="73"/>
      <c r="EM52" s="73"/>
      <c r="EN52" s="73"/>
      <c r="EO52" s="73"/>
      <c r="EP52" s="73"/>
      <c r="EQ52" s="73"/>
      <c r="ER52" s="73"/>
      <c r="ES52" s="73"/>
      <c r="ET52" s="73"/>
      <c r="EU52" s="73"/>
      <c r="EV52" s="73"/>
      <c r="EW52" s="73"/>
      <c r="EX52" s="73"/>
      <c r="EY52" s="73"/>
      <c r="EZ52" s="73"/>
      <c r="FA52" s="73"/>
      <c r="FB52" s="73"/>
      <c r="FC52" s="73"/>
      <c r="FD52" s="73"/>
      <c r="FE52" s="73"/>
      <c r="FF52" s="73"/>
      <c r="FG52" s="73"/>
      <c r="FH52" s="73"/>
      <c r="FI52" s="73"/>
      <c r="FJ52" s="73"/>
      <c r="FK52" s="73"/>
    </row>
    <row r="53" spans="14:167">
      <c r="N53" s="73"/>
      <c r="O53" s="73"/>
      <c r="P53" s="73"/>
      <c r="Q53" s="73"/>
      <c r="R53" s="73"/>
      <c r="S53" s="73"/>
      <c r="T53" s="73"/>
      <c r="U53" s="73"/>
      <c r="V53" s="73"/>
      <c r="W53" s="73"/>
      <c r="X53" s="73"/>
      <c r="Y53" s="73"/>
      <c r="Z53" s="73"/>
      <c r="AA53" s="73"/>
      <c r="AB53" s="73"/>
      <c r="AC53" s="73"/>
      <c r="AD53" s="73"/>
      <c r="AE53" s="73"/>
      <c r="AF53" s="73"/>
      <c r="AG53" s="73"/>
      <c r="AH53" s="73"/>
      <c r="AI53" s="73"/>
      <c r="AJ53" s="73"/>
      <c r="AK53" s="73"/>
      <c r="AL53" s="73"/>
      <c r="AM53" s="73"/>
      <c r="AN53" s="73"/>
      <c r="AO53" s="73"/>
      <c r="AP53" s="73"/>
      <c r="AQ53" s="73"/>
      <c r="AR53" s="73"/>
      <c r="AS53" s="73"/>
      <c r="AT53" s="73"/>
      <c r="AU53" s="73"/>
      <c r="AV53" s="73"/>
      <c r="AW53" s="73"/>
      <c r="AX53" s="73"/>
      <c r="AY53" s="73"/>
      <c r="AZ53" s="73"/>
      <c r="BA53" s="73"/>
      <c r="BB53" s="73"/>
      <c r="BC53" s="73"/>
      <c r="BD53" s="73"/>
      <c r="BE53" s="73"/>
      <c r="BF53" s="73"/>
      <c r="BG53" s="73"/>
      <c r="BH53" s="73"/>
      <c r="BI53" s="73"/>
      <c r="BJ53" s="73"/>
      <c r="BK53" s="73"/>
      <c r="BL53" s="73"/>
      <c r="BM53" s="73"/>
      <c r="BN53" s="73"/>
      <c r="BO53" s="73"/>
      <c r="BP53" s="73"/>
      <c r="BQ53" s="73"/>
      <c r="BR53" s="73"/>
      <c r="BS53" s="73"/>
      <c r="BT53" s="73"/>
      <c r="BU53" s="73"/>
      <c r="BV53" s="73"/>
      <c r="BW53" s="73"/>
      <c r="BX53" s="73"/>
      <c r="BY53" s="73"/>
      <c r="BZ53" s="73"/>
      <c r="CA53" s="73"/>
      <c r="CB53" s="73"/>
      <c r="CC53" s="73"/>
      <c r="CD53" s="73"/>
      <c r="CE53" s="73"/>
      <c r="CF53" s="73"/>
      <c r="CG53" s="73"/>
      <c r="CH53" s="73"/>
      <c r="CI53" s="73"/>
      <c r="CJ53" s="73"/>
      <c r="CK53" s="73"/>
      <c r="CL53" s="73"/>
      <c r="CM53" s="73"/>
      <c r="CN53" s="73"/>
      <c r="CO53" s="73"/>
      <c r="CP53" s="73"/>
      <c r="CQ53" s="73"/>
      <c r="CR53" s="73"/>
      <c r="CS53" s="73"/>
      <c r="CT53" s="73"/>
      <c r="CU53" s="73"/>
      <c r="CV53" s="73"/>
      <c r="CW53" s="73"/>
      <c r="CX53" s="73"/>
      <c r="CY53" s="73"/>
      <c r="CZ53" s="73"/>
      <c r="DA53" s="73"/>
      <c r="DB53" s="73"/>
      <c r="DC53" s="73"/>
      <c r="DD53" s="73"/>
      <c r="DE53" s="73"/>
      <c r="DF53" s="73"/>
      <c r="DG53" s="73"/>
      <c r="DH53" s="73"/>
      <c r="DI53" s="73"/>
      <c r="DJ53" s="73"/>
      <c r="DK53" s="73"/>
      <c r="DL53" s="73"/>
      <c r="DM53" s="73"/>
      <c r="DN53" s="73"/>
      <c r="DO53" s="73"/>
      <c r="DP53" s="73"/>
      <c r="DQ53" s="73"/>
      <c r="DR53" s="73"/>
      <c r="DS53" s="73"/>
      <c r="DT53" s="73"/>
      <c r="DU53" s="73"/>
      <c r="DV53" s="73"/>
      <c r="DW53" s="73"/>
      <c r="DX53" s="73"/>
      <c r="DY53" s="73"/>
      <c r="DZ53" s="73"/>
      <c r="EA53" s="73"/>
      <c r="EB53" s="73"/>
      <c r="EC53" s="73"/>
      <c r="ED53" s="73"/>
      <c r="EE53" s="73"/>
      <c r="EF53" s="73"/>
      <c r="EG53" s="73"/>
      <c r="EH53" s="73"/>
      <c r="EI53" s="73"/>
      <c r="EJ53" s="73"/>
      <c r="EK53" s="73"/>
      <c r="EL53" s="73"/>
      <c r="EM53" s="73"/>
      <c r="EN53" s="73"/>
      <c r="EO53" s="73"/>
      <c r="EP53" s="73"/>
      <c r="EQ53" s="73"/>
      <c r="ER53" s="73"/>
      <c r="ES53" s="73"/>
      <c r="ET53" s="73"/>
      <c r="EU53" s="73"/>
      <c r="EV53" s="73"/>
      <c r="EW53" s="73"/>
      <c r="EX53" s="73"/>
      <c r="EY53" s="73"/>
      <c r="EZ53" s="73"/>
      <c r="FA53" s="73"/>
      <c r="FB53" s="73"/>
      <c r="FC53" s="73"/>
      <c r="FD53" s="73"/>
      <c r="FE53" s="73"/>
      <c r="FF53" s="73"/>
      <c r="FG53" s="73"/>
      <c r="FH53" s="73"/>
      <c r="FI53" s="73"/>
      <c r="FJ53" s="73"/>
      <c r="FK53" s="73"/>
    </row>
    <row r="54" spans="14:167">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row>
    <row r="55" spans="14:167">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row>
    <row r="56" spans="14:167">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row>
    <row r="57" spans="14:167">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row>
    <row r="58" spans="14:167">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row>
    <row r="59" spans="14:167">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row>
    <row r="60" spans="14:167">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row>
    <row r="61" spans="14:167">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row>
    <row r="62" spans="14:167">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row>
    <row r="63" spans="14:167">
      <c r="N63" s="73"/>
      <c r="O63" s="73"/>
      <c r="P63" s="73"/>
      <c r="Q63" s="73"/>
      <c r="R63" s="73"/>
      <c r="S63" s="73"/>
      <c r="T63" s="73"/>
      <c r="U63" s="73"/>
      <c r="V63" s="73"/>
      <c r="W63" s="73"/>
      <c r="X63" s="73"/>
      <c r="Y63" s="73"/>
      <c r="Z63" s="73"/>
      <c r="AA63" s="73"/>
      <c r="AB63" s="73"/>
      <c r="AC63" s="73"/>
      <c r="AD63" s="73"/>
      <c r="AE63" s="73"/>
      <c r="AF63" s="73"/>
      <c r="AG63" s="73"/>
      <c r="AH63" s="73"/>
      <c r="AI63" s="73"/>
      <c r="AJ63" s="73"/>
      <c r="AK63" s="73"/>
      <c r="AL63" s="73"/>
      <c r="AM63" s="73"/>
      <c r="AN63" s="73"/>
      <c r="AO63" s="73"/>
      <c r="AP63" s="73"/>
      <c r="AQ63" s="73"/>
      <c r="AR63" s="73"/>
      <c r="AS63" s="73"/>
      <c r="AT63" s="73"/>
      <c r="AU63" s="73"/>
      <c r="AV63" s="73"/>
      <c r="AW63" s="73"/>
      <c r="AX63" s="73"/>
      <c r="AY63" s="73"/>
      <c r="AZ63" s="73"/>
      <c r="BA63" s="73"/>
      <c r="BB63" s="73"/>
      <c r="BC63" s="73"/>
      <c r="BD63" s="73"/>
      <c r="BE63" s="73"/>
      <c r="BF63" s="73"/>
      <c r="BG63" s="73"/>
      <c r="BH63" s="73"/>
      <c r="BI63" s="73"/>
      <c r="BJ63" s="73"/>
      <c r="BK63" s="73"/>
      <c r="BL63" s="73"/>
      <c r="BM63" s="73"/>
      <c r="BN63" s="73"/>
      <c r="BO63" s="73"/>
      <c r="BP63" s="73"/>
      <c r="BQ63" s="73"/>
      <c r="BR63" s="73"/>
      <c r="BS63" s="73"/>
      <c r="BT63" s="73"/>
      <c r="BU63" s="73"/>
      <c r="BV63" s="73"/>
      <c r="BW63" s="73"/>
      <c r="BX63" s="73"/>
      <c r="BY63" s="73"/>
      <c r="BZ63" s="73"/>
      <c r="CA63" s="73"/>
      <c r="CB63" s="73"/>
      <c r="CC63" s="73"/>
      <c r="CD63" s="73"/>
      <c r="CE63" s="73"/>
      <c r="CF63" s="73"/>
      <c r="CG63" s="73"/>
      <c r="CH63" s="73"/>
      <c r="CI63" s="73"/>
      <c r="CJ63" s="73"/>
      <c r="CK63" s="73"/>
      <c r="CL63" s="73"/>
      <c r="CM63" s="73"/>
      <c r="CN63" s="73"/>
      <c r="CO63" s="73"/>
      <c r="CP63" s="73"/>
      <c r="CQ63" s="73"/>
      <c r="CR63" s="73"/>
      <c r="CS63" s="73"/>
      <c r="CT63" s="73"/>
      <c r="CU63" s="73"/>
      <c r="CV63" s="73"/>
      <c r="CW63" s="73"/>
      <c r="CX63" s="73"/>
      <c r="CY63" s="73"/>
      <c r="CZ63" s="73"/>
      <c r="DA63" s="73"/>
      <c r="DB63" s="73"/>
      <c r="DC63" s="73"/>
      <c r="DD63" s="73"/>
      <c r="DE63" s="73"/>
      <c r="DF63" s="73"/>
      <c r="DG63" s="73"/>
      <c r="DH63" s="73"/>
      <c r="DI63" s="73"/>
      <c r="DJ63" s="73"/>
      <c r="DK63" s="73"/>
      <c r="DL63" s="73"/>
      <c r="DM63" s="73"/>
      <c r="DN63" s="73"/>
      <c r="DO63" s="73"/>
      <c r="DP63" s="73"/>
      <c r="DQ63" s="73"/>
      <c r="DR63" s="73"/>
      <c r="DS63" s="73"/>
      <c r="DT63" s="73"/>
      <c r="DU63" s="73"/>
      <c r="DV63" s="73"/>
      <c r="DW63" s="73"/>
      <c r="DX63" s="73"/>
      <c r="DY63" s="73"/>
      <c r="DZ63" s="73"/>
      <c r="EA63" s="73"/>
      <c r="EB63" s="73"/>
      <c r="EC63" s="73"/>
      <c r="ED63" s="73"/>
      <c r="EE63" s="73"/>
      <c r="EF63" s="73"/>
      <c r="EG63" s="73"/>
      <c r="EH63" s="73"/>
      <c r="EI63" s="73"/>
      <c r="EJ63" s="73"/>
      <c r="EK63" s="73"/>
      <c r="EL63" s="73"/>
      <c r="EM63" s="73"/>
      <c r="EN63" s="73"/>
      <c r="EO63" s="73"/>
      <c r="EP63" s="73"/>
      <c r="EQ63" s="73"/>
      <c r="ER63" s="73"/>
      <c r="ES63" s="73"/>
      <c r="ET63" s="73"/>
      <c r="EU63" s="73"/>
      <c r="EV63" s="73"/>
      <c r="EW63" s="73"/>
      <c r="EX63" s="73"/>
      <c r="EY63" s="73"/>
      <c r="EZ63" s="73"/>
      <c r="FA63" s="73"/>
      <c r="FB63" s="73"/>
      <c r="FC63" s="73"/>
      <c r="FD63" s="73"/>
      <c r="FE63" s="73"/>
      <c r="FF63" s="73"/>
      <c r="FG63" s="73"/>
      <c r="FH63" s="73"/>
      <c r="FI63" s="73"/>
      <c r="FJ63" s="73"/>
      <c r="FK63" s="73"/>
    </row>
    <row r="64" spans="14:167">
      <c r="N64" s="73"/>
      <c r="O64" s="73"/>
      <c r="P64" s="73"/>
      <c r="Q64" s="73"/>
      <c r="R64" s="73"/>
      <c r="S64" s="73"/>
      <c r="T64" s="73"/>
      <c r="U64" s="73"/>
      <c r="V64" s="73"/>
      <c r="W64" s="73"/>
      <c r="X64" s="73"/>
      <c r="Y64" s="73"/>
      <c r="Z64" s="73"/>
      <c r="AA64" s="73"/>
      <c r="AB64" s="73"/>
      <c r="AC64" s="73"/>
      <c r="AD64" s="73"/>
      <c r="AE64" s="73"/>
      <c r="AF64" s="73"/>
      <c r="AG64" s="73"/>
      <c r="AH64" s="73"/>
      <c r="AI64" s="73"/>
      <c r="AJ64" s="73"/>
      <c r="AK64" s="73"/>
      <c r="AL64" s="73"/>
      <c r="AM64" s="73"/>
      <c r="AN64" s="73"/>
      <c r="AO64" s="73"/>
      <c r="AP64" s="73"/>
      <c r="AQ64" s="73"/>
      <c r="AR64" s="73"/>
      <c r="AS64" s="73"/>
      <c r="AT64" s="73"/>
      <c r="AU64" s="73"/>
      <c r="AV64" s="73"/>
      <c r="AW64" s="73"/>
      <c r="AX64" s="73"/>
      <c r="AY64" s="73"/>
      <c r="AZ64" s="73"/>
      <c r="BA64" s="73"/>
      <c r="BB64" s="73"/>
      <c r="BC64" s="73"/>
      <c r="BD64" s="73"/>
      <c r="BE64" s="73"/>
      <c r="BF64" s="73"/>
      <c r="BG64" s="73"/>
      <c r="BH64" s="73"/>
      <c r="BI64" s="73"/>
      <c r="BJ64" s="73"/>
      <c r="BK64" s="73"/>
      <c r="BL64" s="73"/>
      <c r="BM64" s="73"/>
      <c r="BN64" s="73"/>
      <c r="BO64" s="73"/>
      <c r="BP64" s="73"/>
      <c r="BQ64" s="73"/>
      <c r="BR64" s="73"/>
      <c r="BS64" s="73"/>
      <c r="BT64" s="73"/>
      <c r="BU64" s="73"/>
      <c r="BV64" s="73"/>
      <c r="BW64" s="73"/>
      <c r="BX64" s="73"/>
      <c r="BY64" s="73"/>
      <c r="BZ64" s="73"/>
      <c r="CA64" s="73"/>
      <c r="CB64" s="73"/>
      <c r="CC64" s="73"/>
      <c r="CD64" s="73"/>
      <c r="CE64" s="73"/>
      <c r="CF64" s="73"/>
      <c r="CG64" s="73"/>
      <c r="CH64" s="73"/>
      <c r="CI64" s="73"/>
      <c r="CJ64" s="73"/>
      <c r="CK64" s="73"/>
      <c r="CL64" s="73"/>
      <c r="CM64" s="73"/>
      <c r="CN64" s="73"/>
      <c r="CO64" s="73"/>
      <c r="CP64" s="73"/>
      <c r="CQ64" s="73"/>
      <c r="CR64" s="73"/>
      <c r="CS64" s="73"/>
      <c r="CT64" s="73"/>
      <c r="CU64" s="73"/>
      <c r="CV64" s="73"/>
      <c r="CW64" s="73"/>
      <c r="CX64" s="73"/>
      <c r="CY64" s="73"/>
      <c r="CZ64" s="73"/>
      <c r="DA64" s="73"/>
      <c r="DB64" s="73"/>
      <c r="DC64" s="73"/>
      <c r="DD64" s="73"/>
      <c r="DE64" s="73"/>
      <c r="DF64" s="73"/>
      <c r="DG64" s="73"/>
      <c r="DH64" s="73"/>
      <c r="DI64" s="73"/>
      <c r="DJ64" s="73"/>
      <c r="DK64" s="73"/>
      <c r="DL64" s="73"/>
      <c r="DM64" s="73"/>
      <c r="DN64" s="73"/>
      <c r="DO64" s="73"/>
      <c r="DP64" s="73"/>
      <c r="DQ64" s="73"/>
      <c r="DR64" s="73"/>
      <c r="DS64" s="73"/>
      <c r="DT64" s="73"/>
      <c r="DU64" s="73"/>
      <c r="DV64" s="73"/>
      <c r="DW64" s="73"/>
      <c r="DX64" s="73"/>
      <c r="DY64" s="73"/>
      <c r="DZ64" s="73"/>
      <c r="EA64" s="73"/>
      <c r="EB64" s="73"/>
      <c r="EC64" s="73"/>
      <c r="ED64" s="73"/>
      <c r="EE64" s="73"/>
      <c r="EF64" s="73"/>
      <c r="EG64" s="73"/>
      <c r="EH64" s="73"/>
      <c r="EI64" s="73"/>
      <c r="EJ64" s="73"/>
      <c r="EK64" s="73"/>
      <c r="EL64" s="73"/>
      <c r="EM64" s="73"/>
      <c r="EN64" s="73"/>
      <c r="EO64" s="73"/>
      <c r="EP64" s="73"/>
      <c r="EQ64" s="73"/>
      <c r="ER64" s="73"/>
      <c r="ES64" s="73"/>
      <c r="ET64" s="73"/>
      <c r="EU64" s="73"/>
      <c r="EV64" s="73"/>
      <c r="EW64" s="73"/>
      <c r="EX64" s="73"/>
      <c r="EY64" s="73"/>
      <c r="EZ64" s="73"/>
      <c r="FA64" s="73"/>
      <c r="FB64" s="73"/>
      <c r="FC64" s="73"/>
      <c r="FD64" s="73"/>
      <c r="FE64" s="73"/>
      <c r="FF64" s="73"/>
      <c r="FG64" s="73"/>
      <c r="FH64" s="73"/>
      <c r="FI64" s="73"/>
      <c r="FJ64" s="73"/>
      <c r="FK64" s="73"/>
    </row>
    <row r="65" spans="14:167">
      <c r="N65" s="73"/>
      <c r="O65" s="73"/>
      <c r="P65" s="73"/>
      <c r="Q65" s="73"/>
      <c r="R65" s="73"/>
      <c r="S65" s="73"/>
      <c r="T65" s="73"/>
      <c r="U65" s="73"/>
      <c r="V65" s="73"/>
      <c r="W65" s="73"/>
      <c r="X65" s="73"/>
      <c r="Y65" s="73"/>
      <c r="Z65" s="73"/>
      <c r="AA65" s="73"/>
      <c r="AB65" s="73"/>
      <c r="AC65" s="73"/>
      <c r="AD65" s="73"/>
      <c r="AE65" s="73"/>
      <c r="AF65" s="73"/>
      <c r="AG65" s="73"/>
      <c r="AH65" s="73"/>
      <c r="AI65" s="73"/>
      <c r="AJ65" s="73"/>
      <c r="AK65" s="73"/>
      <c r="AL65" s="73"/>
      <c r="AM65" s="73"/>
      <c r="AN65" s="73"/>
      <c r="AO65" s="73"/>
      <c r="AP65" s="73"/>
      <c r="AQ65" s="73"/>
      <c r="AR65" s="73"/>
      <c r="AS65" s="73"/>
      <c r="AT65" s="73"/>
      <c r="AU65" s="73"/>
      <c r="AV65" s="73"/>
      <c r="AW65" s="73"/>
      <c r="AX65" s="73"/>
      <c r="AY65" s="73"/>
      <c r="AZ65" s="73"/>
      <c r="BA65" s="73"/>
      <c r="BB65" s="73"/>
      <c r="BC65" s="73"/>
      <c r="BD65" s="73"/>
      <c r="BE65" s="73"/>
      <c r="BF65" s="73"/>
      <c r="BG65" s="73"/>
      <c r="BH65" s="73"/>
      <c r="BI65" s="73"/>
      <c r="BJ65" s="73"/>
      <c r="BK65" s="73"/>
      <c r="BL65" s="73"/>
      <c r="BM65" s="73"/>
      <c r="BN65" s="73"/>
      <c r="BO65" s="73"/>
      <c r="BP65" s="73"/>
      <c r="BQ65" s="73"/>
      <c r="BR65" s="73"/>
      <c r="BS65" s="73"/>
      <c r="BT65" s="73"/>
      <c r="BU65" s="73"/>
      <c r="BV65" s="73"/>
      <c r="BW65" s="73"/>
      <c r="BX65" s="73"/>
      <c r="BY65" s="73"/>
      <c r="BZ65" s="73"/>
      <c r="CA65" s="73"/>
      <c r="CB65" s="73"/>
      <c r="CC65" s="73"/>
      <c r="CD65" s="73"/>
      <c r="CE65" s="73"/>
      <c r="CF65" s="73"/>
      <c r="CG65" s="73"/>
      <c r="CH65" s="73"/>
      <c r="CI65" s="73"/>
      <c r="CJ65" s="73"/>
      <c r="CK65" s="73"/>
      <c r="CL65" s="73"/>
      <c r="CM65" s="73"/>
      <c r="CN65" s="73"/>
      <c r="CO65" s="73"/>
      <c r="CP65" s="73"/>
      <c r="CQ65" s="73"/>
      <c r="CR65" s="73"/>
      <c r="CS65" s="73"/>
      <c r="CT65" s="73"/>
      <c r="CU65" s="73"/>
      <c r="CV65" s="73"/>
      <c r="CW65" s="73"/>
      <c r="CX65" s="73"/>
      <c r="CY65" s="73"/>
      <c r="CZ65" s="73"/>
      <c r="DA65" s="73"/>
      <c r="DB65" s="73"/>
      <c r="DC65" s="73"/>
      <c r="DD65" s="73"/>
      <c r="DE65" s="73"/>
      <c r="DF65" s="73"/>
      <c r="DG65" s="73"/>
      <c r="DH65" s="73"/>
      <c r="DI65" s="73"/>
      <c r="DJ65" s="73"/>
      <c r="DK65" s="73"/>
      <c r="DL65" s="73"/>
      <c r="DM65" s="73"/>
      <c r="DN65" s="73"/>
      <c r="DO65" s="73"/>
      <c r="DP65" s="73"/>
      <c r="DQ65" s="73"/>
      <c r="DR65" s="73"/>
      <c r="DS65" s="73"/>
      <c r="DT65" s="73"/>
      <c r="DU65" s="73"/>
      <c r="DV65" s="73"/>
      <c r="DW65" s="73"/>
      <c r="DX65" s="73"/>
      <c r="DY65" s="73"/>
      <c r="DZ65" s="73"/>
      <c r="EA65" s="73"/>
      <c r="EB65" s="73"/>
      <c r="EC65" s="73"/>
      <c r="ED65" s="73"/>
      <c r="EE65" s="73"/>
      <c r="EF65" s="73"/>
      <c r="EG65" s="73"/>
      <c r="EH65" s="73"/>
      <c r="EI65" s="73"/>
      <c r="EJ65" s="73"/>
      <c r="EK65" s="73"/>
      <c r="EL65" s="73"/>
      <c r="EM65" s="73"/>
      <c r="EN65" s="73"/>
      <c r="EO65" s="73"/>
      <c r="EP65" s="73"/>
      <c r="EQ65" s="73"/>
      <c r="ER65" s="73"/>
      <c r="ES65" s="73"/>
      <c r="ET65" s="73"/>
      <c r="EU65" s="73"/>
      <c r="EV65" s="73"/>
      <c r="EW65" s="73"/>
      <c r="EX65" s="73"/>
      <c r="EY65" s="73"/>
      <c r="EZ65" s="73"/>
      <c r="FA65" s="73"/>
      <c r="FB65" s="73"/>
      <c r="FC65" s="73"/>
      <c r="FD65" s="73"/>
      <c r="FE65" s="73"/>
      <c r="FF65" s="73"/>
      <c r="FG65" s="73"/>
      <c r="FH65" s="73"/>
      <c r="FI65" s="73"/>
      <c r="FJ65" s="73"/>
      <c r="FK65" s="73"/>
    </row>
    <row r="66" spans="14:167">
      <c r="N66" s="73"/>
      <c r="O66" s="73"/>
      <c r="P66" s="73"/>
      <c r="Q66" s="73"/>
      <c r="R66" s="73"/>
      <c r="S66" s="73"/>
      <c r="T66" s="73"/>
      <c r="U66" s="73"/>
      <c r="V66" s="73"/>
      <c r="W66" s="73"/>
      <c r="X66" s="73"/>
      <c r="Y66" s="73"/>
      <c r="Z66" s="73"/>
      <c r="AA66" s="73"/>
      <c r="AB66" s="73"/>
      <c r="AC66" s="73"/>
      <c r="AD66" s="73"/>
      <c r="AE66" s="73"/>
      <c r="AF66" s="73"/>
      <c r="AG66" s="73"/>
      <c r="AH66" s="73"/>
      <c r="AI66" s="73"/>
      <c r="AJ66" s="73"/>
      <c r="AK66" s="73"/>
      <c r="AL66" s="73"/>
      <c r="AM66" s="73"/>
      <c r="AN66" s="73"/>
      <c r="AO66" s="73"/>
      <c r="AP66" s="73"/>
      <c r="AQ66" s="73"/>
      <c r="AR66" s="73"/>
      <c r="AS66" s="73"/>
      <c r="AT66" s="73"/>
      <c r="AU66" s="73"/>
      <c r="AV66" s="73"/>
      <c r="AW66" s="73"/>
      <c r="AX66" s="73"/>
      <c r="AY66" s="73"/>
      <c r="AZ66" s="73"/>
      <c r="BA66" s="73"/>
      <c r="BB66" s="73"/>
      <c r="BC66" s="73"/>
      <c r="BD66" s="73"/>
      <c r="BE66" s="73"/>
      <c r="BF66" s="73"/>
      <c r="BG66" s="73"/>
      <c r="BH66" s="73"/>
      <c r="BI66" s="73"/>
      <c r="BJ66" s="73"/>
      <c r="BK66" s="73"/>
      <c r="BL66" s="73"/>
      <c r="BM66" s="73"/>
      <c r="BN66" s="73"/>
      <c r="BO66" s="73"/>
      <c r="BP66" s="73"/>
      <c r="BQ66" s="73"/>
      <c r="BR66" s="73"/>
      <c r="BS66" s="73"/>
      <c r="BT66" s="73"/>
      <c r="BU66" s="73"/>
      <c r="BV66" s="73"/>
      <c r="BW66" s="73"/>
      <c r="BX66" s="73"/>
      <c r="BY66" s="73"/>
      <c r="BZ66" s="73"/>
      <c r="CA66" s="73"/>
      <c r="CB66" s="73"/>
      <c r="CC66" s="73"/>
      <c r="CD66" s="73"/>
      <c r="CE66" s="73"/>
      <c r="CF66" s="73"/>
      <c r="CG66" s="73"/>
      <c r="CH66" s="73"/>
      <c r="CI66" s="73"/>
      <c r="CJ66" s="73"/>
      <c r="CK66" s="73"/>
      <c r="CL66" s="73"/>
      <c r="CM66" s="73"/>
      <c r="CN66" s="73"/>
      <c r="CO66" s="73"/>
      <c r="CP66" s="73"/>
      <c r="CQ66" s="73"/>
      <c r="CR66" s="73"/>
      <c r="CS66" s="73"/>
      <c r="CT66" s="73"/>
      <c r="CU66" s="73"/>
      <c r="CV66" s="73"/>
      <c r="CW66" s="73"/>
      <c r="CX66" s="73"/>
      <c r="CY66" s="73"/>
      <c r="CZ66" s="73"/>
      <c r="DA66" s="73"/>
      <c r="DB66" s="73"/>
      <c r="DC66" s="73"/>
      <c r="DD66" s="73"/>
      <c r="DE66" s="73"/>
      <c r="DF66" s="73"/>
      <c r="DG66" s="73"/>
      <c r="DH66" s="73"/>
      <c r="DI66" s="73"/>
      <c r="DJ66" s="73"/>
      <c r="DK66" s="73"/>
      <c r="DL66" s="73"/>
      <c r="DM66" s="73"/>
      <c r="DN66" s="73"/>
      <c r="DO66" s="73"/>
      <c r="DP66" s="73"/>
      <c r="DQ66" s="73"/>
      <c r="DR66" s="73"/>
      <c r="DS66" s="73"/>
      <c r="DT66" s="73"/>
      <c r="DU66" s="73"/>
      <c r="DV66" s="73"/>
      <c r="DW66" s="73"/>
      <c r="DX66" s="73"/>
      <c r="DY66" s="73"/>
      <c r="DZ66" s="73"/>
      <c r="EA66" s="73"/>
      <c r="EB66" s="73"/>
      <c r="EC66" s="73"/>
      <c r="ED66" s="73"/>
      <c r="EE66" s="73"/>
      <c r="EF66" s="73"/>
      <c r="EG66" s="73"/>
      <c r="EH66" s="73"/>
      <c r="EI66" s="73"/>
      <c r="EJ66" s="73"/>
      <c r="EK66" s="73"/>
      <c r="EL66" s="73"/>
      <c r="EM66" s="73"/>
      <c r="EN66" s="73"/>
      <c r="EO66" s="73"/>
      <c r="EP66" s="73"/>
      <c r="EQ66" s="73"/>
      <c r="ER66" s="73"/>
      <c r="ES66" s="73"/>
      <c r="ET66" s="73"/>
      <c r="EU66" s="73"/>
      <c r="EV66" s="73"/>
      <c r="EW66" s="73"/>
      <c r="EX66" s="73"/>
      <c r="EY66" s="73"/>
      <c r="EZ66" s="73"/>
      <c r="FA66" s="73"/>
      <c r="FB66" s="73"/>
      <c r="FC66" s="73"/>
      <c r="FD66" s="73"/>
      <c r="FE66" s="73"/>
      <c r="FF66" s="73"/>
      <c r="FG66" s="73"/>
      <c r="FH66" s="73"/>
      <c r="FI66" s="73"/>
      <c r="FJ66" s="73"/>
      <c r="FK66" s="73"/>
    </row>
    <row r="67" spans="14:167">
      <c r="N67" s="73"/>
      <c r="O67" s="73"/>
      <c r="P67" s="73"/>
      <c r="Q67" s="73"/>
      <c r="R67" s="73"/>
      <c r="S67" s="73"/>
      <c r="T67" s="73"/>
      <c r="U67" s="73"/>
      <c r="V67" s="73"/>
      <c r="W67" s="73"/>
      <c r="X67" s="73"/>
      <c r="Y67" s="73"/>
      <c r="Z67" s="73"/>
      <c r="AA67" s="73"/>
      <c r="AB67" s="73"/>
      <c r="AC67" s="73"/>
      <c r="AD67" s="73"/>
      <c r="AE67" s="73"/>
      <c r="AF67" s="73"/>
      <c r="AG67" s="73"/>
      <c r="AH67" s="73"/>
      <c r="AI67" s="73"/>
      <c r="AJ67" s="73"/>
      <c r="AK67" s="73"/>
      <c r="AL67" s="73"/>
      <c r="AM67" s="73"/>
      <c r="AN67" s="73"/>
      <c r="AO67" s="73"/>
      <c r="AP67" s="73"/>
      <c r="AQ67" s="73"/>
      <c r="AR67" s="73"/>
      <c r="AS67" s="73"/>
      <c r="AT67" s="73"/>
      <c r="AU67" s="73"/>
      <c r="AV67" s="73"/>
      <c r="AW67" s="73"/>
      <c r="AX67" s="73"/>
      <c r="AY67" s="73"/>
      <c r="AZ67" s="73"/>
      <c r="BA67" s="73"/>
      <c r="BB67" s="73"/>
      <c r="BC67" s="73"/>
      <c r="BD67" s="73"/>
      <c r="BE67" s="73"/>
      <c r="BF67" s="73"/>
      <c r="BG67" s="73"/>
      <c r="BH67" s="73"/>
      <c r="BI67" s="73"/>
      <c r="BJ67" s="73"/>
      <c r="BK67" s="73"/>
      <c r="BL67" s="73"/>
      <c r="BM67" s="73"/>
      <c r="BN67" s="73"/>
      <c r="BO67" s="73"/>
      <c r="BP67" s="73"/>
      <c r="BQ67" s="73"/>
      <c r="BR67" s="73"/>
      <c r="BS67" s="73"/>
      <c r="BT67" s="73"/>
      <c r="BU67" s="73"/>
      <c r="BV67" s="73"/>
      <c r="BW67" s="73"/>
      <c r="BX67" s="73"/>
      <c r="BY67" s="73"/>
      <c r="BZ67" s="73"/>
      <c r="CA67" s="73"/>
      <c r="CB67" s="73"/>
      <c r="CC67" s="73"/>
      <c r="CD67" s="73"/>
      <c r="CE67" s="73"/>
      <c r="CF67" s="73"/>
      <c r="CG67" s="73"/>
      <c r="CH67" s="73"/>
      <c r="CI67" s="73"/>
      <c r="CJ67" s="73"/>
      <c r="CK67" s="73"/>
      <c r="CL67" s="73"/>
      <c r="CM67" s="73"/>
      <c r="CN67" s="73"/>
      <c r="CO67" s="73"/>
      <c r="CP67" s="73"/>
      <c r="CQ67" s="73"/>
      <c r="CR67" s="73"/>
      <c r="CS67" s="73"/>
      <c r="CT67" s="73"/>
      <c r="CU67" s="73"/>
      <c r="CV67" s="73"/>
      <c r="CW67" s="73"/>
      <c r="CX67" s="73"/>
      <c r="CY67" s="73"/>
      <c r="CZ67" s="73"/>
      <c r="DA67" s="73"/>
      <c r="DB67" s="73"/>
      <c r="DC67" s="73"/>
      <c r="DD67" s="73"/>
      <c r="DE67" s="73"/>
      <c r="DF67" s="73"/>
      <c r="DG67" s="73"/>
      <c r="DH67" s="73"/>
      <c r="DI67" s="73"/>
      <c r="DJ67" s="73"/>
      <c r="DK67" s="73"/>
      <c r="DL67" s="73"/>
      <c r="DM67" s="73"/>
      <c r="DN67" s="73"/>
      <c r="DO67" s="73"/>
      <c r="DP67" s="73"/>
      <c r="DQ67" s="73"/>
      <c r="DR67" s="73"/>
      <c r="DS67" s="73"/>
      <c r="DT67" s="73"/>
      <c r="DU67" s="73"/>
      <c r="DV67" s="73"/>
      <c r="DW67" s="73"/>
      <c r="DX67" s="73"/>
      <c r="DY67" s="73"/>
      <c r="DZ67" s="73"/>
      <c r="EA67" s="73"/>
      <c r="EB67" s="73"/>
      <c r="EC67" s="73"/>
      <c r="ED67" s="73"/>
      <c r="EE67" s="73"/>
      <c r="EF67" s="73"/>
      <c r="EG67" s="73"/>
      <c r="EH67" s="73"/>
      <c r="EI67" s="73"/>
      <c r="EJ67" s="73"/>
      <c r="EK67" s="73"/>
      <c r="EL67" s="73"/>
      <c r="EM67" s="73"/>
      <c r="EN67" s="73"/>
      <c r="EO67" s="73"/>
      <c r="EP67" s="73"/>
      <c r="EQ67" s="73"/>
      <c r="ER67" s="73"/>
      <c r="ES67" s="73"/>
      <c r="ET67" s="73"/>
      <c r="EU67" s="73"/>
      <c r="EV67" s="73"/>
      <c r="EW67" s="73"/>
      <c r="EX67" s="73"/>
      <c r="EY67" s="73"/>
      <c r="EZ67" s="73"/>
      <c r="FA67" s="73"/>
      <c r="FB67" s="73"/>
      <c r="FC67" s="73"/>
      <c r="FD67" s="73"/>
      <c r="FE67" s="73"/>
      <c r="FF67" s="73"/>
      <c r="FG67" s="73"/>
      <c r="FH67" s="73"/>
      <c r="FI67" s="73"/>
      <c r="FJ67" s="73"/>
      <c r="FK67" s="73"/>
    </row>
    <row r="68" spans="14:167">
      <c r="N68" s="73"/>
      <c r="O68" s="73"/>
      <c r="P68" s="73"/>
      <c r="Q68" s="73"/>
      <c r="R68" s="73"/>
      <c r="S68" s="73"/>
      <c r="T68" s="73"/>
      <c r="U68" s="73"/>
      <c r="V68" s="73"/>
      <c r="W68" s="73"/>
      <c r="X68" s="73"/>
      <c r="Y68" s="73"/>
      <c r="Z68" s="73"/>
      <c r="AA68" s="73"/>
      <c r="AB68" s="73"/>
      <c r="AC68" s="73"/>
      <c r="AD68" s="73"/>
      <c r="AE68" s="73"/>
      <c r="AF68" s="73"/>
      <c r="AG68" s="73"/>
      <c r="AH68" s="73"/>
      <c r="AI68" s="73"/>
      <c r="AJ68" s="73"/>
      <c r="AK68" s="73"/>
      <c r="AL68" s="73"/>
      <c r="AM68" s="73"/>
      <c r="AN68" s="73"/>
      <c r="AO68" s="73"/>
      <c r="AP68" s="73"/>
      <c r="AQ68" s="73"/>
      <c r="AR68" s="73"/>
      <c r="AS68" s="73"/>
      <c r="AT68" s="73"/>
      <c r="AU68" s="73"/>
      <c r="AV68" s="73"/>
      <c r="AW68" s="73"/>
      <c r="AX68" s="73"/>
      <c r="AY68" s="73"/>
      <c r="AZ68" s="73"/>
      <c r="BA68" s="73"/>
      <c r="BB68" s="73"/>
      <c r="BC68" s="73"/>
      <c r="BD68" s="73"/>
      <c r="BE68" s="73"/>
      <c r="BF68" s="73"/>
      <c r="BG68" s="73"/>
      <c r="BH68" s="73"/>
      <c r="BI68" s="73"/>
      <c r="BJ68" s="73"/>
      <c r="BK68" s="73"/>
      <c r="BL68" s="73"/>
      <c r="BM68" s="73"/>
      <c r="BN68" s="73"/>
      <c r="BO68" s="73"/>
      <c r="BP68" s="73"/>
      <c r="BQ68" s="73"/>
      <c r="BR68" s="73"/>
      <c r="BS68" s="73"/>
      <c r="BT68" s="73"/>
      <c r="BU68" s="73"/>
      <c r="BV68" s="73"/>
      <c r="BW68" s="73"/>
      <c r="BX68" s="73"/>
      <c r="BY68" s="73"/>
      <c r="BZ68" s="73"/>
      <c r="CA68" s="73"/>
      <c r="CB68" s="73"/>
      <c r="CC68" s="73"/>
      <c r="CD68" s="73"/>
      <c r="CE68" s="73"/>
      <c r="CF68" s="73"/>
      <c r="CG68" s="73"/>
      <c r="CH68" s="73"/>
      <c r="CI68" s="73"/>
      <c r="CJ68" s="73"/>
      <c r="CK68" s="73"/>
      <c r="CL68" s="73"/>
      <c r="CM68" s="73"/>
      <c r="CN68" s="73"/>
      <c r="CO68" s="73"/>
      <c r="CP68" s="73"/>
      <c r="CQ68" s="73"/>
      <c r="CR68" s="73"/>
      <c r="CS68" s="73"/>
      <c r="CT68" s="73"/>
      <c r="CU68" s="73"/>
      <c r="CV68" s="73"/>
      <c r="CW68" s="73"/>
      <c r="CX68" s="73"/>
      <c r="CY68" s="73"/>
      <c r="CZ68" s="73"/>
      <c r="DA68" s="73"/>
      <c r="DB68" s="73"/>
      <c r="DC68" s="73"/>
      <c r="DD68" s="73"/>
      <c r="DE68" s="73"/>
      <c r="DF68" s="73"/>
      <c r="DG68" s="73"/>
      <c r="DH68" s="73"/>
      <c r="DI68" s="73"/>
      <c r="DJ68" s="73"/>
      <c r="DK68" s="73"/>
      <c r="DL68" s="73"/>
      <c r="DM68" s="73"/>
      <c r="DN68" s="73"/>
      <c r="DO68" s="73"/>
      <c r="DP68" s="73"/>
      <c r="DQ68" s="73"/>
      <c r="DR68" s="73"/>
      <c r="DS68" s="73"/>
      <c r="DT68" s="73"/>
      <c r="DU68" s="73"/>
      <c r="DV68" s="73"/>
      <c r="DW68" s="73"/>
      <c r="DX68" s="73"/>
      <c r="DY68" s="73"/>
      <c r="DZ68" s="73"/>
      <c r="EA68" s="73"/>
      <c r="EB68" s="73"/>
      <c r="EC68" s="73"/>
      <c r="ED68" s="73"/>
      <c r="EE68" s="73"/>
      <c r="EF68" s="73"/>
      <c r="EG68" s="73"/>
      <c r="EH68" s="73"/>
      <c r="EI68" s="73"/>
      <c r="EJ68" s="73"/>
      <c r="EK68" s="73"/>
      <c r="EL68" s="73"/>
      <c r="EM68" s="73"/>
      <c r="EN68" s="73"/>
      <c r="EO68" s="73"/>
      <c r="EP68" s="73"/>
      <c r="EQ68" s="73"/>
      <c r="ER68" s="73"/>
      <c r="ES68" s="73"/>
      <c r="ET68" s="73"/>
      <c r="EU68" s="73"/>
      <c r="EV68" s="73"/>
      <c r="EW68" s="73"/>
      <c r="EX68" s="73"/>
      <c r="EY68" s="73"/>
      <c r="EZ68" s="73"/>
      <c r="FA68" s="73"/>
      <c r="FB68" s="73"/>
      <c r="FC68" s="73"/>
      <c r="FD68" s="73"/>
      <c r="FE68" s="73"/>
      <c r="FF68" s="73"/>
      <c r="FG68" s="73"/>
      <c r="FH68" s="73"/>
      <c r="FI68" s="73"/>
      <c r="FJ68" s="73"/>
      <c r="FK68" s="73"/>
    </row>
    <row r="69" spans="14:167">
      <c r="N69" s="73"/>
      <c r="O69" s="73"/>
      <c r="P69" s="73"/>
      <c r="Q69" s="73"/>
      <c r="R69" s="73"/>
      <c r="S69" s="73"/>
      <c r="T69" s="73"/>
      <c r="U69" s="73"/>
      <c r="V69" s="73"/>
      <c r="W69" s="73"/>
      <c r="X69" s="73"/>
      <c r="Y69" s="73"/>
      <c r="Z69" s="73"/>
      <c r="AA69" s="73"/>
      <c r="AB69" s="73"/>
      <c r="AC69" s="73"/>
      <c r="AD69" s="73"/>
      <c r="AE69" s="73"/>
      <c r="AF69" s="73"/>
      <c r="AG69" s="73"/>
      <c r="AH69" s="73"/>
      <c r="AI69" s="73"/>
      <c r="AJ69" s="73"/>
      <c r="AK69" s="73"/>
      <c r="AL69" s="73"/>
      <c r="AM69" s="73"/>
      <c r="AN69" s="73"/>
      <c r="AO69" s="73"/>
      <c r="AP69" s="73"/>
      <c r="AQ69" s="73"/>
      <c r="AR69" s="73"/>
      <c r="AS69" s="73"/>
      <c r="AT69" s="73"/>
      <c r="AU69" s="73"/>
      <c r="AV69" s="73"/>
      <c r="AW69" s="73"/>
      <c r="AX69" s="73"/>
      <c r="AY69" s="73"/>
      <c r="AZ69" s="73"/>
      <c r="BA69" s="73"/>
      <c r="BB69" s="73"/>
      <c r="BC69" s="73"/>
      <c r="BD69" s="73"/>
      <c r="BE69" s="73"/>
      <c r="BF69" s="73"/>
      <c r="BG69" s="73"/>
      <c r="BH69" s="73"/>
      <c r="BI69" s="73"/>
      <c r="BJ69" s="73"/>
      <c r="BK69" s="73"/>
      <c r="BL69" s="73"/>
      <c r="BM69" s="73"/>
      <c r="BN69" s="73"/>
      <c r="BO69" s="73"/>
      <c r="BP69" s="73"/>
      <c r="BQ69" s="73"/>
      <c r="BR69" s="73"/>
      <c r="BS69" s="73"/>
      <c r="BT69" s="73"/>
      <c r="BU69" s="73"/>
      <c r="BV69" s="73"/>
      <c r="BW69" s="73"/>
      <c r="BX69" s="73"/>
      <c r="BY69" s="73"/>
      <c r="BZ69" s="73"/>
      <c r="CA69" s="73"/>
      <c r="CB69" s="73"/>
      <c r="CC69" s="73"/>
      <c r="CD69" s="73"/>
      <c r="CE69" s="73"/>
      <c r="CF69" s="73"/>
      <c r="CG69" s="73"/>
      <c r="CH69" s="73"/>
      <c r="CI69" s="73"/>
      <c r="CJ69" s="73"/>
      <c r="CK69" s="73"/>
      <c r="CL69" s="73"/>
      <c r="CM69" s="73"/>
      <c r="CN69" s="73"/>
      <c r="CO69" s="73"/>
      <c r="CP69" s="73"/>
      <c r="CQ69" s="73"/>
      <c r="CR69" s="73"/>
      <c r="CS69" s="73"/>
      <c r="CT69" s="73"/>
      <c r="CU69" s="73"/>
      <c r="CV69" s="73"/>
      <c r="CW69" s="73"/>
      <c r="CX69" s="73"/>
      <c r="CY69" s="73"/>
      <c r="CZ69" s="73"/>
      <c r="DA69" s="73"/>
      <c r="DB69" s="73"/>
      <c r="DC69" s="73"/>
      <c r="DD69" s="73"/>
      <c r="DE69" s="73"/>
      <c r="DF69" s="73"/>
      <c r="DG69" s="73"/>
      <c r="DH69" s="73"/>
      <c r="DI69" s="73"/>
      <c r="DJ69" s="73"/>
      <c r="DK69" s="73"/>
      <c r="DL69" s="73"/>
      <c r="DM69" s="73"/>
      <c r="DN69" s="73"/>
      <c r="DO69" s="73"/>
      <c r="DP69" s="73"/>
      <c r="DQ69" s="73"/>
      <c r="DR69" s="73"/>
      <c r="DS69" s="73"/>
      <c r="DT69" s="73"/>
      <c r="DU69" s="73"/>
      <c r="DV69" s="73"/>
      <c r="DW69" s="73"/>
      <c r="DX69" s="73"/>
      <c r="DY69" s="73"/>
      <c r="DZ69" s="73"/>
      <c r="EA69" s="73"/>
      <c r="EB69" s="73"/>
      <c r="EC69" s="73"/>
      <c r="ED69" s="73"/>
      <c r="EE69" s="73"/>
      <c r="EF69" s="73"/>
      <c r="EG69" s="73"/>
      <c r="EH69" s="73"/>
      <c r="EI69" s="73"/>
      <c r="EJ69" s="73"/>
      <c r="EK69" s="73"/>
      <c r="EL69" s="73"/>
      <c r="EM69" s="73"/>
      <c r="EN69" s="73"/>
      <c r="EO69" s="73"/>
      <c r="EP69" s="73"/>
      <c r="EQ69" s="73"/>
      <c r="ER69" s="73"/>
      <c r="ES69" s="73"/>
      <c r="ET69" s="73"/>
      <c r="EU69" s="73"/>
      <c r="EV69" s="73"/>
      <c r="EW69" s="73"/>
      <c r="EX69" s="73"/>
      <c r="EY69" s="73"/>
      <c r="EZ69" s="73"/>
      <c r="FA69" s="73"/>
      <c r="FB69" s="73"/>
      <c r="FC69" s="73"/>
      <c r="FD69" s="73"/>
      <c r="FE69" s="73"/>
      <c r="FF69" s="73"/>
      <c r="FG69" s="73"/>
      <c r="FH69" s="73"/>
      <c r="FI69" s="73"/>
      <c r="FJ69" s="73"/>
      <c r="FK69" s="73"/>
    </row>
    <row r="70" spans="14:167">
      <c r="N70" s="73"/>
      <c r="O70" s="73"/>
      <c r="P70" s="73"/>
      <c r="Q70" s="73"/>
      <c r="R70" s="73"/>
      <c r="S70" s="73"/>
      <c r="T70" s="73"/>
      <c r="U70" s="73"/>
      <c r="V70" s="73"/>
      <c r="W70" s="73"/>
      <c r="X70" s="73"/>
      <c r="Y70" s="73"/>
      <c r="Z70" s="73"/>
      <c r="AA70" s="73"/>
      <c r="AB70" s="73"/>
      <c r="AC70" s="73"/>
      <c r="AD70" s="73"/>
      <c r="AE70" s="73"/>
      <c r="AF70" s="73"/>
      <c r="AG70" s="73"/>
      <c r="AH70" s="73"/>
      <c r="AI70" s="73"/>
      <c r="AJ70" s="73"/>
      <c r="AK70" s="73"/>
      <c r="AL70" s="73"/>
      <c r="AM70" s="73"/>
      <c r="AN70" s="73"/>
      <c r="AO70" s="73"/>
      <c r="AP70" s="73"/>
      <c r="AQ70" s="73"/>
      <c r="AR70" s="73"/>
      <c r="AS70" s="73"/>
      <c r="AT70" s="73"/>
      <c r="AU70" s="73"/>
      <c r="AV70" s="73"/>
      <c r="AW70" s="73"/>
      <c r="AX70" s="73"/>
      <c r="AY70" s="73"/>
      <c r="AZ70" s="73"/>
      <c r="BA70" s="73"/>
      <c r="BB70" s="73"/>
      <c r="BC70" s="73"/>
      <c r="BD70" s="73"/>
      <c r="BE70" s="73"/>
      <c r="BF70" s="73"/>
      <c r="BG70" s="73"/>
      <c r="BH70" s="73"/>
      <c r="BI70" s="73"/>
      <c r="BJ70" s="73"/>
      <c r="BK70" s="73"/>
      <c r="BL70" s="73"/>
      <c r="BM70" s="73"/>
      <c r="BN70" s="73"/>
      <c r="BO70" s="73"/>
      <c r="BP70" s="73"/>
      <c r="BQ70" s="73"/>
      <c r="BR70" s="73"/>
      <c r="BS70" s="73"/>
      <c r="BT70" s="73"/>
      <c r="BU70" s="73"/>
      <c r="BV70" s="73"/>
      <c r="BW70" s="73"/>
      <c r="BX70" s="73"/>
      <c r="BY70" s="73"/>
      <c r="BZ70" s="73"/>
      <c r="CA70" s="73"/>
      <c r="CB70" s="73"/>
      <c r="CC70" s="73"/>
      <c r="CD70" s="73"/>
      <c r="CE70" s="73"/>
      <c r="CF70" s="73"/>
      <c r="CG70" s="73"/>
      <c r="CH70" s="73"/>
      <c r="CI70" s="73"/>
      <c r="CJ70" s="73"/>
      <c r="CK70" s="73"/>
      <c r="CL70" s="73"/>
      <c r="CM70" s="73"/>
      <c r="CN70" s="73"/>
      <c r="CO70" s="73"/>
      <c r="CP70" s="73"/>
      <c r="CQ70" s="73"/>
      <c r="CR70" s="73"/>
      <c r="CS70" s="73"/>
      <c r="CT70" s="73"/>
      <c r="CU70" s="73"/>
      <c r="CV70" s="73"/>
      <c r="CW70" s="73"/>
      <c r="CX70" s="73"/>
      <c r="CY70" s="73"/>
      <c r="CZ70" s="73"/>
      <c r="DA70" s="73"/>
      <c r="DB70" s="73"/>
      <c r="DC70" s="73"/>
      <c r="DD70" s="73"/>
      <c r="DE70" s="73"/>
      <c r="DF70" s="73"/>
      <c r="DG70" s="73"/>
      <c r="DH70" s="73"/>
      <c r="DI70" s="73"/>
      <c r="DJ70" s="73"/>
      <c r="DK70" s="73"/>
      <c r="DL70" s="73"/>
      <c r="DM70" s="73"/>
      <c r="DN70" s="73"/>
      <c r="DO70" s="73"/>
      <c r="DP70" s="73"/>
      <c r="DQ70" s="73"/>
      <c r="DR70" s="73"/>
      <c r="DS70" s="73"/>
      <c r="DT70" s="73"/>
      <c r="DU70" s="73"/>
      <c r="DV70" s="73"/>
      <c r="DW70" s="73"/>
      <c r="DX70" s="73"/>
      <c r="DY70" s="73"/>
      <c r="DZ70" s="73"/>
      <c r="EA70" s="73"/>
      <c r="EB70" s="73"/>
      <c r="EC70" s="73"/>
      <c r="ED70" s="73"/>
      <c r="EE70" s="73"/>
      <c r="EF70" s="73"/>
      <c r="EG70" s="73"/>
      <c r="EH70" s="73"/>
      <c r="EI70" s="73"/>
      <c r="EJ70" s="73"/>
      <c r="EK70" s="73"/>
      <c r="EL70" s="73"/>
      <c r="EM70" s="73"/>
      <c r="EN70" s="73"/>
      <c r="EO70" s="73"/>
      <c r="EP70" s="73"/>
      <c r="EQ70" s="73"/>
      <c r="ER70" s="73"/>
      <c r="ES70" s="73"/>
      <c r="ET70" s="73"/>
      <c r="EU70" s="73"/>
      <c r="EV70" s="73"/>
      <c r="EW70" s="73"/>
      <c r="EX70" s="73"/>
      <c r="EY70" s="73"/>
      <c r="EZ70" s="73"/>
      <c r="FA70" s="73"/>
      <c r="FB70" s="73"/>
      <c r="FC70" s="73"/>
      <c r="FD70" s="73"/>
      <c r="FE70" s="73"/>
      <c r="FF70" s="73"/>
      <c r="FG70" s="73"/>
      <c r="FH70" s="73"/>
      <c r="FI70" s="73"/>
      <c r="FJ70" s="73"/>
      <c r="FK70" s="73"/>
    </row>
    <row r="71" spans="14:167">
      <c r="N71" s="73"/>
      <c r="O71" s="73"/>
      <c r="P71" s="73"/>
      <c r="Q71" s="73"/>
      <c r="R71" s="73"/>
      <c r="S71" s="73"/>
      <c r="T71" s="73"/>
      <c r="U71" s="73"/>
      <c r="V71" s="73"/>
      <c r="W71" s="73"/>
      <c r="X71" s="73"/>
      <c r="Y71" s="73"/>
      <c r="Z71" s="73"/>
      <c r="AA71" s="73"/>
      <c r="AB71" s="73"/>
      <c r="AC71" s="73"/>
      <c r="AD71" s="73"/>
      <c r="AE71" s="73"/>
      <c r="AF71" s="73"/>
      <c r="AG71" s="73"/>
      <c r="AH71" s="73"/>
      <c r="AI71" s="73"/>
      <c r="AJ71" s="73"/>
      <c r="AK71" s="73"/>
      <c r="AL71" s="73"/>
      <c r="AM71" s="73"/>
      <c r="AN71" s="73"/>
      <c r="AO71" s="73"/>
      <c r="AP71" s="73"/>
      <c r="AQ71" s="73"/>
      <c r="AR71" s="73"/>
      <c r="AS71" s="73"/>
      <c r="AT71" s="73"/>
      <c r="AU71" s="73"/>
      <c r="AV71" s="73"/>
      <c r="AW71" s="73"/>
      <c r="AX71" s="73"/>
      <c r="AY71" s="73"/>
      <c r="AZ71" s="73"/>
      <c r="BA71" s="73"/>
      <c r="BB71" s="73"/>
      <c r="BC71" s="73"/>
      <c r="BD71" s="73"/>
      <c r="BE71" s="73"/>
      <c r="BF71" s="73"/>
      <c r="BG71" s="73"/>
      <c r="BH71" s="73"/>
      <c r="BI71" s="73"/>
      <c r="BJ71" s="73"/>
      <c r="BK71" s="73"/>
      <c r="BL71" s="73"/>
      <c r="BM71" s="73"/>
      <c r="BN71" s="73"/>
      <c r="BO71" s="73"/>
      <c r="BP71" s="73"/>
      <c r="BQ71" s="73"/>
      <c r="BR71" s="73"/>
      <c r="BS71" s="73"/>
      <c r="BT71" s="73"/>
      <c r="BU71" s="73"/>
      <c r="BV71" s="73"/>
      <c r="BW71" s="73"/>
      <c r="BX71" s="73"/>
      <c r="BY71" s="73"/>
      <c r="BZ71" s="73"/>
      <c r="CA71" s="73"/>
      <c r="CB71" s="73"/>
      <c r="CC71" s="73"/>
      <c r="CD71" s="73"/>
      <c r="CE71" s="73"/>
      <c r="CF71" s="73"/>
      <c r="CG71" s="73"/>
      <c r="CH71" s="73"/>
      <c r="CI71" s="73"/>
      <c r="CJ71" s="73"/>
      <c r="CK71" s="73"/>
      <c r="CL71" s="73"/>
      <c r="CM71" s="73"/>
      <c r="CN71" s="73"/>
      <c r="CO71" s="73"/>
      <c r="CP71" s="73"/>
      <c r="CQ71" s="73"/>
      <c r="CR71" s="73"/>
      <c r="CS71" s="73"/>
      <c r="CT71" s="73"/>
      <c r="CU71" s="73"/>
      <c r="CV71" s="73"/>
      <c r="CW71" s="73"/>
      <c r="CX71" s="73"/>
      <c r="CY71" s="73"/>
      <c r="CZ71" s="73"/>
      <c r="DA71" s="73"/>
      <c r="DB71" s="73"/>
      <c r="DC71" s="73"/>
      <c r="DD71" s="73"/>
      <c r="DE71" s="73"/>
      <c r="DF71" s="73"/>
      <c r="DG71" s="73"/>
      <c r="DH71" s="73"/>
      <c r="DI71" s="73"/>
      <c r="DJ71" s="73"/>
      <c r="DK71" s="73"/>
      <c r="DL71" s="73"/>
      <c r="DM71" s="73"/>
      <c r="DN71" s="73"/>
      <c r="DO71" s="73"/>
      <c r="DP71" s="73"/>
      <c r="DQ71" s="73"/>
      <c r="DR71" s="73"/>
      <c r="DS71" s="73"/>
      <c r="DT71" s="73"/>
      <c r="DU71" s="73"/>
      <c r="DV71" s="73"/>
      <c r="DW71" s="73"/>
      <c r="DX71" s="73"/>
      <c r="DY71" s="73"/>
      <c r="DZ71" s="73"/>
      <c r="EA71" s="73"/>
      <c r="EB71" s="73"/>
      <c r="EC71" s="73"/>
      <c r="ED71" s="73"/>
      <c r="EE71" s="73"/>
      <c r="EF71" s="73"/>
      <c r="EG71" s="73"/>
      <c r="EH71" s="73"/>
      <c r="EI71" s="73"/>
      <c r="EJ71" s="73"/>
      <c r="EK71" s="73"/>
      <c r="EL71" s="73"/>
      <c r="EM71" s="73"/>
      <c r="EN71" s="73"/>
      <c r="EO71" s="73"/>
      <c r="EP71" s="73"/>
      <c r="EQ71" s="73"/>
      <c r="ER71" s="73"/>
      <c r="ES71" s="73"/>
      <c r="ET71" s="73"/>
      <c r="EU71" s="73"/>
      <c r="EV71" s="73"/>
      <c r="EW71" s="73"/>
      <c r="EX71" s="73"/>
      <c r="EY71" s="73"/>
      <c r="EZ71" s="73"/>
      <c r="FA71" s="73"/>
      <c r="FB71" s="73"/>
      <c r="FC71" s="73"/>
      <c r="FD71" s="73"/>
      <c r="FE71" s="73"/>
      <c r="FF71" s="73"/>
      <c r="FG71" s="73"/>
      <c r="FH71" s="73"/>
      <c r="FI71" s="73"/>
      <c r="FJ71" s="73"/>
      <c r="FK71" s="73"/>
    </row>
    <row r="72" spans="14:167">
      <c r="N72" s="73"/>
      <c r="O72" s="73"/>
      <c r="P72" s="73"/>
      <c r="Q72" s="73"/>
      <c r="R72" s="73"/>
      <c r="S72" s="73"/>
      <c r="T72" s="73"/>
      <c r="U72" s="73"/>
      <c r="V72" s="73"/>
      <c r="W72" s="73"/>
      <c r="X72" s="73"/>
      <c r="Y72" s="73"/>
      <c r="Z72" s="73"/>
      <c r="AA72" s="73"/>
      <c r="AB72" s="73"/>
      <c r="AC72" s="73"/>
      <c r="AD72" s="73"/>
      <c r="AE72" s="73"/>
      <c r="AF72" s="73"/>
      <c r="AG72" s="73"/>
      <c r="AH72" s="73"/>
      <c r="AI72" s="73"/>
      <c r="AJ72" s="73"/>
      <c r="AK72" s="73"/>
      <c r="AL72" s="73"/>
      <c r="AM72" s="73"/>
      <c r="AN72" s="73"/>
      <c r="AO72" s="73"/>
      <c r="AP72" s="73"/>
      <c r="AQ72" s="73"/>
      <c r="AR72" s="73"/>
      <c r="AS72" s="73"/>
      <c r="AT72" s="73"/>
      <c r="AU72" s="73"/>
      <c r="AV72" s="73"/>
      <c r="AW72" s="73"/>
      <c r="AX72" s="73"/>
      <c r="AY72" s="73"/>
      <c r="AZ72" s="73"/>
      <c r="BA72" s="73"/>
      <c r="BB72" s="73"/>
      <c r="BC72" s="73"/>
      <c r="BD72" s="73"/>
      <c r="BE72" s="73"/>
      <c r="BF72" s="73"/>
      <c r="BG72" s="73"/>
      <c r="BH72" s="73"/>
      <c r="BI72" s="73"/>
      <c r="BJ72" s="73"/>
      <c r="BK72" s="73"/>
      <c r="BL72" s="73"/>
      <c r="BM72" s="73"/>
      <c r="BN72" s="73"/>
      <c r="BO72" s="73"/>
      <c r="BP72" s="73"/>
      <c r="BQ72" s="73"/>
      <c r="BR72" s="73"/>
      <c r="BS72" s="73"/>
      <c r="BT72" s="73"/>
      <c r="BU72" s="73"/>
      <c r="BV72" s="73"/>
      <c r="BW72" s="73"/>
      <c r="BX72" s="73"/>
      <c r="BY72" s="73"/>
      <c r="BZ72" s="73"/>
      <c r="CA72" s="73"/>
      <c r="CB72" s="73"/>
      <c r="CC72" s="73"/>
      <c r="CD72" s="73"/>
      <c r="CE72" s="73"/>
      <c r="CF72" s="73"/>
      <c r="CG72" s="73"/>
      <c r="CH72" s="73"/>
      <c r="CI72" s="73"/>
      <c r="CJ72" s="73"/>
      <c r="CK72" s="73"/>
      <c r="CL72" s="73"/>
      <c r="CM72" s="73"/>
      <c r="CN72" s="73"/>
      <c r="CO72" s="73"/>
      <c r="CP72" s="73"/>
      <c r="CQ72" s="73"/>
      <c r="CR72" s="73"/>
      <c r="CS72" s="73"/>
      <c r="CT72" s="73"/>
      <c r="CU72" s="73"/>
      <c r="CV72" s="73"/>
      <c r="CW72" s="73"/>
      <c r="CX72" s="73"/>
      <c r="CY72" s="73"/>
      <c r="CZ72" s="73"/>
      <c r="DA72" s="73"/>
      <c r="DB72" s="73"/>
      <c r="DC72" s="73"/>
      <c r="DD72" s="73"/>
      <c r="DE72" s="73"/>
      <c r="DF72" s="73"/>
      <c r="DG72" s="73"/>
      <c r="DH72" s="73"/>
      <c r="DI72" s="73"/>
      <c r="DJ72" s="73"/>
      <c r="DK72" s="73"/>
      <c r="DL72" s="73"/>
      <c r="DM72" s="73"/>
      <c r="DN72" s="73"/>
      <c r="DO72" s="73"/>
      <c r="DP72" s="73"/>
      <c r="DQ72" s="73"/>
      <c r="DR72" s="73"/>
      <c r="DS72" s="73"/>
      <c r="DT72" s="73"/>
      <c r="DU72" s="73"/>
      <c r="DV72" s="73"/>
      <c r="DW72" s="73"/>
      <c r="DX72" s="73"/>
      <c r="DY72" s="73"/>
      <c r="DZ72" s="73"/>
      <c r="EA72" s="73"/>
      <c r="EB72" s="73"/>
      <c r="EC72" s="73"/>
      <c r="ED72" s="73"/>
      <c r="EE72" s="73"/>
      <c r="EF72" s="73"/>
      <c r="EG72" s="73"/>
      <c r="EH72" s="73"/>
      <c r="EI72" s="73"/>
      <c r="EJ72" s="73"/>
      <c r="EK72" s="73"/>
      <c r="EL72" s="73"/>
      <c r="EM72" s="73"/>
      <c r="EN72" s="73"/>
      <c r="EO72" s="73"/>
      <c r="EP72" s="73"/>
      <c r="EQ72" s="73"/>
      <c r="ER72" s="73"/>
      <c r="ES72" s="73"/>
      <c r="ET72" s="73"/>
      <c r="EU72" s="73"/>
      <c r="EV72" s="73"/>
      <c r="EW72" s="73"/>
      <c r="EX72" s="73"/>
      <c r="EY72" s="73"/>
      <c r="EZ72" s="73"/>
      <c r="FA72" s="73"/>
      <c r="FB72" s="73"/>
      <c r="FC72" s="73"/>
      <c r="FD72" s="73"/>
      <c r="FE72" s="73"/>
      <c r="FF72" s="73"/>
      <c r="FG72" s="73"/>
      <c r="FH72" s="73"/>
      <c r="FI72" s="73"/>
      <c r="FJ72" s="73"/>
      <c r="FK72" s="73"/>
    </row>
    <row r="73" spans="14:167">
      <c r="N73" s="73"/>
      <c r="O73" s="73"/>
      <c r="P73" s="73"/>
      <c r="Q73" s="73"/>
      <c r="R73" s="73"/>
      <c r="S73" s="73"/>
      <c r="T73" s="73"/>
      <c r="U73" s="73"/>
      <c r="V73" s="73"/>
      <c r="W73" s="73"/>
      <c r="X73" s="73"/>
      <c r="Y73" s="73"/>
      <c r="Z73" s="73"/>
      <c r="AA73" s="73"/>
      <c r="AB73" s="73"/>
      <c r="AC73" s="73"/>
      <c r="AD73" s="73"/>
      <c r="AE73" s="73"/>
      <c r="AF73" s="73"/>
      <c r="AG73" s="73"/>
      <c r="AH73" s="73"/>
      <c r="AI73" s="73"/>
      <c r="AJ73" s="73"/>
      <c r="AK73" s="73"/>
      <c r="AL73" s="73"/>
      <c r="AM73" s="73"/>
      <c r="AN73" s="73"/>
      <c r="AO73" s="73"/>
      <c r="AP73" s="73"/>
      <c r="AQ73" s="73"/>
      <c r="AR73" s="73"/>
      <c r="AS73" s="73"/>
      <c r="AT73" s="73"/>
      <c r="AU73" s="73"/>
      <c r="AV73" s="73"/>
      <c r="AW73" s="73"/>
      <c r="AX73" s="73"/>
      <c r="AY73" s="73"/>
      <c r="AZ73" s="73"/>
      <c r="BA73" s="73"/>
      <c r="BB73" s="73"/>
      <c r="BC73" s="73"/>
      <c r="BD73" s="73"/>
      <c r="BE73" s="73"/>
      <c r="BF73" s="73"/>
      <c r="BG73" s="73"/>
      <c r="BH73" s="73"/>
      <c r="BI73" s="73"/>
      <c r="BJ73" s="73"/>
      <c r="BK73" s="73"/>
      <c r="BL73" s="73"/>
      <c r="BM73" s="73"/>
      <c r="BN73" s="73"/>
      <c r="BO73" s="73"/>
      <c r="BP73" s="73"/>
      <c r="BQ73" s="73"/>
      <c r="BR73" s="73"/>
      <c r="BS73" s="73"/>
      <c r="BT73" s="73"/>
      <c r="BU73" s="73"/>
      <c r="BV73" s="73"/>
      <c r="BW73" s="73"/>
      <c r="BX73" s="73"/>
      <c r="BY73" s="73"/>
      <c r="BZ73" s="73"/>
      <c r="CA73" s="73"/>
      <c r="CB73" s="73"/>
      <c r="CC73" s="73"/>
      <c r="CD73" s="73"/>
      <c r="CE73" s="73"/>
      <c r="CF73" s="73"/>
      <c r="CG73" s="73"/>
      <c r="CH73" s="73"/>
      <c r="CI73" s="73"/>
      <c r="CJ73" s="73"/>
      <c r="CK73" s="73"/>
      <c r="CL73" s="73"/>
      <c r="CM73" s="73"/>
      <c r="CN73" s="73"/>
      <c r="CO73" s="73"/>
      <c r="CP73" s="73"/>
      <c r="CQ73" s="73"/>
      <c r="CR73" s="73"/>
      <c r="CS73" s="73"/>
      <c r="CT73" s="73"/>
      <c r="CU73" s="73"/>
      <c r="CV73" s="73"/>
      <c r="CW73" s="73"/>
      <c r="CX73" s="73"/>
      <c r="CY73" s="73"/>
      <c r="CZ73" s="73"/>
      <c r="DA73" s="73"/>
      <c r="DB73" s="73"/>
      <c r="DC73" s="73"/>
      <c r="DD73" s="73"/>
      <c r="DE73" s="73"/>
      <c r="DF73" s="73"/>
      <c r="DG73" s="73"/>
      <c r="DH73" s="73"/>
      <c r="DI73" s="73"/>
      <c r="DJ73" s="73"/>
      <c r="DK73" s="73"/>
      <c r="DL73" s="73"/>
      <c r="DM73" s="73"/>
      <c r="DN73" s="73"/>
      <c r="DO73" s="73"/>
      <c r="DP73" s="73"/>
      <c r="DQ73" s="73"/>
      <c r="DR73" s="73"/>
      <c r="DS73" s="73"/>
      <c r="DT73" s="73"/>
      <c r="DU73" s="73"/>
      <c r="DV73" s="73"/>
      <c r="DW73" s="73"/>
      <c r="DX73" s="73"/>
      <c r="DY73" s="73"/>
      <c r="DZ73" s="73"/>
      <c r="EA73" s="73"/>
      <c r="EB73" s="73"/>
      <c r="EC73" s="73"/>
      <c r="ED73" s="73"/>
      <c r="EE73" s="73"/>
      <c r="EF73" s="73"/>
      <c r="EG73" s="73"/>
      <c r="EH73" s="73"/>
      <c r="EI73" s="73"/>
      <c r="EJ73" s="73"/>
      <c r="EK73" s="73"/>
      <c r="EL73" s="73"/>
      <c r="EM73" s="73"/>
      <c r="EN73" s="73"/>
      <c r="EO73" s="73"/>
      <c r="EP73" s="73"/>
      <c r="EQ73" s="73"/>
      <c r="ER73" s="73"/>
      <c r="ES73" s="73"/>
      <c r="ET73" s="73"/>
      <c r="EU73" s="73"/>
      <c r="EV73" s="73"/>
      <c r="EW73" s="73"/>
      <c r="EX73" s="73"/>
      <c r="EY73" s="73"/>
      <c r="EZ73" s="73"/>
      <c r="FA73" s="73"/>
      <c r="FB73" s="73"/>
      <c r="FC73" s="73"/>
      <c r="FD73" s="73"/>
      <c r="FE73" s="73"/>
      <c r="FF73" s="73"/>
      <c r="FG73" s="73"/>
      <c r="FH73" s="73"/>
      <c r="FI73" s="73"/>
      <c r="FJ73" s="73"/>
      <c r="FK73" s="73"/>
    </row>
    <row r="74" spans="14:167">
      <c r="N74" s="73"/>
      <c r="O74" s="73"/>
      <c r="P74" s="73"/>
      <c r="Q74" s="73"/>
      <c r="R74" s="73"/>
      <c r="S74" s="73"/>
      <c r="T74" s="73"/>
      <c r="U74" s="73"/>
      <c r="V74" s="73"/>
      <c r="W74" s="73"/>
      <c r="X74" s="73"/>
      <c r="Y74" s="73"/>
      <c r="Z74" s="73"/>
      <c r="AA74" s="73"/>
      <c r="AB74" s="73"/>
      <c r="AC74" s="73"/>
      <c r="AD74" s="73"/>
      <c r="AE74" s="73"/>
      <c r="AF74" s="73"/>
      <c r="AG74" s="73"/>
      <c r="AH74" s="73"/>
      <c r="AI74" s="73"/>
      <c r="AJ74" s="73"/>
      <c r="AK74" s="73"/>
      <c r="AL74" s="73"/>
      <c r="AM74" s="73"/>
      <c r="AN74" s="73"/>
      <c r="AO74" s="73"/>
      <c r="AP74" s="73"/>
      <c r="AQ74" s="73"/>
      <c r="AR74" s="73"/>
      <c r="AS74" s="73"/>
      <c r="AT74" s="73"/>
      <c r="AU74" s="73"/>
      <c r="AV74" s="73"/>
      <c r="AW74" s="73"/>
      <c r="AX74" s="73"/>
      <c r="AY74" s="73"/>
      <c r="AZ74" s="73"/>
      <c r="BA74" s="73"/>
      <c r="BB74" s="73"/>
      <c r="BC74" s="73"/>
      <c r="BD74" s="73"/>
      <c r="BE74" s="73"/>
      <c r="BF74" s="73"/>
      <c r="BG74" s="73"/>
      <c r="BH74" s="73"/>
      <c r="BI74" s="73"/>
      <c r="BJ74" s="73"/>
      <c r="BK74" s="73"/>
      <c r="BL74" s="73"/>
      <c r="BM74" s="73"/>
      <c r="BN74" s="73"/>
      <c r="BO74" s="73"/>
      <c r="BP74" s="73"/>
      <c r="BQ74" s="73"/>
      <c r="BR74" s="73"/>
      <c r="BS74" s="73"/>
      <c r="BT74" s="73"/>
      <c r="BU74" s="73"/>
      <c r="BV74" s="73"/>
      <c r="BW74" s="73"/>
      <c r="BX74" s="73"/>
      <c r="BY74" s="73"/>
      <c r="BZ74" s="73"/>
      <c r="CA74" s="73"/>
      <c r="CB74" s="73"/>
      <c r="CC74" s="73"/>
      <c r="CD74" s="73"/>
      <c r="CE74" s="73"/>
      <c r="CF74" s="73"/>
      <c r="CG74" s="73"/>
      <c r="CH74" s="73"/>
      <c r="CI74" s="73"/>
      <c r="CJ74" s="73"/>
      <c r="CK74" s="73"/>
      <c r="CL74" s="73"/>
      <c r="CM74" s="73"/>
      <c r="CN74" s="73"/>
      <c r="CO74" s="73"/>
      <c r="CP74" s="73"/>
      <c r="CQ74" s="73"/>
      <c r="CR74" s="73"/>
      <c r="CS74" s="73"/>
      <c r="CT74" s="73"/>
      <c r="CU74" s="73"/>
      <c r="CV74" s="73"/>
      <c r="CW74" s="73"/>
      <c r="CX74" s="73"/>
      <c r="CY74" s="73"/>
      <c r="CZ74" s="73"/>
      <c r="DA74" s="73"/>
      <c r="DB74" s="73"/>
      <c r="DC74" s="73"/>
      <c r="DD74" s="73"/>
      <c r="DE74" s="73"/>
      <c r="DF74" s="73"/>
      <c r="DG74" s="73"/>
      <c r="DH74" s="73"/>
      <c r="DI74" s="73"/>
      <c r="DJ74" s="73"/>
      <c r="DK74" s="73"/>
      <c r="DL74" s="73"/>
      <c r="DM74" s="73"/>
      <c r="DN74" s="73"/>
      <c r="DO74" s="73"/>
      <c r="DP74" s="73"/>
      <c r="DQ74" s="73"/>
      <c r="DR74" s="73"/>
      <c r="DS74" s="73"/>
      <c r="DT74" s="73"/>
      <c r="DU74" s="73"/>
      <c r="DV74" s="73"/>
      <c r="DW74" s="73"/>
      <c r="DX74" s="73"/>
      <c r="DY74" s="73"/>
      <c r="DZ74" s="73"/>
      <c r="EA74" s="73"/>
      <c r="EB74" s="73"/>
      <c r="EC74" s="73"/>
      <c r="ED74" s="73"/>
      <c r="EE74" s="73"/>
      <c r="EF74" s="73"/>
      <c r="EG74" s="73"/>
      <c r="EH74" s="73"/>
      <c r="EI74" s="73"/>
      <c r="EJ74" s="73"/>
      <c r="EK74" s="73"/>
      <c r="EL74" s="73"/>
      <c r="EM74" s="73"/>
      <c r="EN74" s="73"/>
      <c r="EO74" s="73"/>
      <c r="EP74" s="73"/>
      <c r="EQ74" s="73"/>
      <c r="ER74" s="73"/>
      <c r="ES74" s="73"/>
      <c r="ET74" s="73"/>
      <c r="EU74" s="73"/>
      <c r="EV74" s="73"/>
      <c r="EW74" s="73"/>
      <c r="EX74" s="73"/>
      <c r="EY74" s="73"/>
      <c r="EZ74" s="73"/>
      <c r="FA74" s="73"/>
      <c r="FB74" s="73"/>
      <c r="FC74" s="73"/>
      <c r="FD74" s="73"/>
      <c r="FE74" s="73"/>
      <c r="FF74" s="73"/>
      <c r="FG74" s="73"/>
      <c r="FH74" s="73"/>
      <c r="FI74" s="73"/>
      <c r="FJ74" s="73"/>
      <c r="FK74" s="73"/>
    </row>
    <row r="75" spans="14:167">
      <c r="N75" s="73"/>
      <c r="O75" s="73"/>
      <c r="P75" s="73"/>
      <c r="Q75" s="73"/>
      <c r="R75" s="73"/>
      <c r="S75" s="73"/>
      <c r="T75" s="73"/>
      <c r="U75" s="73"/>
      <c r="V75" s="73"/>
      <c r="W75" s="73"/>
      <c r="X75" s="73"/>
      <c r="Y75" s="73"/>
      <c r="Z75" s="73"/>
      <c r="AA75" s="73"/>
      <c r="AB75" s="73"/>
      <c r="AC75" s="73"/>
      <c r="AD75" s="73"/>
      <c r="AE75" s="73"/>
      <c r="AF75" s="73"/>
      <c r="AG75" s="73"/>
      <c r="AH75" s="73"/>
      <c r="AI75" s="73"/>
      <c r="AJ75" s="73"/>
      <c r="AK75" s="73"/>
      <c r="AL75" s="73"/>
      <c r="AM75" s="73"/>
      <c r="AN75" s="73"/>
      <c r="AO75" s="73"/>
      <c r="AP75" s="73"/>
      <c r="AQ75" s="73"/>
      <c r="AR75" s="73"/>
      <c r="AS75" s="73"/>
      <c r="AT75" s="73"/>
      <c r="AU75" s="73"/>
      <c r="AV75" s="73"/>
      <c r="AW75" s="73"/>
      <c r="AX75" s="73"/>
      <c r="AY75" s="73"/>
      <c r="AZ75" s="73"/>
      <c r="BA75" s="73"/>
      <c r="BB75" s="73"/>
      <c r="BC75" s="73"/>
      <c r="BD75" s="73"/>
      <c r="BE75" s="73"/>
      <c r="BF75" s="73"/>
      <c r="BG75" s="73"/>
      <c r="BH75" s="73"/>
      <c r="BI75" s="73"/>
      <c r="BJ75" s="73"/>
      <c r="BK75" s="73"/>
      <c r="BL75" s="73"/>
      <c r="BM75" s="73"/>
      <c r="BN75" s="73"/>
      <c r="BO75" s="73"/>
      <c r="BP75" s="73"/>
      <c r="BQ75" s="73"/>
      <c r="BR75" s="73"/>
      <c r="BS75" s="73"/>
      <c r="BT75" s="73"/>
      <c r="BU75" s="73"/>
      <c r="BV75" s="73"/>
      <c r="BW75" s="73"/>
      <c r="BX75" s="73"/>
      <c r="BY75" s="73"/>
      <c r="BZ75" s="73"/>
      <c r="CA75" s="73"/>
      <c r="CB75" s="73"/>
      <c r="CC75" s="73"/>
      <c r="CD75" s="73"/>
      <c r="CE75" s="73"/>
      <c r="CF75" s="73"/>
      <c r="CG75" s="73"/>
      <c r="CH75" s="73"/>
      <c r="CI75" s="73"/>
      <c r="CJ75" s="73"/>
      <c r="CK75" s="73"/>
      <c r="CL75" s="73"/>
      <c r="CM75" s="73"/>
      <c r="CN75" s="73"/>
      <c r="CO75" s="73"/>
      <c r="CP75" s="73"/>
      <c r="CQ75" s="73"/>
      <c r="CR75" s="73"/>
      <c r="CS75" s="73"/>
      <c r="CT75" s="73"/>
      <c r="CU75" s="73"/>
      <c r="CV75" s="73"/>
      <c r="CW75" s="73"/>
      <c r="CX75" s="73"/>
      <c r="CY75" s="73"/>
      <c r="CZ75" s="73"/>
      <c r="DA75" s="73"/>
      <c r="DB75" s="73"/>
      <c r="DC75" s="73"/>
      <c r="DD75" s="73"/>
      <c r="DE75" s="73"/>
      <c r="DF75" s="73"/>
      <c r="DG75" s="73"/>
      <c r="DH75" s="73"/>
      <c r="DI75" s="73"/>
      <c r="DJ75" s="73"/>
      <c r="DK75" s="73"/>
      <c r="DL75" s="73"/>
      <c r="DM75" s="73"/>
      <c r="DN75" s="73"/>
      <c r="DO75" s="73"/>
      <c r="DP75" s="73"/>
      <c r="DQ75" s="73"/>
      <c r="DR75" s="73"/>
      <c r="DS75" s="73"/>
      <c r="DT75" s="73"/>
      <c r="DU75" s="73"/>
      <c r="DV75" s="73"/>
      <c r="DW75" s="73"/>
      <c r="DX75" s="73"/>
      <c r="DY75" s="73"/>
      <c r="DZ75" s="73"/>
      <c r="EA75" s="73"/>
      <c r="EB75" s="73"/>
      <c r="EC75" s="73"/>
      <c r="ED75" s="73"/>
      <c r="EE75" s="73"/>
      <c r="EF75" s="73"/>
      <c r="EG75" s="73"/>
      <c r="EH75" s="73"/>
      <c r="EI75" s="73"/>
      <c r="EJ75" s="73"/>
      <c r="EK75" s="73"/>
      <c r="EL75" s="73"/>
      <c r="EM75" s="73"/>
      <c r="EN75" s="73"/>
      <c r="EO75" s="73"/>
      <c r="EP75" s="73"/>
      <c r="EQ75" s="73"/>
      <c r="ER75" s="73"/>
      <c r="ES75" s="73"/>
      <c r="ET75" s="73"/>
      <c r="EU75" s="73"/>
      <c r="EV75" s="73"/>
      <c r="EW75" s="73"/>
      <c r="EX75" s="73"/>
      <c r="EY75" s="73"/>
      <c r="EZ75" s="73"/>
      <c r="FA75" s="73"/>
      <c r="FB75" s="73"/>
      <c r="FC75" s="73"/>
      <c r="FD75" s="73"/>
      <c r="FE75" s="73"/>
      <c r="FF75" s="73"/>
      <c r="FG75" s="73"/>
      <c r="FH75" s="73"/>
      <c r="FI75" s="73"/>
      <c r="FJ75" s="73"/>
      <c r="FK75" s="73"/>
    </row>
    <row r="76" spans="14:167">
      <c r="N76" s="73"/>
      <c r="O76" s="73"/>
      <c r="P76" s="73"/>
      <c r="Q76" s="73"/>
      <c r="R76" s="73"/>
      <c r="S76" s="73"/>
      <c r="T76" s="73"/>
      <c r="U76" s="73"/>
      <c r="V76" s="73"/>
      <c r="W76" s="73"/>
      <c r="X76" s="73"/>
      <c r="Y76" s="73"/>
      <c r="Z76" s="73"/>
      <c r="AA76" s="73"/>
      <c r="AB76" s="73"/>
      <c r="AC76" s="73"/>
      <c r="AD76" s="73"/>
      <c r="AE76" s="73"/>
      <c r="AF76" s="73"/>
      <c r="AG76" s="73"/>
      <c r="AH76" s="73"/>
      <c r="AI76" s="73"/>
      <c r="AJ76" s="73"/>
      <c r="AK76" s="73"/>
      <c r="AL76" s="73"/>
      <c r="AM76" s="73"/>
      <c r="AN76" s="73"/>
      <c r="AO76" s="73"/>
      <c r="AP76" s="73"/>
      <c r="AQ76" s="73"/>
      <c r="AR76" s="73"/>
      <c r="AS76" s="73"/>
      <c r="AT76" s="73"/>
      <c r="AU76" s="73"/>
      <c r="AV76" s="73"/>
      <c r="AW76" s="73"/>
      <c r="AX76" s="73"/>
      <c r="AY76" s="73"/>
      <c r="AZ76" s="73"/>
      <c r="BA76" s="73"/>
      <c r="BB76" s="73"/>
      <c r="BC76" s="73"/>
      <c r="BD76" s="73"/>
      <c r="BE76" s="73"/>
      <c r="BF76" s="73"/>
      <c r="BG76" s="73"/>
      <c r="BH76" s="73"/>
      <c r="BI76" s="73"/>
      <c r="BJ76" s="73"/>
      <c r="BK76" s="73"/>
      <c r="BL76" s="73"/>
      <c r="BM76" s="73"/>
      <c r="BN76" s="73"/>
      <c r="BO76" s="73"/>
      <c r="BP76" s="73"/>
      <c r="BQ76" s="73"/>
      <c r="BR76" s="73"/>
      <c r="BS76" s="73"/>
      <c r="BT76" s="73"/>
      <c r="BU76" s="73"/>
      <c r="BV76" s="73"/>
      <c r="BW76" s="73"/>
      <c r="BX76" s="73"/>
      <c r="BY76" s="73"/>
      <c r="BZ76" s="73"/>
      <c r="CA76" s="73"/>
      <c r="CB76" s="73"/>
      <c r="CC76" s="73"/>
      <c r="CD76" s="73"/>
      <c r="CE76" s="73"/>
      <c r="CF76" s="73"/>
      <c r="CG76" s="73"/>
      <c r="CH76" s="73"/>
      <c r="CI76" s="73"/>
      <c r="CJ76" s="73"/>
      <c r="CK76" s="73"/>
      <c r="CL76" s="73"/>
      <c r="CM76" s="73"/>
      <c r="CN76" s="73"/>
      <c r="CO76" s="73"/>
      <c r="CP76" s="73"/>
      <c r="CQ76" s="73"/>
      <c r="CR76" s="73"/>
      <c r="CS76" s="73"/>
      <c r="CT76" s="73"/>
      <c r="CU76" s="73"/>
      <c r="CV76" s="73"/>
      <c r="CW76" s="73"/>
      <c r="CX76" s="73"/>
      <c r="CY76" s="73"/>
      <c r="CZ76" s="73"/>
      <c r="DA76" s="73"/>
      <c r="DB76" s="73"/>
      <c r="DC76" s="73"/>
      <c r="DD76" s="73"/>
      <c r="DE76" s="73"/>
      <c r="DF76" s="73"/>
      <c r="DG76" s="73"/>
      <c r="DH76" s="73"/>
      <c r="DI76" s="73"/>
      <c r="DJ76" s="73"/>
      <c r="DK76" s="73"/>
      <c r="DL76" s="73"/>
      <c r="DM76" s="73"/>
      <c r="DN76" s="73"/>
      <c r="DO76" s="73"/>
      <c r="DP76" s="73"/>
      <c r="DQ76" s="73"/>
      <c r="DR76" s="73"/>
      <c r="DS76" s="73"/>
      <c r="DT76" s="73"/>
      <c r="DU76" s="73"/>
      <c r="DV76" s="73"/>
      <c r="DW76" s="73"/>
      <c r="DX76" s="73"/>
      <c r="DY76" s="73"/>
      <c r="DZ76" s="73"/>
      <c r="EA76" s="73"/>
      <c r="EB76" s="73"/>
      <c r="EC76" s="73"/>
      <c r="ED76" s="73"/>
      <c r="EE76" s="73"/>
      <c r="EF76" s="73"/>
      <c r="EG76" s="73"/>
      <c r="EH76" s="73"/>
      <c r="EI76" s="73"/>
      <c r="EJ76" s="73"/>
      <c r="EK76" s="73"/>
      <c r="EL76" s="73"/>
      <c r="EM76" s="73"/>
      <c r="EN76" s="73"/>
      <c r="EO76" s="73"/>
      <c r="EP76" s="73"/>
      <c r="EQ76" s="73"/>
      <c r="ER76" s="73"/>
      <c r="ES76" s="73"/>
      <c r="ET76" s="73"/>
      <c r="EU76" s="73"/>
      <c r="EV76" s="73"/>
      <c r="EW76" s="73"/>
      <c r="EX76" s="73"/>
      <c r="EY76" s="73"/>
      <c r="EZ76" s="73"/>
      <c r="FA76" s="73"/>
      <c r="FB76" s="73"/>
      <c r="FC76" s="73"/>
      <c r="FD76" s="73"/>
      <c r="FE76" s="73"/>
      <c r="FF76" s="73"/>
      <c r="FG76" s="73"/>
      <c r="FH76" s="73"/>
      <c r="FI76" s="73"/>
      <c r="FJ76" s="73"/>
      <c r="FK76" s="73"/>
    </row>
    <row r="77" spans="14:167">
      <c r="N77" s="73"/>
      <c r="O77" s="73"/>
      <c r="P77" s="73"/>
      <c r="Q77" s="73"/>
      <c r="R77" s="73"/>
      <c r="S77" s="73"/>
      <c r="T77" s="73"/>
      <c r="U77" s="73"/>
      <c r="V77" s="73"/>
      <c r="W77" s="73"/>
      <c r="X77" s="73"/>
      <c r="Y77" s="73"/>
      <c r="Z77" s="73"/>
      <c r="AA77" s="73"/>
      <c r="AB77" s="73"/>
      <c r="AC77" s="73"/>
      <c r="AD77" s="73"/>
      <c r="AE77" s="73"/>
      <c r="AF77" s="73"/>
      <c r="AG77" s="73"/>
      <c r="AH77" s="73"/>
      <c r="AI77" s="73"/>
      <c r="AJ77" s="73"/>
      <c r="AK77" s="73"/>
      <c r="AL77" s="73"/>
      <c r="AM77" s="73"/>
      <c r="AN77" s="73"/>
      <c r="AO77" s="73"/>
      <c r="AP77" s="73"/>
      <c r="AQ77" s="73"/>
      <c r="AR77" s="73"/>
      <c r="AS77" s="73"/>
      <c r="AT77" s="73"/>
      <c r="AU77" s="73"/>
      <c r="AV77" s="73"/>
      <c r="AW77" s="73"/>
      <c r="AX77" s="73"/>
      <c r="AY77" s="73"/>
      <c r="AZ77" s="73"/>
      <c r="BA77" s="73"/>
      <c r="BB77" s="73"/>
      <c r="BC77" s="73"/>
      <c r="BD77" s="73"/>
      <c r="BE77" s="73"/>
      <c r="BF77" s="73"/>
      <c r="BG77" s="73"/>
      <c r="BH77" s="73"/>
      <c r="BI77" s="73"/>
      <c r="BJ77" s="73"/>
      <c r="BK77" s="73"/>
      <c r="BL77" s="73"/>
      <c r="BM77" s="73"/>
      <c r="BN77" s="73"/>
      <c r="BO77" s="73"/>
      <c r="BP77" s="73"/>
      <c r="BQ77" s="73"/>
      <c r="BR77" s="73"/>
      <c r="BS77" s="73"/>
      <c r="BT77" s="73"/>
      <c r="BU77" s="73"/>
      <c r="BV77" s="73"/>
      <c r="BW77" s="73"/>
      <c r="BX77" s="73"/>
      <c r="BY77" s="73"/>
      <c r="BZ77" s="73"/>
      <c r="CA77" s="73"/>
      <c r="CB77" s="73"/>
      <c r="CC77" s="73"/>
      <c r="CD77" s="73"/>
      <c r="CE77" s="73"/>
      <c r="CF77" s="73"/>
      <c r="CG77" s="73"/>
      <c r="CH77" s="73"/>
      <c r="CI77" s="73"/>
      <c r="CJ77" s="73"/>
      <c r="CK77" s="73"/>
      <c r="CL77" s="73"/>
      <c r="CM77" s="73"/>
      <c r="CN77" s="73"/>
      <c r="CO77" s="73"/>
      <c r="CP77" s="73"/>
      <c r="CQ77" s="73"/>
      <c r="CR77" s="73"/>
      <c r="CS77" s="73"/>
      <c r="CT77" s="73"/>
      <c r="CU77" s="73"/>
      <c r="CV77" s="73"/>
      <c r="CW77" s="73"/>
      <c r="CX77" s="73"/>
      <c r="CY77" s="73"/>
      <c r="CZ77" s="73"/>
      <c r="DA77" s="73"/>
      <c r="DB77" s="73"/>
      <c r="DC77" s="73"/>
      <c r="DD77" s="73"/>
      <c r="DE77" s="73"/>
      <c r="DF77" s="73"/>
      <c r="DG77" s="73"/>
      <c r="DH77" s="73"/>
      <c r="DI77" s="73"/>
      <c r="DJ77" s="73"/>
      <c r="DK77" s="73"/>
      <c r="DL77" s="73"/>
      <c r="DM77" s="73"/>
      <c r="DN77" s="73"/>
      <c r="DO77" s="73"/>
      <c r="DP77" s="73"/>
      <c r="DQ77" s="73"/>
      <c r="DR77" s="73"/>
      <c r="DS77" s="73"/>
      <c r="DT77" s="73"/>
      <c r="DU77" s="73"/>
      <c r="DV77" s="73"/>
      <c r="DW77" s="73"/>
      <c r="DX77" s="73"/>
      <c r="DY77" s="73"/>
      <c r="DZ77" s="73"/>
      <c r="EA77" s="73"/>
      <c r="EB77" s="73"/>
      <c r="EC77" s="73"/>
      <c r="ED77" s="73"/>
      <c r="EE77" s="73"/>
      <c r="EF77" s="73"/>
      <c r="EG77" s="73"/>
      <c r="EH77" s="73"/>
      <c r="EI77" s="73"/>
      <c r="EJ77" s="73"/>
      <c r="EK77" s="73"/>
      <c r="EL77" s="73"/>
      <c r="EM77" s="73"/>
      <c r="EN77" s="73"/>
      <c r="EO77" s="73"/>
      <c r="EP77" s="73"/>
      <c r="EQ77" s="73"/>
      <c r="ER77" s="73"/>
      <c r="ES77" s="73"/>
      <c r="ET77" s="73"/>
      <c r="EU77" s="73"/>
      <c r="EV77" s="73"/>
      <c r="EW77" s="73"/>
      <c r="EX77" s="73"/>
      <c r="EY77" s="73"/>
      <c r="EZ77" s="73"/>
      <c r="FA77" s="73"/>
      <c r="FB77" s="73"/>
      <c r="FC77" s="73"/>
      <c r="FD77" s="73"/>
      <c r="FE77" s="73"/>
      <c r="FF77" s="73"/>
      <c r="FG77" s="73"/>
      <c r="FH77" s="73"/>
      <c r="FI77" s="73"/>
      <c r="FJ77" s="73"/>
      <c r="FK77" s="73"/>
    </row>
    <row r="78" spans="14:167">
      <c r="N78" s="73"/>
      <c r="O78" s="73"/>
      <c r="P78" s="73"/>
      <c r="Q78" s="73"/>
      <c r="R78" s="73"/>
      <c r="S78" s="73"/>
      <c r="T78" s="73"/>
      <c r="U78" s="73"/>
      <c r="V78" s="73"/>
      <c r="W78" s="73"/>
      <c r="X78" s="73"/>
      <c r="Y78" s="73"/>
      <c r="Z78" s="73"/>
      <c r="AA78" s="73"/>
      <c r="AB78" s="73"/>
      <c r="AC78" s="73"/>
      <c r="AD78" s="73"/>
      <c r="AE78" s="73"/>
      <c r="AF78" s="73"/>
      <c r="AG78" s="73"/>
      <c r="AH78" s="73"/>
      <c r="AI78" s="73"/>
      <c r="AJ78" s="73"/>
      <c r="AK78" s="73"/>
      <c r="AL78" s="73"/>
      <c r="AM78" s="73"/>
      <c r="AN78" s="73"/>
      <c r="AO78" s="73"/>
      <c r="AP78" s="73"/>
      <c r="AQ78" s="73"/>
      <c r="AR78" s="73"/>
      <c r="AS78" s="73"/>
      <c r="AT78" s="73"/>
      <c r="AU78" s="73"/>
      <c r="AV78" s="73"/>
      <c r="AW78" s="73"/>
      <c r="AX78" s="73"/>
      <c r="AY78" s="73"/>
      <c r="AZ78" s="73"/>
      <c r="BA78" s="73"/>
      <c r="BB78" s="73"/>
      <c r="BC78" s="73"/>
      <c r="BD78" s="73"/>
      <c r="BE78" s="73"/>
      <c r="BF78" s="73"/>
      <c r="BG78" s="73"/>
      <c r="BH78" s="73"/>
      <c r="BI78" s="73"/>
      <c r="BJ78" s="73"/>
      <c r="BK78" s="73"/>
      <c r="BL78" s="73"/>
      <c r="BM78" s="73"/>
      <c r="BN78" s="73"/>
      <c r="BO78" s="73"/>
      <c r="BP78" s="73"/>
      <c r="BQ78" s="73"/>
      <c r="BR78" s="73"/>
      <c r="BS78" s="73"/>
      <c r="BT78" s="73"/>
      <c r="BU78" s="73"/>
      <c r="BV78" s="73"/>
      <c r="BW78" s="73"/>
      <c r="BX78" s="73"/>
      <c r="BY78" s="73"/>
      <c r="BZ78" s="73"/>
      <c r="CA78" s="73"/>
      <c r="CB78" s="73"/>
      <c r="CC78" s="73"/>
      <c r="CD78" s="73"/>
      <c r="CE78" s="73"/>
      <c r="CF78" s="73"/>
      <c r="CG78" s="73"/>
      <c r="CH78" s="73"/>
      <c r="CI78" s="73"/>
      <c r="CJ78" s="73"/>
      <c r="CK78" s="73"/>
      <c r="CL78" s="73"/>
      <c r="CM78" s="73"/>
      <c r="CN78" s="73"/>
      <c r="CO78" s="73"/>
      <c r="CP78" s="73"/>
      <c r="CQ78" s="73"/>
      <c r="CR78" s="73"/>
      <c r="CS78" s="73"/>
      <c r="CT78" s="73"/>
      <c r="CU78" s="73"/>
      <c r="CV78" s="73"/>
      <c r="CW78" s="73"/>
      <c r="CX78" s="73"/>
      <c r="CY78" s="73"/>
      <c r="CZ78" s="73"/>
      <c r="DA78" s="73"/>
      <c r="DB78" s="73"/>
      <c r="DC78" s="73"/>
      <c r="DD78" s="73"/>
      <c r="DE78" s="73"/>
      <c r="DF78" s="73"/>
      <c r="DG78" s="73"/>
      <c r="DH78" s="73"/>
      <c r="DI78" s="73"/>
      <c r="DJ78" s="73"/>
      <c r="DK78" s="73"/>
      <c r="DL78" s="73"/>
      <c r="DM78" s="73"/>
      <c r="DN78" s="73"/>
      <c r="DO78" s="73"/>
      <c r="DP78" s="73"/>
      <c r="DQ78" s="73"/>
      <c r="DR78" s="73"/>
      <c r="DS78" s="73"/>
      <c r="DT78" s="73"/>
      <c r="DU78" s="73"/>
      <c r="DV78" s="73"/>
      <c r="DW78" s="73"/>
      <c r="DX78" s="73"/>
      <c r="DY78" s="73"/>
      <c r="DZ78" s="73"/>
      <c r="EA78" s="73"/>
      <c r="EB78" s="73"/>
      <c r="EC78" s="73"/>
      <c r="ED78" s="73"/>
      <c r="EE78" s="73"/>
      <c r="EF78" s="73"/>
      <c r="EG78" s="73"/>
      <c r="EH78" s="73"/>
      <c r="EI78" s="73"/>
      <c r="EJ78" s="73"/>
      <c r="EK78" s="73"/>
      <c r="EL78" s="73"/>
      <c r="EM78" s="73"/>
      <c r="EN78" s="73"/>
      <c r="EO78" s="73"/>
      <c r="EP78" s="73"/>
      <c r="EQ78" s="73"/>
      <c r="ER78" s="73"/>
      <c r="ES78" s="73"/>
      <c r="ET78" s="73"/>
      <c r="EU78" s="73"/>
      <c r="EV78" s="73"/>
      <c r="EW78" s="73"/>
      <c r="EX78" s="73"/>
      <c r="EY78" s="73"/>
      <c r="EZ78" s="73"/>
      <c r="FA78" s="73"/>
      <c r="FB78" s="73"/>
      <c r="FC78" s="73"/>
      <c r="FD78" s="73"/>
      <c r="FE78" s="73"/>
      <c r="FF78" s="73"/>
      <c r="FG78" s="73"/>
      <c r="FH78" s="73"/>
      <c r="FI78" s="73"/>
      <c r="FJ78" s="73"/>
      <c r="FK78" s="73"/>
    </row>
    <row r="79" spans="14:167">
      <c r="N79" s="73"/>
      <c r="O79" s="73"/>
      <c r="P79" s="73"/>
      <c r="Q79" s="73"/>
      <c r="R79" s="73"/>
      <c r="S79" s="73"/>
      <c r="T79" s="73"/>
      <c r="U79" s="73"/>
      <c r="V79" s="73"/>
      <c r="W79" s="73"/>
      <c r="X79" s="73"/>
      <c r="Y79" s="73"/>
      <c r="Z79" s="73"/>
      <c r="AA79" s="73"/>
      <c r="AB79" s="73"/>
      <c r="AC79" s="73"/>
      <c r="AD79" s="73"/>
      <c r="AE79" s="73"/>
      <c r="AF79" s="73"/>
      <c r="AG79" s="73"/>
      <c r="AH79" s="73"/>
      <c r="AI79" s="73"/>
      <c r="AJ79" s="73"/>
      <c r="AK79" s="73"/>
      <c r="AL79" s="73"/>
      <c r="AM79" s="73"/>
      <c r="AN79" s="73"/>
      <c r="AO79" s="73"/>
      <c r="AP79" s="73"/>
      <c r="AQ79" s="73"/>
      <c r="AR79" s="73"/>
      <c r="AS79" s="73"/>
      <c r="AT79" s="73"/>
      <c r="AU79" s="73"/>
      <c r="AV79" s="73"/>
      <c r="AW79" s="73"/>
      <c r="AX79" s="73"/>
      <c r="AY79" s="73"/>
      <c r="AZ79" s="73"/>
      <c r="BA79" s="73"/>
      <c r="BB79" s="73"/>
      <c r="BC79" s="73"/>
      <c r="BD79" s="73"/>
      <c r="BE79" s="73"/>
      <c r="BF79" s="73"/>
      <c r="BG79" s="73"/>
      <c r="BH79" s="73"/>
      <c r="BI79" s="73"/>
      <c r="BJ79" s="73"/>
      <c r="BK79" s="73"/>
      <c r="BL79" s="73"/>
      <c r="BM79" s="73"/>
      <c r="BN79" s="73"/>
      <c r="BO79" s="73"/>
      <c r="BP79" s="73"/>
      <c r="BQ79" s="73"/>
      <c r="BR79" s="73"/>
      <c r="BS79" s="73"/>
      <c r="BT79" s="73"/>
      <c r="BU79" s="73"/>
      <c r="BV79" s="73"/>
      <c r="BW79" s="73"/>
      <c r="BX79" s="73"/>
      <c r="BY79" s="73"/>
      <c r="BZ79" s="73"/>
      <c r="CA79" s="73"/>
      <c r="CB79" s="73"/>
      <c r="CC79" s="73"/>
      <c r="CD79" s="73"/>
      <c r="CE79" s="73"/>
      <c r="CF79" s="73"/>
      <c r="CG79" s="73"/>
      <c r="CH79" s="73"/>
      <c r="CI79" s="73"/>
      <c r="CJ79" s="73"/>
      <c r="CK79" s="73"/>
      <c r="CL79" s="73"/>
      <c r="CM79" s="73"/>
      <c r="CN79" s="73"/>
      <c r="CO79" s="73"/>
      <c r="CP79" s="73"/>
      <c r="CQ79" s="73"/>
      <c r="CR79" s="73"/>
      <c r="CS79" s="73"/>
      <c r="CT79" s="73"/>
      <c r="CU79" s="73"/>
      <c r="CV79" s="73"/>
      <c r="CW79" s="73"/>
      <c r="CX79" s="73"/>
      <c r="CY79" s="73"/>
      <c r="CZ79" s="73"/>
      <c r="DA79" s="73"/>
      <c r="DB79" s="73"/>
      <c r="DC79" s="73"/>
      <c r="DD79" s="73"/>
      <c r="DE79" s="73"/>
      <c r="DF79" s="73"/>
      <c r="DG79" s="73"/>
      <c r="DH79" s="73"/>
      <c r="DI79" s="73"/>
      <c r="DJ79" s="73"/>
      <c r="DK79" s="73"/>
      <c r="DL79" s="73"/>
      <c r="DM79" s="73"/>
      <c r="DN79" s="73"/>
      <c r="DO79" s="73"/>
      <c r="DP79" s="73"/>
      <c r="DQ79" s="73"/>
      <c r="DR79" s="73"/>
      <c r="DS79" s="73"/>
      <c r="DT79" s="73"/>
      <c r="DU79" s="73"/>
      <c r="DV79" s="73"/>
      <c r="DW79" s="73"/>
      <c r="DX79" s="73"/>
      <c r="DY79" s="73"/>
      <c r="DZ79" s="73"/>
      <c r="EA79" s="73"/>
      <c r="EB79" s="73"/>
      <c r="EC79" s="73"/>
      <c r="ED79" s="73"/>
      <c r="EE79" s="73"/>
      <c r="EF79" s="73"/>
      <c r="EG79" s="73"/>
      <c r="EH79" s="73"/>
      <c r="EI79" s="73"/>
      <c r="EJ79" s="73"/>
      <c r="EK79" s="73"/>
      <c r="EL79" s="73"/>
      <c r="EM79" s="73"/>
      <c r="EN79" s="73"/>
      <c r="EO79" s="73"/>
      <c r="EP79" s="73"/>
      <c r="EQ79" s="73"/>
      <c r="ER79" s="73"/>
      <c r="ES79" s="73"/>
      <c r="ET79" s="73"/>
      <c r="EU79" s="73"/>
      <c r="EV79" s="73"/>
      <c r="EW79" s="73"/>
      <c r="EX79" s="73"/>
      <c r="EY79" s="73"/>
      <c r="EZ79" s="73"/>
      <c r="FA79" s="73"/>
      <c r="FB79" s="73"/>
      <c r="FC79" s="73"/>
      <c r="FD79" s="73"/>
      <c r="FE79" s="73"/>
      <c r="FF79" s="73"/>
      <c r="FG79" s="73"/>
      <c r="FH79" s="73"/>
      <c r="FI79" s="73"/>
      <c r="FJ79" s="73"/>
      <c r="FK79" s="73"/>
    </row>
    <row r="80" spans="14:167">
      <c r="N80" s="73"/>
      <c r="O80" s="73"/>
      <c r="P80" s="73"/>
      <c r="Q80" s="73"/>
      <c r="R80" s="73"/>
      <c r="S80" s="73"/>
      <c r="T80" s="73"/>
      <c r="U80" s="73"/>
      <c r="V80" s="73"/>
      <c r="W80" s="73"/>
      <c r="X80" s="73"/>
      <c r="Y80" s="73"/>
      <c r="Z80" s="73"/>
      <c r="AA80" s="73"/>
      <c r="AB80" s="73"/>
      <c r="AC80" s="73"/>
      <c r="AD80" s="73"/>
      <c r="AE80" s="73"/>
      <c r="AF80" s="73"/>
      <c r="AG80" s="73"/>
      <c r="AH80" s="73"/>
      <c r="AI80" s="73"/>
      <c r="AJ80" s="73"/>
      <c r="AK80" s="73"/>
      <c r="AL80" s="73"/>
      <c r="AM80" s="73"/>
      <c r="AN80" s="73"/>
      <c r="AO80" s="73"/>
      <c r="AP80" s="73"/>
      <c r="AQ80" s="73"/>
      <c r="AR80" s="73"/>
      <c r="AS80" s="73"/>
      <c r="AT80" s="73"/>
      <c r="AU80" s="73"/>
      <c r="AV80" s="73"/>
      <c r="AW80" s="73"/>
      <c r="AX80" s="73"/>
      <c r="AY80" s="73"/>
      <c r="AZ80" s="73"/>
      <c r="BA80" s="73"/>
      <c r="BB80" s="73"/>
      <c r="BC80" s="73"/>
      <c r="BD80" s="73"/>
      <c r="BE80" s="73"/>
      <c r="BF80" s="73"/>
      <c r="BG80" s="73"/>
      <c r="BH80" s="73"/>
      <c r="BI80" s="73"/>
      <c r="BJ80" s="73"/>
      <c r="BK80" s="73"/>
      <c r="BL80" s="73"/>
      <c r="BM80" s="73"/>
      <c r="BN80" s="73"/>
      <c r="BO80" s="73"/>
      <c r="BP80" s="73"/>
      <c r="BQ80" s="73"/>
      <c r="BR80" s="73"/>
      <c r="BS80" s="73"/>
      <c r="BT80" s="73"/>
      <c r="BU80" s="73"/>
      <c r="BV80" s="73"/>
      <c r="BW80" s="73"/>
      <c r="BX80" s="73"/>
      <c r="BY80" s="73"/>
      <c r="BZ80" s="73"/>
      <c r="CA80" s="73"/>
      <c r="CB80" s="73"/>
      <c r="CC80" s="73"/>
      <c r="CD80" s="73"/>
      <c r="CE80" s="73"/>
      <c r="CF80" s="73"/>
      <c r="CG80" s="73"/>
      <c r="CH80" s="73"/>
      <c r="CI80" s="73"/>
      <c r="CJ80" s="73"/>
      <c r="CK80" s="73"/>
      <c r="CL80" s="73"/>
      <c r="CM80" s="73"/>
      <c r="CN80" s="73"/>
      <c r="CO80" s="73"/>
      <c r="CP80" s="73"/>
      <c r="CQ80" s="73"/>
      <c r="CR80" s="73"/>
      <c r="CS80" s="73"/>
      <c r="CT80" s="73"/>
      <c r="CU80" s="73"/>
      <c r="CV80" s="73"/>
      <c r="CW80" s="73"/>
      <c r="CX80" s="73"/>
      <c r="CY80" s="73"/>
      <c r="CZ80" s="73"/>
      <c r="DA80" s="73"/>
      <c r="DB80" s="73"/>
      <c r="DC80" s="73"/>
      <c r="DD80" s="73"/>
      <c r="DE80" s="73"/>
      <c r="DF80" s="73"/>
      <c r="DG80" s="73"/>
      <c r="DH80" s="73"/>
      <c r="DI80" s="73"/>
      <c r="DJ80" s="73"/>
      <c r="DK80" s="73"/>
      <c r="DL80" s="73"/>
      <c r="DM80" s="73"/>
      <c r="DN80" s="73"/>
      <c r="DO80" s="73"/>
      <c r="DP80" s="73"/>
      <c r="DQ80" s="73"/>
      <c r="DR80" s="73"/>
      <c r="DS80" s="73"/>
      <c r="DT80" s="73"/>
      <c r="DU80" s="73"/>
      <c r="DV80" s="73"/>
      <c r="DW80" s="73"/>
      <c r="DX80" s="73"/>
      <c r="DY80" s="73"/>
      <c r="DZ80" s="73"/>
      <c r="EA80" s="73"/>
      <c r="EB80" s="73"/>
      <c r="EC80" s="73"/>
      <c r="ED80" s="73"/>
      <c r="EE80" s="73"/>
      <c r="EF80" s="73"/>
      <c r="EG80" s="73"/>
      <c r="EH80" s="73"/>
      <c r="EI80" s="73"/>
      <c r="EJ80" s="73"/>
      <c r="EK80" s="73"/>
      <c r="EL80" s="73"/>
      <c r="EM80" s="73"/>
      <c r="EN80" s="73"/>
      <c r="EO80" s="73"/>
      <c r="EP80" s="73"/>
      <c r="EQ80" s="73"/>
      <c r="ER80" s="73"/>
      <c r="ES80" s="73"/>
      <c r="ET80" s="73"/>
      <c r="EU80" s="73"/>
      <c r="EV80" s="73"/>
      <c r="EW80" s="73"/>
      <c r="EX80" s="73"/>
      <c r="EY80" s="73"/>
      <c r="EZ80" s="73"/>
      <c r="FA80" s="73"/>
      <c r="FB80" s="73"/>
      <c r="FC80" s="73"/>
      <c r="FD80" s="73"/>
      <c r="FE80" s="73"/>
      <c r="FF80" s="73"/>
      <c r="FG80" s="73"/>
      <c r="FH80" s="73"/>
      <c r="FI80" s="73"/>
      <c r="FJ80" s="73"/>
      <c r="FK80" s="73"/>
    </row>
    <row r="81" spans="14:167">
      <c r="N81" s="73"/>
      <c r="O81" s="73"/>
      <c r="P81" s="73"/>
      <c r="Q81" s="73"/>
      <c r="R81" s="73"/>
      <c r="S81" s="73"/>
      <c r="T81" s="73"/>
      <c r="U81" s="73"/>
      <c r="V81" s="73"/>
      <c r="W81" s="73"/>
      <c r="X81" s="73"/>
      <c r="Y81" s="73"/>
      <c r="Z81" s="73"/>
      <c r="AA81" s="73"/>
      <c r="AB81" s="73"/>
      <c r="AC81" s="73"/>
      <c r="AD81" s="73"/>
      <c r="AE81" s="73"/>
      <c r="AF81" s="73"/>
      <c r="AG81" s="73"/>
      <c r="AH81" s="73"/>
      <c r="AI81" s="73"/>
      <c r="AJ81" s="73"/>
      <c r="AK81" s="73"/>
      <c r="AL81" s="73"/>
      <c r="AM81" s="73"/>
      <c r="AN81" s="73"/>
      <c r="AO81" s="73"/>
      <c r="AP81" s="73"/>
      <c r="AQ81" s="73"/>
      <c r="AR81" s="73"/>
      <c r="AS81" s="73"/>
      <c r="AT81" s="73"/>
      <c r="AU81" s="73"/>
      <c r="AV81" s="73"/>
      <c r="AW81" s="73"/>
      <c r="AX81" s="73"/>
      <c r="AY81" s="73"/>
      <c r="AZ81" s="73"/>
      <c r="BA81" s="73"/>
      <c r="BB81" s="73"/>
      <c r="BC81" s="73"/>
      <c r="BD81" s="73"/>
      <c r="BE81" s="73"/>
      <c r="BF81" s="73"/>
      <c r="BG81" s="73"/>
      <c r="BH81" s="73"/>
      <c r="BI81" s="73"/>
      <c r="BJ81" s="73"/>
      <c r="BK81" s="73"/>
      <c r="BL81" s="73"/>
      <c r="BM81" s="73"/>
      <c r="BN81" s="73"/>
      <c r="BO81" s="73"/>
      <c r="BP81" s="73"/>
      <c r="BQ81" s="73"/>
      <c r="BR81" s="73"/>
      <c r="BS81" s="73"/>
      <c r="BT81" s="73"/>
      <c r="BU81" s="73"/>
      <c r="BV81" s="73"/>
      <c r="BW81" s="73"/>
      <c r="BX81" s="73"/>
      <c r="BY81" s="73"/>
      <c r="BZ81" s="73"/>
      <c r="CA81" s="73"/>
      <c r="CB81" s="73"/>
      <c r="CC81" s="73"/>
      <c r="CD81" s="73"/>
      <c r="CE81" s="73"/>
      <c r="CF81" s="73"/>
      <c r="CG81" s="73"/>
      <c r="CH81" s="73"/>
      <c r="CI81" s="73"/>
      <c r="CJ81" s="73"/>
      <c r="CK81" s="73"/>
      <c r="CL81" s="73"/>
      <c r="CM81" s="73"/>
      <c r="CN81" s="73"/>
      <c r="CO81" s="73"/>
      <c r="CP81" s="73"/>
      <c r="CQ81" s="73"/>
      <c r="CR81" s="73"/>
      <c r="CS81" s="73"/>
      <c r="CT81" s="73"/>
      <c r="CU81" s="73"/>
      <c r="CV81" s="73"/>
      <c r="CW81" s="73"/>
      <c r="CX81" s="73"/>
      <c r="CY81" s="73"/>
      <c r="CZ81" s="73"/>
      <c r="DA81" s="73"/>
      <c r="DB81" s="73"/>
      <c r="DC81" s="73"/>
      <c r="DD81" s="73"/>
      <c r="DE81" s="73"/>
      <c r="DF81" s="73"/>
      <c r="DG81" s="73"/>
      <c r="DH81" s="73"/>
      <c r="DI81" s="73"/>
      <c r="DJ81" s="73"/>
      <c r="DK81" s="73"/>
      <c r="DL81" s="73"/>
      <c r="DM81" s="73"/>
      <c r="DN81" s="73"/>
      <c r="DO81" s="73"/>
      <c r="DP81" s="73"/>
      <c r="DQ81" s="73"/>
      <c r="DR81" s="73"/>
      <c r="DS81" s="73"/>
      <c r="DT81" s="73"/>
      <c r="DU81" s="73"/>
      <c r="DV81" s="73"/>
      <c r="DW81" s="73"/>
      <c r="DX81" s="73"/>
      <c r="DY81" s="73"/>
      <c r="DZ81" s="73"/>
      <c r="EA81" s="73"/>
      <c r="EB81" s="73"/>
      <c r="EC81" s="73"/>
      <c r="ED81" s="73"/>
      <c r="EE81" s="73"/>
      <c r="EF81" s="73"/>
      <c r="EG81" s="73"/>
      <c r="EH81" s="73"/>
      <c r="EI81" s="73"/>
      <c r="EJ81" s="73"/>
      <c r="EK81" s="73"/>
      <c r="EL81" s="73"/>
      <c r="EM81" s="73"/>
      <c r="EN81" s="73"/>
      <c r="EO81" s="73"/>
      <c r="EP81" s="73"/>
      <c r="EQ81" s="73"/>
      <c r="ER81" s="73"/>
      <c r="ES81" s="73"/>
      <c r="ET81" s="73"/>
      <c r="EU81" s="73"/>
      <c r="EV81" s="73"/>
      <c r="EW81" s="73"/>
      <c r="EX81" s="73"/>
      <c r="EY81" s="73"/>
      <c r="EZ81" s="73"/>
      <c r="FA81" s="73"/>
      <c r="FB81" s="73"/>
      <c r="FC81" s="73"/>
      <c r="FD81" s="73"/>
      <c r="FE81" s="73"/>
      <c r="FF81" s="73"/>
      <c r="FG81" s="73"/>
      <c r="FH81" s="73"/>
      <c r="FI81" s="73"/>
      <c r="FJ81" s="73"/>
      <c r="FK81" s="73"/>
    </row>
    <row r="82" spans="14:167">
      <c r="N82" s="73"/>
      <c r="O82" s="73"/>
      <c r="P82" s="73"/>
      <c r="Q82" s="73"/>
      <c r="R82" s="73"/>
      <c r="S82" s="73"/>
      <c r="T82" s="73"/>
      <c r="U82" s="73"/>
      <c r="V82" s="73"/>
      <c r="W82" s="73"/>
      <c r="X82" s="73"/>
      <c r="Y82" s="73"/>
      <c r="Z82" s="73"/>
      <c r="AA82" s="73"/>
      <c r="AB82" s="73"/>
      <c r="AC82" s="73"/>
      <c r="AD82" s="73"/>
      <c r="AE82" s="73"/>
      <c r="AF82" s="73"/>
      <c r="AG82" s="73"/>
      <c r="AH82" s="73"/>
      <c r="AI82" s="73"/>
      <c r="AJ82" s="73"/>
      <c r="AK82" s="73"/>
      <c r="AL82" s="73"/>
      <c r="AM82" s="73"/>
      <c r="AN82" s="73"/>
      <c r="AO82" s="73"/>
      <c r="AP82" s="73"/>
      <c r="AQ82" s="73"/>
      <c r="AR82" s="73"/>
      <c r="AS82" s="73"/>
      <c r="AT82" s="73"/>
      <c r="AU82" s="73"/>
      <c r="AV82" s="73"/>
      <c r="AW82" s="73"/>
      <c r="AX82" s="73"/>
      <c r="AY82" s="73"/>
      <c r="AZ82" s="73"/>
      <c r="BA82" s="73"/>
      <c r="BB82" s="73"/>
      <c r="BC82" s="73"/>
      <c r="BD82" s="73"/>
      <c r="BE82" s="73"/>
      <c r="BF82" s="73"/>
      <c r="BG82" s="73"/>
      <c r="BH82" s="73"/>
      <c r="BI82" s="73"/>
      <c r="BJ82" s="73"/>
      <c r="BK82" s="73"/>
      <c r="BL82" s="73"/>
      <c r="BM82" s="73"/>
      <c r="BN82" s="73"/>
      <c r="BO82" s="73"/>
      <c r="BP82" s="73"/>
      <c r="BQ82" s="73"/>
      <c r="BR82" s="73"/>
      <c r="BS82" s="73"/>
      <c r="BT82" s="73"/>
      <c r="BU82" s="73"/>
      <c r="BV82" s="73"/>
      <c r="BW82" s="73"/>
      <c r="BX82" s="73"/>
      <c r="BY82" s="73"/>
      <c r="BZ82" s="73"/>
      <c r="CA82" s="73"/>
      <c r="CB82" s="73"/>
      <c r="CC82" s="73"/>
      <c r="CD82" s="73"/>
      <c r="CE82" s="73"/>
      <c r="CF82" s="73"/>
      <c r="CG82" s="73"/>
      <c r="CH82" s="73"/>
      <c r="CI82" s="73"/>
      <c r="CJ82" s="73"/>
      <c r="CK82" s="73"/>
      <c r="CL82" s="73"/>
      <c r="CM82" s="73"/>
      <c r="CN82" s="73"/>
      <c r="CO82" s="73"/>
      <c r="CP82" s="73"/>
      <c r="CQ82" s="73"/>
      <c r="CR82" s="73"/>
      <c r="CS82" s="73"/>
      <c r="CT82" s="73"/>
      <c r="CU82" s="73"/>
      <c r="CV82" s="73"/>
      <c r="CW82" s="73"/>
      <c r="CX82" s="73"/>
      <c r="CY82" s="73"/>
      <c r="CZ82" s="73"/>
      <c r="DA82" s="73"/>
      <c r="DB82" s="73"/>
      <c r="DC82" s="73"/>
      <c r="DD82" s="73"/>
      <c r="DE82" s="73"/>
      <c r="DF82" s="73"/>
      <c r="DG82" s="73"/>
      <c r="DH82" s="73"/>
      <c r="DI82" s="73"/>
      <c r="DJ82" s="73"/>
      <c r="DK82" s="73"/>
      <c r="DL82" s="73"/>
      <c r="DM82" s="73"/>
      <c r="DN82" s="73"/>
      <c r="DO82" s="73"/>
      <c r="DP82" s="73"/>
      <c r="DQ82" s="73"/>
      <c r="DR82" s="73"/>
      <c r="DS82" s="73"/>
      <c r="DT82" s="73"/>
      <c r="DU82" s="73"/>
      <c r="DV82" s="73"/>
      <c r="DW82" s="73"/>
      <c r="DX82" s="73"/>
      <c r="DY82" s="73"/>
      <c r="DZ82" s="73"/>
      <c r="EA82" s="73"/>
      <c r="EB82" s="73"/>
      <c r="EC82" s="73"/>
      <c r="ED82" s="73"/>
      <c r="EE82" s="73"/>
      <c r="EF82" s="73"/>
      <c r="EG82" s="73"/>
      <c r="EH82" s="73"/>
      <c r="EI82" s="73"/>
      <c r="EJ82" s="73"/>
      <c r="EK82" s="73"/>
      <c r="EL82" s="73"/>
      <c r="EM82" s="73"/>
      <c r="EN82" s="73"/>
      <c r="EO82" s="73"/>
      <c r="EP82" s="73"/>
      <c r="EQ82" s="73"/>
      <c r="ER82" s="73"/>
      <c r="ES82" s="73"/>
      <c r="ET82" s="73"/>
      <c r="EU82" s="73"/>
      <c r="EV82" s="73"/>
      <c r="EW82" s="73"/>
      <c r="EX82" s="73"/>
      <c r="EY82" s="73"/>
      <c r="EZ82" s="73"/>
      <c r="FA82" s="73"/>
      <c r="FB82" s="73"/>
      <c r="FC82" s="73"/>
      <c r="FD82" s="73"/>
      <c r="FE82" s="73"/>
      <c r="FF82" s="73"/>
      <c r="FG82" s="73"/>
      <c r="FH82" s="73"/>
      <c r="FI82" s="73"/>
      <c r="FJ82" s="73"/>
      <c r="FK82" s="73"/>
    </row>
    <row r="83" spans="14:167">
      <c r="N83" s="73"/>
      <c r="O83" s="73"/>
      <c r="P83" s="73"/>
      <c r="Q83" s="73"/>
      <c r="R83" s="73"/>
      <c r="S83" s="73"/>
      <c r="T83" s="73"/>
      <c r="U83" s="73"/>
      <c r="V83" s="73"/>
      <c r="W83" s="73"/>
      <c r="X83" s="73"/>
      <c r="Y83" s="73"/>
      <c r="Z83" s="73"/>
      <c r="AA83" s="73"/>
      <c r="AB83" s="73"/>
      <c r="AC83" s="73"/>
      <c r="AD83" s="73"/>
      <c r="AE83" s="73"/>
      <c r="AF83" s="73"/>
      <c r="AG83" s="73"/>
      <c r="AH83" s="73"/>
      <c r="AI83" s="73"/>
      <c r="AJ83" s="73"/>
      <c r="AK83" s="73"/>
      <c r="AL83" s="73"/>
      <c r="AM83" s="73"/>
      <c r="AN83" s="73"/>
      <c r="AO83" s="73"/>
      <c r="AP83" s="73"/>
      <c r="AQ83" s="73"/>
      <c r="AR83" s="73"/>
      <c r="AS83" s="73"/>
      <c r="AT83" s="73"/>
      <c r="AU83" s="73"/>
      <c r="AV83" s="73"/>
      <c r="AW83" s="73"/>
      <c r="AX83" s="73"/>
      <c r="AY83" s="73"/>
      <c r="AZ83" s="73"/>
      <c r="BA83" s="73"/>
      <c r="BB83" s="73"/>
      <c r="BC83" s="73"/>
      <c r="BD83" s="73"/>
      <c r="BE83" s="73"/>
      <c r="BF83" s="73"/>
      <c r="BG83" s="73"/>
      <c r="BH83" s="73"/>
      <c r="BI83" s="73"/>
      <c r="BJ83" s="73"/>
      <c r="BK83" s="73"/>
      <c r="BL83" s="73"/>
      <c r="BM83" s="73"/>
      <c r="BN83" s="73"/>
      <c r="BO83" s="73"/>
      <c r="BP83" s="73"/>
      <c r="BQ83" s="73"/>
      <c r="BR83" s="73"/>
      <c r="BS83" s="73"/>
      <c r="BT83" s="73"/>
      <c r="BU83" s="73"/>
      <c r="BV83" s="73"/>
      <c r="BW83" s="73"/>
      <c r="BX83" s="73"/>
      <c r="BY83" s="73"/>
      <c r="BZ83" s="73"/>
      <c r="CA83" s="73"/>
      <c r="CB83" s="73"/>
      <c r="CC83" s="73"/>
      <c r="CD83" s="73"/>
      <c r="CE83" s="73"/>
      <c r="CF83" s="73"/>
      <c r="CG83" s="73"/>
      <c r="CH83" s="73"/>
      <c r="CI83" s="73"/>
      <c r="CJ83" s="73"/>
      <c r="CK83" s="73"/>
      <c r="CL83" s="73"/>
      <c r="CM83" s="73"/>
      <c r="CN83" s="73"/>
      <c r="CO83" s="73"/>
      <c r="CP83" s="73"/>
      <c r="CQ83" s="73"/>
      <c r="CR83" s="73"/>
      <c r="CS83" s="73"/>
      <c r="CT83" s="73"/>
      <c r="CU83" s="73"/>
      <c r="CV83" s="73"/>
      <c r="CW83" s="73"/>
      <c r="CX83" s="73"/>
      <c r="CY83" s="73"/>
      <c r="CZ83" s="73"/>
      <c r="DA83" s="73"/>
      <c r="DB83" s="73"/>
      <c r="DC83" s="73"/>
      <c r="DD83" s="73"/>
      <c r="DE83" s="73"/>
      <c r="DF83" s="73"/>
      <c r="DG83" s="73"/>
      <c r="DH83" s="73"/>
      <c r="DI83" s="73"/>
      <c r="DJ83" s="73"/>
      <c r="DK83" s="73"/>
      <c r="DL83" s="73"/>
      <c r="DM83" s="73"/>
      <c r="DN83" s="73"/>
      <c r="DO83" s="73"/>
      <c r="DP83" s="73"/>
      <c r="DQ83" s="73"/>
      <c r="DR83" s="73"/>
      <c r="DS83" s="73"/>
      <c r="DT83" s="73"/>
      <c r="DU83" s="73"/>
      <c r="DV83" s="73"/>
      <c r="DW83" s="73"/>
      <c r="DX83" s="73"/>
      <c r="DY83" s="73"/>
      <c r="DZ83" s="73"/>
      <c r="EA83" s="73"/>
      <c r="EB83" s="73"/>
      <c r="EC83" s="73"/>
      <c r="ED83" s="73"/>
      <c r="EE83" s="73"/>
      <c r="EF83" s="73"/>
      <c r="EG83" s="73"/>
      <c r="EH83" s="73"/>
      <c r="EI83" s="73"/>
      <c r="EJ83" s="73"/>
      <c r="EK83" s="73"/>
      <c r="EL83" s="73"/>
      <c r="EM83" s="73"/>
      <c r="EN83" s="73"/>
      <c r="EO83" s="73"/>
      <c r="EP83" s="73"/>
      <c r="EQ83" s="73"/>
      <c r="ER83" s="73"/>
      <c r="ES83" s="73"/>
      <c r="ET83" s="73"/>
      <c r="EU83" s="73"/>
      <c r="EV83" s="73"/>
      <c r="EW83" s="73"/>
      <c r="EX83" s="73"/>
      <c r="EY83" s="73"/>
      <c r="EZ83" s="73"/>
      <c r="FA83" s="73"/>
      <c r="FB83" s="73"/>
      <c r="FC83" s="73"/>
      <c r="FD83" s="73"/>
      <c r="FE83" s="73"/>
      <c r="FF83" s="73"/>
      <c r="FG83" s="73"/>
      <c r="FH83" s="73"/>
      <c r="FI83" s="73"/>
      <c r="FJ83" s="73"/>
      <c r="FK83" s="73"/>
    </row>
    <row r="84" spans="14:167">
      <c r="N84" s="73"/>
      <c r="O84" s="73"/>
      <c r="P84" s="73"/>
      <c r="Q84" s="73"/>
      <c r="R84" s="73"/>
      <c r="S84" s="73"/>
      <c r="T84" s="73"/>
      <c r="U84" s="73"/>
      <c r="V84" s="73"/>
      <c r="W84" s="73"/>
      <c r="X84" s="73"/>
      <c r="Y84" s="73"/>
      <c r="Z84" s="73"/>
      <c r="AA84" s="73"/>
      <c r="AB84" s="73"/>
      <c r="AC84" s="73"/>
      <c r="AD84" s="73"/>
      <c r="AE84" s="73"/>
      <c r="AF84" s="73"/>
      <c r="AG84" s="73"/>
      <c r="AH84" s="73"/>
      <c r="AI84" s="73"/>
      <c r="AJ84" s="73"/>
      <c r="AK84" s="73"/>
      <c r="AL84" s="73"/>
      <c r="AM84" s="73"/>
      <c r="AN84" s="73"/>
      <c r="AO84" s="73"/>
      <c r="AP84" s="73"/>
      <c r="AQ84" s="73"/>
      <c r="AR84" s="73"/>
      <c r="AS84" s="73"/>
      <c r="AT84" s="73"/>
      <c r="AU84" s="73"/>
      <c r="AV84" s="73"/>
      <c r="AW84" s="73"/>
      <c r="AX84" s="73"/>
      <c r="AY84" s="73"/>
      <c r="AZ84" s="73"/>
      <c r="BA84" s="73"/>
      <c r="BB84" s="73"/>
      <c r="BC84" s="73"/>
      <c r="BD84" s="73"/>
      <c r="BE84" s="73"/>
      <c r="BF84" s="73"/>
      <c r="BG84" s="73"/>
      <c r="BH84" s="73"/>
      <c r="BI84" s="73"/>
      <c r="BJ84" s="73"/>
      <c r="BK84" s="73"/>
      <c r="BL84" s="73"/>
      <c r="BM84" s="73"/>
      <c r="BN84" s="73"/>
      <c r="BO84" s="73"/>
      <c r="BP84" s="73"/>
      <c r="BQ84" s="73"/>
      <c r="BR84" s="73"/>
      <c r="BS84" s="73"/>
      <c r="BT84" s="73"/>
      <c r="BU84" s="73"/>
      <c r="BV84" s="73"/>
      <c r="BW84" s="73"/>
      <c r="BX84" s="73"/>
      <c r="BY84" s="73"/>
      <c r="BZ84" s="73"/>
      <c r="CA84" s="73"/>
      <c r="CB84" s="73"/>
      <c r="CC84" s="73"/>
      <c r="CD84" s="73"/>
      <c r="CE84" s="73"/>
      <c r="CF84" s="73"/>
      <c r="CG84" s="73"/>
      <c r="CH84" s="73"/>
      <c r="CI84" s="73"/>
      <c r="CJ84" s="73"/>
      <c r="CK84" s="73"/>
      <c r="CL84" s="73"/>
      <c r="CM84" s="73"/>
      <c r="CN84" s="73"/>
      <c r="CO84" s="73"/>
      <c r="CP84" s="73"/>
      <c r="CQ84" s="73"/>
      <c r="CR84" s="73"/>
      <c r="CS84" s="73"/>
      <c r="CT84" s="73"/>
      <c r="CU84" s="73"/>
      <c r="CV84" s="73"/>
      <c r="CW84" s="73"/>
      <c r="CX84" s="73"/>
      <c r="CY84" s="73"/>
      <c r="CZ84" s="73"/>
      <c r="DA84" s="73"/>
      <c r="DB84" s="73"/>
      <c r="DC84" s="73"/>
      <c r="DD84" s="73"/>
      <c r="DE84" s="73"/>
      <c r="DF84" s="73"/>
      <c r="DG84" s="73"/>
      <c r="DH84" s="73"/>
      <c r="DI84" s="73"/>
      <c r="DJ84" s="73"/>
      <c r="DK84" s="73"/>
      <c r="DL84" s="73"/>
      <c r="DM84" s="73"/>
      <c r="DN84" s="73"/>
      <c r="DO84" s="73"/>
      <c r="DP84" s="73"/>
      <c r="DQ84" s="73"/>
      <c r="DR84" s="73"/>
      <c r="DS84" s="73"/>
      <c r="DT84" s="73"/>
      <c r="DU84" s="73"/>
      <c r="DV84" s="73"/>
      <c r="DW84" s="73"/>
      <c r="DX84" s="73"/>
      <c r="DY84" s="73"/>
      <c r="DZ84" s="73"/>
      <c r="EA84" s="73"/>
      <c r="EB84" s="73"/>
      <c r="EC84" s="73"/>
      <c r="ED84" s="73"/>
      <c r="EE84" s="73"/>
      <c r="EF84" s="73"/>
      <c r="EG84" s="73"/>
      <c r="EH84" s="73"/>
      <c r="EI84" s="73"/>
      <c r="EJ84" s="73"/>
      <c r="EK84" s="73"/>
      <c r="EL84" s="73"/>
      <c r="EM84" s="73"/>
      <c r="EN84" s="73"/>
      <c r="EO84" s="73"/>
      <c r="EP84" s="73"/>
      <c r="EQ84" s="73"/>
      <c r="ER84" s="73"/>
      <c r="ES84" s="73"/>
      <c r="ET84" s="73"/>
      <c r="EU84" s="73"/>
      <c r="EV84" s="73"/>
      <c r="EW84" s="73"/>
      <c r="EX84" s="73"/>
      <c r="EY84" s="73"/>
      <c r="EZ84" s="73"/>
      <c r="FA84" s="73"/>
      <c r="FB84" s="73"/>
      <c r="FC84" s="73"/>
      <c r="FD84" s="73"/>
      <c r="FE84" s="73"/>
      <c r="FF84" s="73"/>
      <c r="FG84" s="73"/>
      <c r="FH84" s="73"/>
      <c r="FI84" s="73"/>
      <c r="FJ84" s="73"/>
      <c r="FK84" s="73"/>
    </row>
    <row r="85" spans="14:167">
      <c r="N85" s="73"/>
      <c r="O85" s="73"/>
      <c r="P85" s="73"/>
      <c r="Q85" s="73"/>
      <c r="R85" s="73"/>
      <c r="S85" s="73"/>
      <c r="T85" s="73"/>
      <c r="U85" s="73"/>
      <c r="V85" s="73"/>
      <c r="W85" s="73"/>
      <c r="X85" s="73"/>
      <c r="Y85" s="73"/>
      <c r="Z85" s="73"/>
      <c r="AA85" s="73"/>
      <c r="AB85" s="73"/>
      <c r="AC85" s="73"/>
      <c r="AD85" s="73"/>
      <c r="AE85" s="73"/>
      <c r="AF85" s="73"/>
      <c r="AG85" s="73"/>
      <c r="AH85" s="73"/>
      <c r="AI85" s="73"/>
      <c r="AJ85" s="73"/>
      <c r="AK85" s="73"/>
      <c r="AL85" s="73"/>
      <c r="AM85" s="73"/>
      <c r="AN85" s="73"/>
      <c r="AO85" s="73"/>
      <c r="AP85" s="73"/>
      <c r="AQ85" s="73"/>
      <c r="AR85" s="73"/>
      <c r="AS85" s="73"/>
      <c r="AT85" s="73"/>
      <c r="AU85" s="73"/>
      <c r="AV85" s="73"/>
      <c r="AW85" s="73"/>
      <c r="AX85" s="73"/>
      <c r="AY85" s="73"/>
      <c r="AZ85" s="73"/>
      <c r="BA85" s="73"/>
      <c r="BB85" s="73"/>
      <c r="BC85" s="73"/>
      <c r="BD85" s="73"/>
      <c r="BE85" s="73"/>
      <c r="BF85" s="73"/>
      <c r="BG85" s="73"/>
      <c r="BH85" s="73"/>
      <c r="BI85" s="73"/>
      <c r="BJ85" s="73"/>
      <c r="BK85" s="73"/>
      <c r="BL85" s="73"/>
      <c r="BM85" s="73"/>
      <c r="BN85" s="73"/>
      <c r="BO85" s="73"/>
      <c r="BP85" s="73"/>
      <c r="BQ85" s="73"/>
      <c r="BR85" s="73"/>
      <c r="BS85" s="73"/>
      <c r="BT85" s="73"/>
      <c r="BU85" s="73"/>
      <c r="BV85" s="73"/>
      <c r="BW85" s="73"/>
      <c r="BX85" s="73"/>
      <c r="BY85" s="73"/>
      <c r="BZ85" s="73"/>
      <c r="CA85" s="73"/>
      <c r="CB85" s="73"/>
      <c r="CC85" s="73"/>
      <c r="CD85" s="73"/>
      <c r="CE85" s="73"/>
      <c r="CF85" s="73"/>
      <c r="CG85" s="73"/>
      <c r="CH85" s="73"/>
      <c r="CI85" s="73"/>
      <c r="CJ85" s="73"/>
      <c r="CK85" s="73"/>
      <c r="CL85" s="73"/>
      <c r="CM85" s="73"/>
      <c r="CN85" s="73"/>
      <c r="CO85" s="73"/>
      <c r="CP85" s="73"/>
      <c r="CQ85" s="73"/>
      <c r="CR85" s="73"/>
      <c r="CS85" s="73"/>
      <c r="CT85" s="73"/>
      <c r="CU85" s="73"/>
      <c r="CV85" s="73"/>
      <c r="CW85" s="73"/>
      <c r="CX85" s="73"/>
      <c r="CY85" s="73"/>
      <c r="CZ85" s="73"/>
      <c r="DA85" s="73"/>
      <c r="DB85" s="73"/>
      <c r="DC85" s="73"/>
      <c r="DD85" s="73"/>
      <c r="DE85" s="73"/>
      <c r="DF85" s="73"/>
      <c r="DG85" s="73"/>
      <c r="DH85" s="73"/>
      <c r="DI85" s="73"/>
      <c r="DJ85" s="73"/>
      <c r="DK85" s="73"/>
      <c r="DL85" s="73"/>
      <c r="DM85" s="73"/>
      <c r="DN85" s="73"/>
      <c r="DO85" s="73"/>
      <c r="DP85" s="73"/>
      <c r="DQ85" s="73"/>
      <c r="DR85" s="73"/>
      <c r="DS85" s="73"/>
      <c r="DT85" s="73"/>
      <c r="DU85" s="73"/>
      <c r="DV85" s="73"/>
      <c r="DW85" s="73"/>
      <c r="DX85" s="73"/>
      <c r="DY85" s="73"/>
      <c r="DZ85" s="73"/>
      <c r="EA85" s="73"/>
      <c r="EB85" s="73"/>
      <c r="EC85" s="73"/>
      <c r="ED85" s="73"/>
      <c r="EE85" s="73"/>
      <c r="EF85" s="73"/>
      <c r="EG85" s="73"/>
      <c r="EH85" s="73"/>
      <c r="EI85" s="73"/>
      <c r="EJ85" s="73"/>
      <c r="EK85" s="73"/>
      <c r="EL85" s="73"/>
      <c r="EM85" s="73"/>
      <c r="EN85" s="73"/>
      <c r="EO85" s="73"/>
      <c r="EP85" s="73"/>
      <c r="EQ85" s="73"/>
      <c r="ER85" s="73"/>
      <c r="ES85" s="73"/>
      <c r="ET85" s="73"/>
      <c r="EU85" s="73"/>
      <c r="EV85" s="73"/>
      <c r="EW85" s="73"/>
      <c r="EX85" s="73"/>
      <c r="EY85" s="73"/>
      <c r="EZ85" s="73"/>
      <c r="FA85" s="73"/>
      <c r="FB85" s="73"/>
      <c r="FC85" s="73"/>
      <c r="FD85" s="73"/>
      <c r="FE85" s="73"/>
      <c r="FF85" s="73"/>
      <c r="FG85" s="73"/>
      <c r="FH85" s="73"/>
      <c r="FI85" s="73"/>
      <c r="FJ85" s="73"/>
      <c r="FK85" s="73"/>
    </row>
    <row r="86" spans="14:167">
      <c r="N86" s="73"/>
      <c r="O86" s="73"/>
      <c r="P86" s="73"/>
      <c r="Q86" s="73"/>
      <c r="R86" s="73"/>
      <c r="S86" s="73"/>
      <c r="T86" s="73"/>
      <c r="U86" s="73"/>
      <c r="V86" s="73"/>
      <c r="W86" s="73"/>
      <c r="X86" s="73"/>
      <c r="Y86" s="73"/>
      <c r="Z86" s="73"/>
      <c r="AA86" s="73"/>
      <c r="AB86" s="73"/>
      <c r="AC86" s="73"/>
      <c r="AD86" s="73"/>
      <c r="AE86" s="73"/>
      <c r="AF86" s="73"/>
      <c r="AG86" s="73"/>
      <c r="AH86" s="73"/>
      <c r="AI86" s="73"/>
      <c r="AJ86" s="73"/>
      <c r="AK86" s="73"/>
      <c r="AL86" s="73"/>
      <c r="AM86" s="73"/>
      <c r="AN86" s="73"/>
      <c r="AO86" s="73"/>
      <c r="AP86" s="73"/>
      <c r="AQ86" s="73"/>
      <c r="AR86" s="73"/>
      <c r="AS86" s="73"/>
      <c r="AT86" s="73"/>
      <c r="AU86" s="73"/>
      <c r="AV86" s="73"/>
      <c r="AW86" s="73"/>
      <c r="AX86" s="73"/>
      <c r="AY86" s="73"/>
      <c r="AZ86" s="73"/>
      <c r="BA86" s="73"/>
      <c r="BB86" s="73"/>
      <c r="BC86" s="73"/>
      <c r="BD86" s="73"/>
      <c r="BE86" s="73"/>
      <c r="BF86" s="73"/>
      <c r="BG86" s="73"/>
      <c r="BH86" s="73"/>
      <c r="BI86" s="73"/>
      <c r="BJ86" s="73"/>
      <c r="BK86" s="73"/>
      <c r="BL86" s="73"/>
      <c r="BM86" s="73"/>
      <c r="BN86" s="73"/>
      <c r="BO86" s="73"/>
      <c r="BP86" s="73"/>
      <c r="BQ86" s="73"/>
      <c r="BR86" s="73"/>
      <c r="BS86" s="73"/>
      <c r="BT86" s="73"/>
      <c r="BU86" s="73"/>
      <c r="BV86" s="73"/>
      <c r="BW86" s="73"/>
      <c r="BX86" s="73"/>
      <c r="BY86" s="73"/>
      <c r="BZ86" s="73"/>
      <c r="CA86" s="73"/>
      <c r="CB86" s="73"/>
      <c r="CC86" s="73"/>
      <c r="CD86" s="73"/>
      <c r="CE86" s="73"/>
      <c r="CF86" s="73"/>
      <c r="CG86" s="73"/>
      <c r="CH86" s="73"/>
      <c r="CI86" s="73"/>
      <c r="CJ86" s="73"/>
      <c r="CK86" s="73"/>
      <c r="CL86" s="73"/>
      <c r="CM86" s="73"/>
      <c r="CN86" s="73"/>
      <c r="CO86" s="73"/>
      <c r="CP86" s="73"/>
      <c r="CQ86" s="73"/>
      <c r="CR86" s="73"/>
      <c r="CS86" s="73"/>
      <c r="CT86" s="73"/>
      <c r="CU86" s="73"/>
      <c r="CV86" s="73"/>
      <c r="CW86" s="73"/>
      <c r="CX86" s="73"/>
      <c r="CY86" s="73"/>
      <c r="CZ86" s="73"/>
      <c r="DA86" s="73"/>
      <c r="DB86" s="73"/>
      <c r="DC86" s="73"/>
      <c r="DD86" s="73"/>
      <c r="DE86" s="73"/>
      <c r="DF86" s="73"/>
      <c r="DG86" s="73"/>
      <c r="DH86" s="73"/>
      <c r="DI86" s="73"/>
      <c r="DJ86" s="73"/>
      <c r="DK86" s="73"/>
      <c r="DL86" s="73"/>
      <c r="DM86" s="73"/>
      <c r="DN86" s="73"/>
      <c r="DO86" s="73"/>
      <c r="DP86" s="73"/>
      <c r="DQ86" s="73"/>
      <c r="DR86" s="73"/>
      <c r="DS86" s="73"/>
      <c r="DT86" s="73"/>
      <c r="DU86" s="73"/>
      <c r="DV86" s="73"/>
      <c r="DW86" s="73"/>
      <c r="DX86" s="73"/>
      <c r="DY86" s="73"/>
      <c r="DZ86" s="73"/>
      <c r="EA86" s="73"/>
      <c r="EB86" s="73"/>
      <c r="EC86" s="73"/>
      <c r="ED86" s="73"/>
      <c r="EE86" s="73"/>
      <c r="EF86" s="73"/>
      <c r="EG86" s="73"/>
      <c r="EH86" s="73"/>
      <c r="EI86" s="73"/>
      <c r="EJ86" s="73"/>
      <c r="EK86" s="73"/>
      <c r="EL86" s="73"/>
      <c r="EM86" s="73"/>
      <c r="EN86" s="73"/>
      <c r="EO86" s="73"/>
      <c r="EP86" s="73"/>
      <c r="EQ86" s="73"/>
      <c r="ER86" s="73"/>
      <c r="ES86" s="73"/>
      <c r="ET86" s="73"/>
      <c r="EU86" s="73"/>
      <c r="EV86" s="73"/>
      <c r="EW86" s="73"/>
      <c r="EX86" s="73"/>
      <c r="EY86" s="73"/>
      <c r="EZ86" s="73"/>
      <c r="FA86" s="73"/>
      <c r="FB86" s="73"/>
      <c r="FC86" s="73"/>
      <c r="FD86" s="73"/>
      <c r="FE86" s="73"/>
      <c r="FF86" s="73"/>
      <c r="FG86" s="73"/>
      <c r="FH86" s="73"/>
      <c r="FI86" s="73"/>
      <c r="FJ86" s="73"/>
      <c r="FK86" s="73"/>
    </row>
    <row r="87" spans="14:167">
      <c r="N87" s="73"/>
      <c r="O87" s="73"/>
      <c r="P87" s="73"/>
      <c r="Q87" s="73"/>
      <c r="R87" s="73"/>
      <c r="S87" s="73"/>
      <c r="T87" s="73"/>
      <c r="U87" s="73"/>
      <c r="V87" s="73"/>
      <c r="W87" s="73"/>
      <c r="X87" s="73"/>
      <c r="Y87" s="73"/>
      <c r="Z87" s="73"/>
      <c r="AA87" s="73"/>
      <c r="AB87" s="73"/>
      <c r="AC87" s="73"/>
      <c r="AD87" s="73"/>
      <c r="AE87" s="73"/>
      <c r="AF87" s="73"/>
      <c r="AG87" s="73"/>
      <c r="AH87" s="73"/>
      <c r="AI87" s="73"/>
      <c r="AJ87" s="73"/>
      <c r="AK87" s="73"/>
      <c r="AL87" s="73"/>
      <c r="AM87" s="73"/>
      <c r="AN87" s="73"/>
      <c r="AO87" s="73"/>
      <c r="AP87" s="73"/>
      <c r="AQ87" s="73"/>
      <c r="AR87" s="73"/>
      <c r="AS87" s="73"/>
      <c r="AT87" s="73"/>
      <c r="AU87" s="73"/>
      <c r="AV87" s="73"/>
      <c r="AW87" s="73"/>
      <c r="AX87" s="73"/>
      <c r="AY87" s="73"/>
      <c r="AZ87" s="73"/>
      <c r="BA87" s="73"/>
      <c r="BB87" s="73"/>
      <c r="BC87" s="73"/>
      <c r="BD87" s="73"/>
      <c r="BE87" s="73"/>
      <c r="BF87" s="73"/>
      <c r="BG87" s="73"/>
      <c r="BH87" s="73"/>
      <c r="BI87" s="73"/>
      <c r="BJ87" s="73"/>
      <c r="BK87" s="73"/>
      <c r="BL87" s="73"/>
      <c r="BM87" s="73"/>
      <c r="BN87" s="73"/>
      <c r="BO87" s="73"/>
      <c r="BP87" s="73"/>
      <c r="BQ87" s="73"/>
      <c r="BR87" s="73"/>
      <c r="BS87" s="73"/>
      <c r="BT87" s="73"/>
      <c r="BU87" s="73"/>
      <c r="BV87" s="73"/>
      <c r="BW87" s="73"/>
      <c r="BX87" s="73"/>
      <c r="BY87" s="73"/>
      <c r="BZ87" s="73"/>
      <c r="CA87" s="73"/>
      <c r="CB87" s="73"/>
      <c r="CC87" s="73"/>
      <c r="CD87" s="73"/>
      <c r="CE87" s="73"/>
      <c r="CF87" s="73"/>
      <c r="CG87" s="73"/>
      <c r="CH87" s="73"/>
      <c r="CI87" s="73"/>
      <c r="CJ87" s="73"/>
      <c r="CK87" s="73"/>
      <c r="CL87" s="73"/>
      <c r="CM87" s="73"/>
      <c r="CN87" s="73"/>
      <c r="CO87" s="73"/>
      <c r="CP87" s="73"/>
      <c r="CQ87" s="73"/>
      <c r="CR87" s="73"/>
      <c r="CS87" s="73"/>
      <c r="CT87" s="73"/>
      <c r="CU87" s="73"/>
      <c r="CV87" s="73"/>
      <c r="CW87" s="73"/>
      <c r="CX87" s="73"/>
      <c r="CY87" s="73"/>
      <c r="CZ87" s="73"/>
      <c r="DA87" s="73"/>
      <c r="DB87" s="73"/>
      <c r="DC87" s="73"/>
      <c r="DD87" s="73"/>
      <c r="DE87" s="73"/>
      <c r="DF87" s="73"/>
      <c r="DG87" s="73"/>
      <c r="DH87" s="73"/>
      <c r="DI87" s="73"/>
      <c r="DJ87" s="73"/>
      <c r="DK87" s="73"/>
      <c r="DL87" s="73"/>
      <c r="DM87" s="73"/>
      <c r="DN87" s="73"/>
      <c r="DO87" s="73"/>
      <c r="DP87" s="73"/>
      <c r="DQ87" s="73"/>
      <c r="DR87" s="73"/>
      <c r="DS87" s="73"/>
      <c r="DT87" s="73"/>
      <c r="DU87" s="73"/>
      <c r="DV87" s="73"/>
      <c r="DW87" s="73"/>
      <c r="DX87" s="73"/>
      <c r="DY87" s="73"/>
      <c r="DZ87" s="73"/>
      <c r="EA87" s="73"/>
      <c r="EB87" s="73"/>
      <c r="EC87" s="73"/>
      <c r="ED87" s="73"/>
      <c r="EE87" s="73"/>
      <c r="EF87" s="73"/>
      <c r="EG87" s="73"/>
      <c r="EH87" s="73"/>
      <c r="EI87" s="73"/>
      <c r="EJ87" s="73"/>
      <c r="EK87" s="73"/>
      <c r="EL87" s="73"/>
      <c r="EM87" s="73"/>
      <c r="EN87" s="73"/>
      <c r="EO87" s="73"/>
      <c r="EP87" s="73"/>
      <c r="EQ87" s="73"/>
      <c r="ER87" s="73"/>
      <c r="ES87" s="73"/>
      <c r="ET87" s="73"/>
      <c r="EU87" s="73"/>
      <c r="EV87" s="73"/>
      <c r="EW87" s="73"/>
      <c r="EX87" s="73"/>
      <c r="EY87" s="73"/>
      <c r="EZ87" s="73"/>
      <c r="FA87" s="73"/>
      <c r="FB87" s="73"/>
      <c r="FC87" s="73"/>
      <c r="FD87" s="73"/>
      <c r="FE87" s="73"/>
      <c r="FF87" s="73"/>
      <c r="FG87" s="73"/>
      <c r="FH87" s="73"/>
      <c r="FI87" s="73"/>
      <c r="FJ87" s="73"/>
      <c r="FK87" s="73"/>
    </row>
    <row r="88" spans="14:167">
      <c r="N88" s="73"/>
      <c r="O88" s="73"/>
      <c r="P88" s="73"/>
      <c r="Q88" s="73"/>
      <c r="R88" s="73"/>
      <c r="S88" s="73"/>
      <c r="T88" s="73"/>
      <c r="U88" s="73"/>
      <c r="V88" s="73"/>
      <c r="W88" s="73"/>
      <c r="X88" s="73"/>
      <c r="Y88" s="73"/>
      <c r="Z88" s="73"/>
      <c r="AA88" s="73"/>
      <c r="AB88" s="73"/>
      <c r="AC88" s="73"/>
      <c r="AD88" s="73"/>
      <c r="AE88" s="73"/>
      <c r="AF88" s="73"/>
      <c r="AG88" s="73"/>
      <c r="AH88" s="73"/>
      <c r="AI88" s="73"/>
      <c r="AJ88" s="73"/>
      <c r="AK88" s="73"/>
      <c r="AL88" s="73"/>
      <c r="AM88" s="73"/>
      <c r="AN88" s="73"/>
      <c r="AO88" s="73"/>
      <c r="AP88" s="73"/>
      <c r="AQ88" s="73"/>
      <c r="AR88" s="73"/>
      <c r="AS88" s="73"/>
      <c r="AT88" s="73"/>
      <c r="AU88" s="73"/>
      <c r="AV88" s="73"/>
      <c r="AW88" s="73"/>
      <c r="AX88" s="73"/>
      <c r="AY88" s="73"/>
      <c r="AZ88" s="73"/>
      <c r="BA88" s="73"/>
      <c r="BB88" s="73"/>
      <c r="BC88" s="73"/>
      <c r="BD88" s="73"/>
      <c r="BE88" s="73"/>
      <c r="BF88" s="73"/>
      <c r="BG88" s="73"/>
      <c r="BH88" s="73"/>
      <c r="BI88" s="73"/>
      <c r="BJ88" s="73"/>
      <c r="BK88" s="73"/>
      <c r="BL88" s="73"/>
      <c r="BM88" s="73"/>
      <c r="BN88" s="73"/>
      <c r="BO88" s="73"/>
      <c r="BP88" s="73"/>
      <c r="BQ88" s="73"/>
      <c r="BR88" s="73"/>
      <c r="BS88" s="73"/>
      <c r="BT88" s="73"/>
      <c r="BU88" s="73"/>
      <c r="BV88" s="73"/>
      <c r="BW88" s="73"/>
      <c r="BX88" s="73"/>
      <c r="BY88" s="73"/>
      <c r="BZ88" s="73"/>
      <c r="CA88" s="73"/>
      <c r="CB88" s="73"/>
      <c r="CC88" s="73"/>
      <c r="CD88" s="73"/>
      <c r="CE88" s="73"/>
      <c r="CF88" s="73"/>
      <c r="CG88" s="73"/>
      <c r="CH88" s="73"/>
      <c r="CI88" s="73"/>
      <c r="CJ88" s="73"/>
      <c r="CK88" s="73"/>
      <c r="CL88" s="73"/>
      <c r="CM88" s="73"/>
      <c r="CN88" s="73"/>
      <c r="CO88" s="73"/>
      <c r="CP88" s="73"/>
      <c r="CQ88" s="73"/>
      <c r="CR88" s="73"/>
      <c r="CS88" s="73"/>
      <c r="CT88" s="73"/>
      <c r="CU88" s="73"/>
      <c r="CV88" s="73"/>
      <c r="CW88" s="73"/>
      <c r="CX88" s="73"/>
      <c r="CY88" s="73"/>
      <c r="CZ88" s="73"/>
      <c r="DA88" s="73"/>
      <c r="DB88" s="73"/>
      <c r="DC88" s="73"/>
      <c r="DD88" s="73"/>
      <c r="DE88" s="73"/>
      <c r="DF88" s="73"/>
      <c r="DG88" s="73"/>
      <c r="DH88" s="73"/>
      <c r="DI88" s="73"/>
      <c r="DJ88" s="73"/>
      <c r="DK88" s="73"/>
      <c r="DL88" s="73"/>
      <c r="DM88" s="73"/>
      <c r="DN88" s="73"/>
      <c r="DO88" s="73"/>
      <c r="DP88" s="73"/>
      <c r="DQ88" s="73"/>
      <c r="DR88" s="73"/>
      <c r="DS88" s="73"/>
      <c r="DT88" s="73"/>
      <c r="DU88" s="73"/>
      <c r="DV88" s="73"/>
      <c r="DW88" s="73"/>
      <c r="DX88" s="73"/>
      <c r="DY88" s="73"/>
      <c r="DZ88" s="73"/>
      <c r="EA88" s="73"/>
      <c r="EB88" s="73"/>
      <c r="EC88" s="73"/>
      <c r="ED88" s="73"/>
      <c r="EE88" s="73"/>
      <c r="EF88" s="73"/>
      <c r="EG88" s="73"/>
      <c r="EH88" s="73"/>
      <c r="EI88" s="73"/>
      <c r="EJ88" s="73"/>
      <c r="EK88" s="73"/>
      <c r="EL88" s="73"/>
      <c r="EM88" s="73"/>
      <c r="EN88" s="73"/>
      <c r="EO88" s="73"/>
      <c r="EP88" s="73"/>
      <c r="EQ88" s="73"/>
      <c r="ER88" s="73"/>
      <c r="ES88" s="73"/>
      <c r="ET88" s="73"/>
      <c r="EU88" s="73"/>
      <c r="EV88" s="73"/>
      <c r="EW88" s="73"/>
      <c r="EX88" s="73"/>
      <c r="EY88" s="73"/>
      <c r="EZ88" s="73"/>
      <c r="FA88" s="73"/>
      <c r="FB88" s="73"/>
      <c r="FC88" s="73"/>
      <c r="FD88" s="73"/>
      <c r="FE88" s="73"/>
      <c r="FF88" s="73"/>
      <c r="FG88" s="73"/>
      <c r="FH88" s="73"/>
      <c r="FI88" s="73"/>
      <c r="FJ88" s="73"/>
      <c r="FK88" s="73"/>
    </row>
    <row r="89" spans="14:167">
      <c r="N89" s="73"/>
      <c r="O89" s="73"/>
      <c r="P89" s="73"/>
      <c r="Q89" s="73"/>
      <c r="R89" s="73"/>
      <c r="S89" s="73"/>
      <c r="T89" s="73"/>
      <c r="U89" s="73"/>
      <c r="V89" s="73"/>
      <c r="W89" s="73"/>
      <c r="X89" s="73"/>
      <c r="Y89" s="73"/>
      <c r="Z89" s="73"/>
      <c r="AA89" s="73"/>
      <c r="AB89" s="73"/>
      <c r="AC89" s="73"/>
      <c r="AD89" s="73"/>
      <c r="AE89" s="73"/>
      <c r="AF89" s="73"/>
      <c r="AG89" s="73"/>
      <c r="AH89" s="73"/>
      <c r="AI89" s="73"/>
      <c r="AJ89" s="73"/>
      <c r="AK89" s="73"/>
      <c r="AL89" s="73"/>
      <c r="AM89" s="73"/>
      <c r="AN89" s="73"/>
      <c r="AO89" s="73"/>
      <c r="AP89" s="73"/>
      <c r="AQ89" s="73"/>
      <c r="AR89" s="73"/>
      <c r="AS89" s="73"/>
      <c r="AT89" s="73"/>
      <c r="AU89" s="73"/>
      <c r="AV89" s="73"/>
      <c r="AW89" s="73"/>
      <c r="AX89" s="73"/>
      <c r="AY89" s="73"/>
      <c r="AZ89" s="73"/>
      <c r="BA89" s="73"/>
      <c r="BB89" s="73"/>
      <c r="BC89" s="73"/>
      <c r="BD89" s="73"/>
      <c r="BE89" s="73"/>
      <c r="BF89" s="73"/>
      <c r="BG89" s="73"/>
      <c r="BH89" s="73"/>
      <c r="BI89" s="73"/>
      <c r="BJ89" s="73"/>
      <c r="BK89" s="73"/>
      <c r="BL89" s="73"/>
      <c r="BM89" s="73"/>
      <c r="BN89" s="73"/>
      <c r="BO89" s="73"/>
      <c r="BP89" s="73"/>
      <c r="BQ89" s="73"/>
      <c r="BR89" s="73"/>
      <c r="BS89" s="73"/>
      <c r="BT89" s="73"/>
      <c r="BU89" s="73"/>
      <c r="BV89" s="73"/>
      <c r="BW89" s="73"/>
      <c r="BX89" s="73"/>
      <c r="BY89" s="73"/>
      <c r="BZ89" s="73"/>
      <c r="CA89" s="73"/>
      <c r="CB89" s="73"/>
      <c r="CC89" s="73"/>
      <c r="CD89" s="73"/>
      <c r="CE89" s="73"/>
      <c r="CF89" s="73"/>
      <c r="CG89" s="73"/>
      <c r="CH89" s="73"/>
      <c r="CI89" s="73"/>
      <c r="CJ89" s="73"/>
      <c r="CK89" s="73"/>
      <c r="CL89" s="73"/>
      <c r="CM89" s="73"/>
      <c r="CN89" s="73"/>
      <c r="CO89" s="73"/>
      <c r="CP89" s="73"/>
      <c r="CQ89" s="73"/>
      <c r="CR89" s="73"/>
      <c r="CS89" s="73"/>
      <c r="CT89" s="73"/>
      <c r="CU89" s="73"/>
      <c r="CV89" s="73"/>
      <c r="CW89" s="73"/>
      <c r="CX89" s="73"/>
      <c r="CY89" s="73"/>
      <c r="CZ89" s="73"/>
      <c r="DA89" s="73"/>
      <c r="DB89" s="73"/>
      <c r="DC89" s="73"/>
      <c r="DD89" s="73"/>
      <c r="DE89" s="73"/>
      <c r="DF89" s="73"/>
      <c r="DG89" s="73"/>
      <c r="DH89" s="73"/>
      <c r="DI89" s="73"/>
      <c r="DJ89" s="73"/>
      <c r="DK89" s="73"/>
      <c r="DL89" s="73"/>
      <c r="DM89" s="73"/>
      <c r="DN89" s="73"/>
      <c r="DO89" s="73"/>
      <c r="DP89" s="73"/>
      <c r="DQ89" s="73"/>
      <c r="DR89" s="73"/>
      <c r="DS89" s="73"/>
      <c r="DT89" s="73"/>
      <c r="DU89" s="73"/>
      <c r="DV89" s="73"/>
      <c r="DW89" s="73"/>
      <c r="DX89" s="73"/>
      <c r="DY89" s="73"/>
      <c r="DZ89" s="73"/>
      <c r="EA89" s="73"/>
      <c r="EB89" s="73"/>
      <c r="EC89" s="73"/>
      <c r="ED89" s="73"/>
      <c r="EE89" s="73"/>
      <c r="EF89" s="73"/>
      <c r="EG89" s="73"/>
      <c r="EH89" s="73"/>
      <c r="EI89" s="73"/>
      <c r="EJ89" s="73"/>
      <c r="EK89" s="73"/>
      <c r="EL89" s="73"/>
      <c r="EM89" s="73"/>
      <c r="EN89" s="73"/>
      <c r="EO89" s="73"/>
      <c r="EP89" s="73"/>
      <c r="EQ89" s="73"/>
      <c r="ER89" s="73"/>
      <c r="ES89" s="73"/>
      <c r="ET89" s="73"/>
      <c r="EU89" s="73"/>
      <c r="EV89" s="73"/>
      <c r="EW89" s="73"/>
      <c r="EX89" s="73"/>
      <c r="EY89" s="73"/>
      <c r="EZ89" s="73"/>
      <c r="FA89" s="73"/>
      <c r="FB89" s="73"/>
      <c r="FC89" s="73"/>
      <c r="FD89" s="73"/>
      <c r="FE89" s="73"/>
      <c r="FF89" s="73"/>
      <c r="FG89" s="73"/>
      <c r="FH89" s="73"/>
      <c r="FI89" s="73"/>
      <c r="FJ89" s="73"/>
      <c r="FK89" s="73"/>
    </row>
    <row r="90" spans="14:167">
      <c r="N90" s="73"/>
      <c r="O90" s="73"/>
      <c r="P90" s="73"/>
      <c r="Q90" s="73"/>
      <c r="R90" s="73"/>
      <c r="S90" s="73"/>
      <c r="T90" s="73"/>
      <c r="U90" s="73"/>
      <c r="V90" s="73"/>
      <c r="W90" s="73"/>
      <c r="X90" s="73"/>
      <c r="Y90" s="73"/>
      <c r="Z90" s="73"/>
      <c r="AA90" s="73"/>
      <c r="AB90" s="73"/>
      <c r="AC90" s="73"/>
      <c r="AD90" s="73"/>
      <c r="AE90" s="73"/>
      <c r="AF90" s="73"/>
      <c r="AG90" s="73"/>
      <c r="AH90" s="73"/>
      <c r="AI90" s="73"/>
      <c r="AJ90" s="73"/>
      <c r="AK90" s="73"/>
      <c r="AL90" s="73"/>
      <c r="AM90" s="73"/>
      <c r="AN90" s="73"/>
      <c r="AO90" s="73"/>
      <c r="AP90" s="73"/>
      <c r="AQ90" s="73"/>
      <c r="AR90" s="73"/>
      <c r="AS90" s="73"/>
      <c r="AT90" s="73"/>
      <c r="AU90" s="73"/>
      <c r="AV90" s="73"/>
      <c r="AW90" s="73"/>
      <c r="AX90" s="73"/>
      <c r="AY90" s="73"/>
      <c r="AZ90" s="73"/>
      <c r="BA90" s="73"/>
      <c r="BB90" s="73"/>
      <c r="BC90" s="73"/>
      <c r="BD90" s="73"/>
      <c r="BE90" s="73"/>
      <c r="BF90" s="73"/>
      <c r="BG90" s="73"/>
      <c r="BH90" s="73"/>
      <c r="BI90" s="73"/>
      <c r="BJ90" s="73"/>
      <c r="BK90" s="73"/>
      <c r="BL90" s="73"/>
      <c r="BM90" s="73"/>
      <c r="BN90" s="73"/>
      <c r="BO90" s="73"/>
      <c r="BP90" s="73"/>
      <c r="BQ90" s="73"/>
      <c r="BR90" s="73"/>
      <c r="BS90" s="73"/>
      <c r="BT90" s="73"/>
      <c r="BU90" s="73"/>
      <c r="BV90" s="73"/>
      <c r="BW90" s="73"/>
      <c r="BX90" s="73"/>
      <c r="BY90" s="73"/>
      <c r="BZ90" s="73"/>
      <c r="CA90" s="73"/>
      <c r="CB90" s="73"/>
      <c r="CC90" s="73"/>
      <c r="CD90" s="73"/>
      <c r="CE90" s="73"/>
      <c r="CF90" s="73"/>
      <c r="CG90" s="73"/>
      <c r="CH90" s="73"/>
      <c r="CI90" s="73"/>
      <c r="CJ90" s="73"/>
      <c r="CK90" s="73"/>
      <c r="CL90" s="73"/>
      <c r="CM90" s="73"/>
      <c r="CN90" s="73"/>
      <c r="CO90" s="73"/>
      <c r="CP90" s="73"/>
      <c r="CQ90" s="73"/>
      <c r="CR90" s="73"/>
      <c r="CS90" s="73"/>
      <c r="CT90" s="73"/>
      <c r="CU90" s="73"/>
      <c r="CV90" s="73"/>
      <c r="CW90" s="73"/>
      <c r="CX90" s="73"/>
      <c r="CY90" s="73"/>
      <c r="CZ90" s="73"/>
      <c r="DA90" s="73"/>
      <c r="DB90" s="73"/>
      <c r="DC90" s="73"/>
      <c r="DD90" s="73"/>
      <c r="DE90" s="73"/>
      <c r="DF90" s="73"/>
      <c r="DG90" s="73"/>
      <c r="DH90" s="73"/>
      <c r="DI90" s="73"/>
      <c r="DJ90" s="73"/>
      <c r="DK90" s="73"/>
      <c r="DL90" s="73"/>
      <c r="DM90" s="73"/>
      <c r="DN90" s="73"/>
      <c r="DO90" s="73"/>
      <c r="DP90" s="73"/>
      <c r="DQ90" s="73"/>
      <c r="DR90" s="73"/>
      <c r="DS90" s="73"/>
      <c r="DT90" s="73"/>
      <c r="DU90" s="73"/>
      <c r="DV90" s="73"/>
      <c r="DW90" s="73"/>
      <c r="DX90" s="73"/>
      <c r="DY90" s="73"/>
      <c r="DZ90" s="73"/>
      <c r="EA90" s="73"/>
      <c r="EB90" s="73"/>
      <c r="EC90" s="73"/>
      <c r="ED90" s="73"/>
      <c r="EE90" s="73"/>
      <c r="EF90" s="73"/>
      <c r="EG90" s="73"/>
      <c r="EH90" s="73"/>
      <c r="EI90" s="73"/>
      <c r="EJ90" s="73"/>
      <c r="EK90" s="73"/>
      <c r="EL90" s="73"/>
      <c r="EM90" s="73"/>
      <c r="EN90" s="73"/>
      <c r="EO90" s="73"/>
      <c r="EP90" s="73"/>
      <c r="EQ90" s="73"/>
      <c r="ER90" s="73"/>
      <c r="ES90" s="73"/>
      <c r="ET90" s="73"/>
      <c r="EU90" s="73"/>
      <c r="EV90" s="73"/>
      <c r="EW90" s="73"/>
      <c r="EX90" s="73"/>
      <c r="EY90" s="73"/>
      <c r="EZ90" s="73"/>
      <c r="FA90" s="73"/>
      <c r="FB90" s="73"/>
      <c r="FC90" s="73"/>
      <c r="FD90" s="73"/>
      <c r="FE90" s="73"/>
      <c r="FF90" s="73"/>
      <c r="FG90" s="73"/>
      <c r="FH90" s="73"/>
      <c r="FI90" s="73"/>
      <c r="FJ90" s="73"/>
      <c r="FK90" s="73"/>
    </row>
    <row r="91" spans="14:167">
      <c r="N91" s="73"/>
      <c r="O91" s="73"/>
      <c r="P91" s="73"/>
      <c r="Q91" s="73"/>
      <c r="R91" s="73"/>
      <c r="S91" s="73"/>
      <c r="T91" s="73"/>
      <c r="U91" s="73"/>
      <c r="V91" s="73"/>
      <c r="W91" s="73"/>
      <c r="X91" s="73"/>
      <c r="Y91" s="73"/>
      <c r="Z91" s="73"/>
      <c r="AA91" s="73"/>
      <c r="AB91" s="73"/>
      <c r="AC91" s="73"/>
      <c r="AD91" s="73"/>
      <c r="AE91" s="73"/>
      <c r="AF91" s="73"/>
      <c r="AG91" s="73"/>
      <c r="AH91" s="73"/>
      <c r="AI91" s="73"/>
      <c r="AJ91" s="73"/>
      <c r="AK91" s="73"/>
      <c r="AL91" s="73"/>
      <c r="AM91" s="73"/>
      <c r="AN91" s="73"/>
      <c r="AO91" s="73"/>
      <c r="AP91" s="73"/>
      <c r="AQ91" s="73"/>
      <c r="AR91" s="73"/>
      <c r="AS91" s="73"/>
      <c r="AT91" s="73"/>
      <c r="AU91" s="73"/>
      <c r="AV91" s="73"/>
      <c r="AW91" s="73"/>
      <c r="AX91" s="73"/>
      <c r="AY91" s="73"/>
      <c r="AZ91" s="73"/>
      <c r="BA91" s="73"/>
      <c r="BB91" s="73"/>
      <c r="BC91" s="73"/>
      <c r="BD91" s="73"/>
      <c r="BE91" s="73"/>
      <c r="BF91" s="73"/>
      <c r="BG91" s="73"/>
      <c r="BH91" s="73"/>
      <c r="BI91" s="73"/>
      <c r="BJ91" s="73"/>
      <c r="BK91" s="73"/>
      <c r="BL91" s="73"/>
      <c r="BM91" s="73"/>
      <c r="BN91" s="73"/>
      <c r="BO91" s="73"/>
      <c r="BP91" s="73"/>
      <c r="BQ91" s="73"/>
      <c r="BR91" s="73"/>
      <c r="BS91" s="73"/>
      <c r="BT91" s="73"/>
      <c r="BU91" s="73"/>
      <c r="BV91" s="73"/>
      <c r="BW91" s="73"/>
      <c r="BX91" s="73"/>
      <c r="BY91" s="73"/>
      <c r="BZ91" s="73"/>
      <c r="CA91" s="73"/>
      <c r="CB91" s="73"/>
      <c r="CC91" s="73"/>
      <c r="CD91" s="73"/>
      <c r="CE91" s="73"/>
      <c r="CF91" s="73"/>
      <c r="CG91" s="73"/>
      <c r="CH91" s="73"/>
      <c r="CI91" s="73"/>
      <c r="CJ91" s="73"/>
      <c r="CK91" s="73"/>
      <c r="CL91" s="73"/>
      <c r="CM91" s="73"/>
      <c r="CN91" s="73"/>
      <c r="CO91" s="73"/>
      <c r="CP91" s="73"/>
      <c r="CQ91" s="73"/>
      <c r="CR91" s="73"/>
      <c r="CS91" s="73"/>
      <c r="CT91" s="73"/>
      <c r="CU91" s="73"/>
      <c r="CV91" s="73"/>
      <c r="CW91" s="73"/>
      <c r="CX91" s="73"/>
      <c r="CY91" s="73"/>
      <c r="CZ91" s="73"/>
      <c r="DA91" s="73"/>
      <c r="DB91" s="73"/>
      <c r="DC91" s="73"/>
      <c r="DD91" s="73"/>
      <c r="DE91" s="73"/>
      <c r="DF91" s="73"/>
      <c r="DG91" s="73"/>
      <c r="DH91" s="73"/>
      <c r="DI91" s="73"/>
      <c r="DJ91" s="73"/>
      <c r="DK91" s="73"/>
      <c r="DL91" s="73"/>
      <c r="DM91" s="73"/>
      <c r="DN91" s="73"/>
      <c r="DO91" s="73"/>
      <c r="DP91" s="73"/>
      <c r="DQ91" s="73"/>
      <c r="DR91" s="73"/>
      <c r="DS91" s="73"/>
      <c r="DT91" s="73"/>
      <c r="DU91" s="73"/>
      <c r="DV91" s="73"/>
      <c r="DW91" s="73"/>
      <c r="DX91" s="73"/>
      <c r="DY91" s="73"/>
      <c r="DZ91" s="73"/>
      <c r="EA91" s="73"/>
      <c r="EB91" s="73"/>
      <c r="EC91" s="73"/>
      <c r="ED91" s="73"/>
      <c r="EE91" s="73"/>
      <c r="EF91" s="73"/>
      <c r="EG91" s="73"/>
      <c r="EH91" s="73"/>
      <c r="EI91" s="73"/>
      <c r="EJ91" s="73"/>
      <c r="EK91" s="73"/>
      <c r="EL91" s="73"/>
      <c r="EM91" s="73"/>
      <c r="EN91" s="73"/>
      <c r="EO91" s="73"/>
      <c r="EP91" s="73"/>
      <c r="EQ91" s="73"/>
      <c r="ER91" s="73"/>
      <c r="ES91" s="73"/>
      <c r="ET91" s="73"/>
      <c r="EU91" s="73"/>
      <c r="EV91" s="73"/>
      <c r="EW91" s="73"/>
      <c r="EX91" s="73"/>
      <c r="EY91" s="73"/>
      <c r="EZ91" s="73"/>
      <c r="FA91" s="73"/>
      <c r="FB91" s="73"/>
      <c r="FC91" s="73"/>
      <c r="FD91" s="73"/>
      <c r="FE91" s="73"/>
      <c r="FF91" s="73"/>
      <c r="FG91" s="73"/>
      <c r="FH91" s="73"/>
      <c r="FI91" s="73"/>
      <c r="FJ91" s="73"/>
      <c r="FK91" s="73"/>
    </row>
    <row r="92" spans="14:167">
      <c r="N92" s="73"/>
      <c r="O92" s="73"/>
      <c r="P92" s="73"/>
      <c r="Q92" s="73"/>
      <c r="R92" s="73"/>
      <c r="S92" s="73"/>
      <c r="T92" s="73"/>
      <c r="U92" s="73"/>
      <c r="V92" s="73"/>
      <c r="W92" s="73"/>
      <c r="X92" s="73"/>
      <c r="Y92" s="73"/>
      <c r="Z92" s="73"/>
      <c r="AA92" s="73"/>
      <c r="AB92" s="73"/>
      <c r="AC92" s="73"/>
      <c r="AD92" s="73"/>
      <c r="AE92" s="73"/>
      <c r="AF92" s="73"/>
      <c r="AG92" s="73"/>
      <c r="AH92" s="73"/>
      <c r="AI92" s="73"/>
      <c r="AJ92" s="73"/>
      <c r="AK92" s="73"/>
      <c r="AL92" s="73"/>
      <c r="AM92" s="73"/>
      <c r="AN92" s="73"/>
      <c r="AO92" s="73"/>
      <c r="AP92" s="73"/>
      <c r="AQ92" s="73"/>
      <c r="AR92" s="73"/>
      <c r="AS92" s="73"/>
      <c r="AT92" s="73"/>
      <c r="AU92" s="73"/>
      <c r="AV92" s="73"/>
      <c r="AW92" s="73"/>
      <c r="AX92" s="73"/>
      <c r="AY92" s="73"/>
      <c r="AZ92" s="73"/>
      <c r="BA92" s="73"/>
      <c r="BB92" s="73"/>
      <c r="BC92" s="73"/>
      <c r="BD92" s="73"/>
      <c r="BE92" s="73"/>
      <c r="BF92" s="73"/>
      <c r="BG92" s="73"/>
      <c r="BH92" s="73"/>
      <c r="BI92" s="73"/>
      <c r="BJ92" s="73"/>
      <c r="BK92" s="73"/>
      <c r="BL92" s="73"/>
      <c r="BM92" s="73"/>
      <c r="BN92" s="73"/>
      <c r="BO92" s="73"/>
      <c r="BP92" s="73"/>
      <c r="BQ92" s="73"/>
      <c r="BR92" s="73"/>
      <c r="BS92" s="73"/>
      <c r="BT92" s="73"/>
      <c r="BU92" s="73"/>
      <c r="BV92" s="73"/>
      <c r="BW92" s="73"/>
      <c r="BX92" s="73"/>
      <c r="BY92" s="73"/>
      <c r="BZ92" s="73"/>
      <c r="CA92" s="73"/>
      <c r="CB92" s="73"/>
      <c r="CC92" s="73"/>
      <c r="CD92" s="73"/>
      <c r="CE92" s="73"/>
      <c r="CF92" s="73"/>
      <c r="CG92" s="73"/>
      <c r="CH92" s="73"/>
      <c r="CI92" s="73"/>
      <c r="CJ92" s="73"/>
      <c r="CK92" s="73"/>
      <c r="CL92" s="73"/>
      <c r="CM92" s="73"/>
      <c r="CN92" s="73"/>
      <c r="CO92" s="73"/>
      <c r="CP92" s="73"/>
      <c r="CQ92" s="73"/>
      <c r="CR92" s="73"/>
      <c r="CS92" s="73"/>
      <c r="CT92" s="73"/>
      <c r="CU92" s="73"/>
      <c r="CV92" s="73"/>
      <c r="CW92" s="73"/>
      <c r="CX92" s="73"/>
      <c r="CY92" s="73"/>
      <c r="CZ92" s="73"/>
      <c r="DA92" s="73"/>
      <c r="DB92" s="73"/>
      <c r="DC92" s="73"/>
      <c r="DD92" s="73"/>
      <c r="DE92" s="73"/>
      <c r="DF92" s="73"/>
      <c r="DG92" s="73"/>
      <c r="DH92" s="73"/>
      <c r="DI92" s="73"/>
      <c r="DJ92" s="73"/>
      <c r="DK92" s="73"/>
      <c r="DL92" s="73"/>
      <c r="DM92" s="73"/>
      <c r="DN92" s="73"/>
      <c r="DO92" s="73"/>
      <c r="DP92" s="73"/>
      <c r="DQ92" s="73"/>
      <c r="DR92" s="73"/>
      <c r="DS92" s="73"/>
      <c r="DT92" s="73"/>
      <c r="DU92" s="73"/>
      <c r="DV92" s="73"/>
      <c r="DW92" s="73"/>
      <c r="DX92" s="73"/>
      <c r="DY92" s="73"/>
      <c r="DZ92" s="73"/>
      <c r="EA92" s="73"/>
      <c r="EB92" s="73"/>
      <c r="EC92" s="73"/>
      <c r="ED92" s="73"/>
      <c r="EE92" s="73"/>
      <c r="EF92" s="73"/>
      <c r="EG92" s="73"/>
      <c r="EH92" s="73"/>
      <c r="EI92" s="73"/>
      <c r="EJ92" s="73"/>
      <c r="EK92" s="73"/>
      <c r="EL92" s="73"/>
      <c r="EM92" s="73"/>
      <c r="EN92" s="73"/>
      <c r="EO92" s="73"/>
      <c r="EP92" s="73"/>
      <c r="EQ92" s="73"/>
      <c r="ER92" s="73"/>
      <c r="ES92" s="73"/>
      <c r="ET92" s="73"/>
      <c r="EU92" s="73"/>
      <c r="EV92" s="73"/>
      <c r="EW92" s="73"/>
      <c r="EX92" s="73"/>
      <c r="EY92" s="73"/>
      <c r="EZ92" s="73"/>
      <c r="FA92" s="73"/>
      <c r="FB92" s="73"/>
      <c r="FC92" s="73"/>
      <c r="FD92" s="73"/>
      <c r="FE92" s="73"/>
      <c r="FF92" s="73"/>
      <c r="FG92" s="73"/>
      <c r="FH92" s="73"/>
      <c r="FI92" s="73"/>
      <c r="FJ92" s="73"/>
      <c r="FK92" s="73"/>
    </row>
    <row r="93" spans="14:167">
      <c r="N93" s="73"/>
      <c r="O93" s="73"/>
      <c r="P93" s="73"/>
      <c r="Q93" s="73"/>
      <c r="R93" s="73"/>
      <c r="S93" s="73"/>
      <c r="T93" s="73"/>
      <c r="U93" s="73"/>
      <c r="V93" s="73"/>
      <c r="W93" s="73"/>
      <c r="X93" s="73"/>
      <c r="Y93" s="73"/>
      <c r="Z93" s="73"/>
      <c r="AA93" s="73"/>
      <c r="AB93" s="73"/>
      <c r="AC93" s="73"/>
      <c r="AD93" s="73"/>
      <c r="AE93" s="73"/>
      <c r="AF93" s="73"/>
      <c r="AG93" s="73"/>
      <c r="AH93" s="73"/>
      <c r="AI93" s="73"/>
      <c r="AJ93" s="73"/>
      <c r="AK93" s="73"/>
      <c r="AL93" s="73"/>
      <c r="AM93" s="73"/>
      <c r="AN93" s="73"/>
      <c r="AO93" s="73"/>
      <c r="AP93" s="73"/>
      <c r="AQ93" s="73"/>
      <c r="AR93" s="73"/>
      <c r="AS93" s="73"/>
      <c r="AT93" s="73"/>
      <c r="AU93" s="73"/>
      <c r="AV93" s="73"/>
      <c r="AW93" s="73"/>
      <c r="AX93" s="73"/>
      <c r="AY93" s="73"/>
      <c r="AZ93" s="73"/>
      <c r="BA93" s="73"/>
      <c r="BB93" s="73"/>
      <c r="BC93" s="73"/>
      <c r="BD93" s="73"/>
      <c r="BE93" s="73"/>
      <c r="BF93" s="73"/>
      <c r="BG93" s="73"/>
      <c r="BH93" s="73"/>
      <c r="BI93" s="73"/>
      <c r="BJ93" s="73"/>
      <c r="BK93" s="73"/>
      <c r="BL93" s="73"/>
      <c r="BM93" s="73"/>
      <c r="BN93" s="73"/>
      <c r="BO93" s="73"/>
      <c r="BP93" s="73"/>
      <c r="BQ93" s="73"/>
      <c r="BR93" s="73"/>
      <c r="BS93" s="73"/>
      <c r="BT93" s="73"/>
      <c r="BU93" s="73"/>
      <c r="BV93" s="73"/>
      <c r="BW93" s="73"/>
      <c r="BX93" s="73"/>
      <c r="BY93" s="73"/>
      <c r="BZ93" s="73"/>
      <c r="CA93" s="73"/>
      <c r="CB93" s="73"/>
      <c r="CC93" s="73"/>
      <c r="CD93" s="73"/>
      <c r="CE93" s="73"/>
      <c r="CF93" s="73"/>
      <c r="CG93" s="73"/>
      <c r="CH93" s="73"/>
      <c r="CI93" s="73"/>
      <c r="CJ93" s="73"/>
      <c r="CK93" s="73"/>
      <c r="CL93" s="73"/>
      <c r="CM93" s="73"/>
      <c r="CN93" s="73"/>
      <c r="CO93" s="73"/>
      <c r="CP93" s="73"/>
      <c r="CQ93" s="73"/>
      <c r="CR93" s="73"/>
      <c r="CS93" s="73"/>
      <c r="CT93" s="73"/>
      <c r="CU93" s="73"/>
      <c r="CV93" s="73"/>
      <c r="CW93" s="73"/>
      <c r="CX93" s="73"/>
      <c r="CY93" s="73"/>
      <c r="CZ93" s="73"/>
      <c r="DA93" s="73"/>
      <c r="DB93" s="73"/>
      <c r="DC93" s="73"/>
      <c r="DD93" s="73"/>
      <c r="DE93" s="73"/>
      <c r="DF93" s="73"/>
      <c r="DG93" s="73"/>
      <c r="DH93" s="73"/>
      <c r="DI93" s="73"/>
      <c r="DJ93" s="73"/>
      <c r="DK93" s="73"/>
      <c r="DL93" s="73"/>
      <c r="DM93" s="73"/>
      <c r="DN93" s="73"/>
      <c r="DO93" s="73"/>
      <c r="DP93" s="73"/>
      <c r="DQ93" s="73"/>
      <c r="DR93" s="73"/>
      <c r="DS93" s="73"/>
      <c r="DT93" s="73"/>
      <c r="DU93" s="73"/>
      <c r="DV93" s="73"/>
      <c r="DW93" s="73"/>
      <c r="DX93" s="73"/>
      <c r="DY93" s="73"/>
      <c r="DZ93" s="73"/>
      <c r="EA93" s="73"/>
      <c r="EB93" s="73"/>
      <c r="EC93" s="73"/>
      <c r="ED93" s="73"/>
      <c r="EE93" s="73"/>
      <c r="EF93" s="73"/>
      <c r="EG93" s="73"/>
      <c r="EH93" s="73"/>
      <c r="EI93" s="73"/>
      <c r="EJ93" s="73"/>
      <c r="EK93" s="73"/>
      <c r="EL93" s="73"/>
      <c r="EM93" s="73"/>
      <c r="EN93" s="73"/>
      <c r="EO93" s="73"/>
      <c r="EP93" s="73"/>
      <c r="EQ93" s="73"/>
      <c r="ER93" s="73"/>
      <c r="ES93" s="73"/>
      <c r="ET93" s="73"/>
      <c r="EU93" s="73"/>
      <c r="EV93" s="73"/>
      <c r="EW93" s="73"/>
      <c r="EX93" s="73"/>
      <c r="EY93" s="73"/>
      <c r="EZ93" s="73"/>
      <c r="FA93" s="73"/>
      <c r="FB93" s="73"/>
      <c r="FC93" s="73"/>
      <c r="FD93" s="73"/>
      <c r="FE93" s="73"/>
      <c r="FF93" s="73"/>
      <c r="FG93" s="73"/>
      <c r="FH93" s="73"/>
      <c r="FI93" s="73"/>
      <c r="FJ93" s="73"/>
      <c r="FK93" s="73"/>
    </row>
    <row r="94" spans="14:167">
      <c r="N94" s="73"/>
      <c r="O94" s="73"/>
      <c r="P94" s="73"/>
      <c r="Q94" s="73"/>
      <c r="R94" s="73"/>
      <c r="S94" s="73"/>
      <c r="T94" s="73"/>
      <c r="U94" s="73"/>
      <c r="V94" s="73"/>
      <c r="W94" s="73"/>
      <c r="X94" s="73"/>
      <c r="Y94" s="73"/>
      <c r="Z94" s="73"/>
      <c r="AA94" s="73"/>
      <c r="AB94" s="73"/>
      <c r="AC94" s="73"/>
      <c r="AD94" s="73"/>
      <c r="AE94" s="73"/>
      <c r="AF94" s="73"/>
      <c r="AG94" s="73"/>
      <c r="AH94" s="73"/>
      <c r="AI94" s="73"/>
      <c r="AJ94" s="73"/>
      <c r="AK94" s="73"/>
      <c r="AL94" s="73"/>
      <c r="AM94" s="73"/>
      <c r="AN94" s="73"/>
      <c r="AO94" s="73"/>
      <c r="AP94" s="73"/>
      <c r="AQ94" s="73"/>
      <c r="AR94" s="73"/>
      <c r="AS94" s="73"/>
      <c r="AT94" s="73"/>
      <c r="AU94" s="73"/>
      <c r="AV94" s="73"/>
      <c r="AW94" s="73"/>
      <c r="AX94" s="73"/>
      <c r="AY94" s="73"/>
      <c r="AZ94" s="73"/>
      <c r="BA94" s="73"/>
      <c r="BB94" s="73"/>
      <c r="BC94" s="73"/>
      <c r="BD94" s="73"/>
      <c r="BE94" s="73"/>
      <c r="BF94" s="73"/>
      <c r="BG94" s="73"/>
      <c r="BH94" s="73"/>
      <c r="BI94" s="73"/>
      <c r="BJ94" s="73"/>
      <c r="BK94" s="73"/>
      <c r="BL94" s="73"/>
      <c r="BM94" s="73"/>
      <c r="BN94" s="73"/>
      <c r="BO94" s="73"/>
      <c r="BP94" s="73"/>
      <c r="BQ94" s="73"/>
      <c r="BR94" s="73"/>
      <c r="BS94" s="73"/>
      <c r="BT94" s="73"/>
      <c r="BU94" s="73"/>
      <c r="BV94" s="73"/>
      <c r="BW94" s="73"/>
      <c r="BX94" s="73"/>
      <c r="BY94" s="73"/>
      <c r="BZ94" s="73"/>
      <c r="CA94" s="73"/>
      <c r="CB94" s="73"/>
      <c r="CC94" s="73"/>
      <c r="CD94" s="73"/>
      <c r="CE94" s="73"/>
      <c r="CF94" s="73"/>
      <c r="CG94" s="73"/>
      <c r="CH94" s="73"/>
      <c r="CI94" s="73"/>
      <c r="CJ94" s="73"/>
      <c r="CK94" s="73"/>
      <c r="CL94" s="73"/>
      <c r="CM94" s="73"/>
      <c r="CN94" s="73"/>
      <c r="CO94" s="73"/>
      <c r="CP94" s="73"/>
      <c r="CQ94" s="73"/>
      <c r="CR94" s="73"/>
      <c r="CS94" s="73"/>
      <c r="CT94" s="73"/>
      <c r="CU94" s="73"/>
      <c r="CV94" s="73"/>
      <c r="CW94" s="73"/>
      <c r="CX94" s="73"/>
      <c r="CY94" s="73"/>
      <c r="CZ94" s="73"/>
      <c r="DA94" s="73"/>
      <c r="DB94" s="73"/>
      <c r="DC94" s="73"/>
      <c r="DD94" s="73"/>
      <c r="DE94" s="73"/>
      <c r="DF94" s="73"/>
      <c r="DG94" s="73"/>
      <c r="DH94" s="73"/>
      <c r="DI94" s="73"/>
      <c r="DJ94" s="73"/>
      <c r="DK94" s="73"/>
      <c r="DL94" s="73"/>
      <c r="DM94" s="73"/>
      <c r="DN94" s="73"/>
      <c r="DO94" s="73"/>
      <c r="DP94" s="73"/>
      <c r="DQ94" s="73"/>
      <c r="DR94" s="73"/>
      <c r="DS94" s="73"/>
      <c r="DT94" s="73"/>
      <c r="DU94" s="73"/>
      <c r="DV94" s="73"/>
      <c r="DW94" s="73"/>
      <c r="DX94" s="73"/>
      <c r="DY94" s="73"/>
      <c r="DZ94" s="73"/>
      <c r="EA94" s="73"/>
      <c r="EB94" s="73"/>
      <c r="EC94" s="73"/>
      <c r="ED94" s="73"/>
      <c r="EE94" s="73"/>
      <c r="EF94" s="73"/>
      <c r="EG94" s="73"/>
      <c r="EH94" s="73"/>
      <c r="EI94" s="73"/>
      <c r="EJ94" s="73"/>
      <c r="EK94" s="73"/>
      <c r="EL94" s="73"/>
      <c r="EM94" s="73"/>
      <c r="EN94" s="73"/>
      <c r="EO94" s="73"/>
      <c r="EP94" s="73"/>
      <c r="EQ94" s="73"/>
      <c r="ER94" s="73"/>
      <c r="ES94" s="73"/>
      <c r="ET94" s="73"/>
      <c r="EU94" s="73"/>
      <c r="EV94" s="73"/>
      <c r="EW94" s="73"/>
      <c r="EX94" s="73"/>
      <c r="EY94" s="73"/>
      <c r="EZ94" s="73"/>
      <c r="FA94" s="73"/>
      <c r="FB94" s="73"/>
      <c r="FC94" s="73"/>
      <c r="FD94" s="73"/>
      <c r="FE94" s="73"/>
      <c r="FF94" s="73"/>
      <c r="FG94" s="73"/>
      <c r="FH94" s="73"/>
      <c r="FI94" s="73"/>
      <c r="FJ94" s="73"/>
      <c r="FK94" s="73"/>
    </row>
    <row r="95" spans="14:167">
      <c r="N95" s="73"/>
      <c r="O95" s="73"/>
      <c r="P95" s="73"/>
      <c r="Q95" s="73"/>
      <c r="R95" s="73"/>
      <c r="S95" s="73"/>
      <c r="T95" s="73"/>
      <c r="U95" s="73"/>
      <c r="V95" s="73"/>
      <c r="W95" s="73"/>
      <c r="X95" s="73"/>
      <c r="Y95" s="73"/>
      <c r="Z95" s="73"/>
      <c r="AA95" s="73"/>
      <c r="AB95" s="73"/>
      <c r="AC95" s="73"/>
      <c r="AD95" s="73"/>
      <c r="AE95" s="73"/>
      <c r="AF95" s="73"/>
      <c r="AG95" s="73"/>
      <c r="AH95" s="73"/>
      <c r="AI95" s="73"/>
      <c r="AJ95" s="73"/>
      <c r="AK95" s="73"/>
      <c r="AL95" s="73"/>
      <c r="AM95" s="73"/>
      <c r="AN95" s="73"/>
      <c r="AO95" s="73"/>
      <c r="AP95" s="73"/>
      <c r="AQ95" s="73"/>
      <c r="AR95" s="73"/>
      <c r="AS95" s="73"/>
      <c r="AT95" s="73"/>
      <c r="AU95" s="73"/>
      <c r="AV95" s="73"/>
      <c r="AW95" s="73"/>
      <c r="AX95" s="73"/>
      <c r="AY95" s="73"/>
      <c r="AZ95" s="73"/>
      <c r="BA95" s="73"/>
      <c r="BB95" s="73"/>
      <c r="BC95" s="73"/>
      <c r="BD95" s="73"/>
      <c r="BE95" s="73"/>
      <c r="BF95" s="73"/>
      <c r="BG95" s="73"/>
      <c r="BH95" s="73"/>
      <c r="BI95" s="73"/>
      <c r="BJ95" s="73"/>
      <c r="BK95" s="73"/>
      <c r="BL95" s="73"/>
      <c r="BM95" s="73"/>
      <c r="BN95" s="73"/>
      <c r="BO95" s="73"/>
      <c r="BP95" s="73"/>
      <c r="BQ95" s="73"/>
      <c r="BR95" s="73"/>
      <c r="BS95" s="73"/>
      <c r="BT95" s="73"/>
      <c r="BU95" s="73"/>
      <c r="BV95" s="73"/>
      <c r="BW95" s="73"/>
      <c r="BX95" s="73"/>
      <c r="BY95" s="73"/>
      <c r="BZ95" s="73"/>
      <c r="CA95" s="73"/>
      <c r="CB95" s="73"/>
      <c r="CC95" s="73"/>
      <c r="CD95" s="73"/>
      <c r="CE95" s="73"/>
      <c r="CF95" s="73"/>
      <c r="CG95" s="73"/>
      <c r="CH95" s="73"/>
      <c r="CI95" s="73"/>
      <c r="CJ95" s="73"/>
      <c r="CK95" s="73"/>
      <c r="CL95" s="73"/>
      <c r="CM95" s="73"/>
      <c r="CN95" s="73"/>
      <c r="CO95" s="73"/>
      <c r="CP95" s="73"/>
      <c r="CQ95" s="73"/>
      <c r="CR95" s="73"/>
      <c r="CS95" s="73"/>
      <c r="CT95" s="73"/>
      <c r="CU95" s="73"/>
      <c r="CV95" s="73"/>
      <c r="CW95" s="73"/>
      <c r="CX95" s="73"/>
      <c r="CY95" s="73"/>
      <c r="CZ95" s="73"/>
      <c r="DA95" s="73"/>
      <c r="DB95" s="73"/>
      <c r="DC95" s="73"/>
      <c r="DD95" s="73"/>
      <c r="DE95" s="73"/>
      <c r="DF95" s="73"/>
      <c r="DG95" s="73"/>
      <c r="DH95" s="73"/>
      <c r="DI95" s="73"/>
      <c r="DJ95" s="73"/>
      <c r="DK95" s="73"/>
      <c r="DL95" s="73"/>
      <c r="DM95" s="73"/>
      <c r="DN95" s="73"/>
      <c r="DO95" s="73"/>
      <c r="DP95" s="73"/>
      <c r="DQ95" s="73"/>
      <c r="DR95" s="73"/>
      <c r="DS95" s="73"/>
      <c r="DT95" s="73"/>
      <c r="DU95" s="73"/>
      <c r="DV95" s="73"/>
      <c r="DW95" s="73"/>
      <c r="DX95" s="73"/>
      <c r="DY95" s="73"/>
      <c r="DZ95" s="73"/>
      <c r="EA95" s="73"/>
      <c r="EB95" s="73"/>
      <c r="EC95" s="73"/>
      <c r="ED95" s="73"/>
      <c r="EE95" s="73"/>
      <c r="EF95" s="73"/>
      <c r="EG95" s="73"/>
      <c r="EH95" s="73"/>
      <c r="EI95" s="73"/>
      <c r="EJ95" s="73"/>
      <c r="EK95" s="73"/>
      <c r="EL95" s="73"/>
      <c r="EM95" s="73"/>
      <c r="EN95" s="73"/>
      <c r="EO95" s="73"/>
      <c r="EP95" s="73"/>
      <c r="EQ95" s="73"/>
      <c r="ER95" s="73"/>
      <c r="ES95" s="73"/>
      <c r="ET95" s="73"/>
      <c r="EU95" s="73"/>
      <c r="EV95" s="73"/>
      <c r="EW95" s="73"/>
      <c r="EX95" s="73"/>
      <c r="EY95" s="73"/>
      <c r="EZ95" s="73"/>
      <c r="FA95" s="73"/>
      <c r="FB95" s="73"/>
      <c r="FC95" s="73"/>
      <c r="FD95" s="73"/>
      <c r="FE95" s="73"/>
      <c r="FF95" s="73"/>
      <c r="FG95" s="73"/>
      <c r="FH95" s="73"/>
      <c r="FI95" s="73"/>
      <c r="FJ95" s="73"/>
      <c r="FK95" s="73"/>
    </row>
    <row r="96" spans="14:167">
      <c r="N96" s="73"/>
      <c r="O96" s="73"/>
      <c r="P96" s="73"/>
      <c r="Q96" s="73"/>
      <c r="R96" s="73"/>
      <c r="S96" s="73"/>
      <c r="T96" s="73"/>
      <c r="U96" s="73"/>
      <c r="V96" s="73"/>
      <c r="W96" s="73"/>
      <c r="X96" s="73"/>
      <c r="Y96" s="73"/>
      <c r="Z96" s="73"/>
      <c r="AA96" s="73"/>
      <c r="AB96" s="73"/>
      <c r="AC96" s="73"/>
      <c r="AD96" s="73"/>
      <c r="AE96" s="73"/>
      <c r="AF96" s="73"/>
      <c r="AG96" s="73"/>
      <c r="AH96" s="73"/>
      <c r="AI96" s="73"/>
      <c r="AJ96" s="73"/>
      <c r="AK96" s="73"/>
      <c r="AL96" s="73"/>
      <c r="AM96" s="73"/>
      <c r="AN96" s="73"/>
      <c r="AO96" s="73"/>
      <c r="AP96" s="73"/>
      <c r="AQ96" s="73"/>
      <c r="AR96" s="73"/>
      <c r="AS96" s="73"/>
      <c r="AT96" s="73"/>
      <c r="AU96" s="73"/>
      <c r="AV96" s="73"/>
      <c r="AW96" s="73"/>
      <c r="AX96" s="73"/>
      <c r="AY96" s="73"/>
      <c r="AZ96" s="73"/>
      <c r="BA96" s="73"/>
      <c r="BB96" s="73"/>
      <c r="BC96" s="73"/>
      <c r="BD96" s="73"/>
      <c r="BE96" s="73"/>
      <c r="BF96" s="73"/>
      <c r="BG96" s="73"/>
      <c r="BH96" s="73"/>
      <c r="BI96" s="73"/>
      <c r="BJ96" s="73"/>
      <c r="BK96" s="73"/>
      <c r="BL96" s="73"/>
      <c r="BM96" s="73"/>
      <c r="BN96" s="73"/>
      <c r="BO96" s="73"/>
      <c r="BP96" s="73"/>
      <c r="BQ96" s="73"/>
      <c r="BR96" s="73"/>
      <c r="BS96" s="73"/>
      <c r="BT96" s="73"/>
      <c r="BU96" s="73"/>
      <c r="BV96" s="73"/>
      <c r="BW96" s="73"/>
      <c r="BX96" s="73"/>
      <c r="BY96" s="73"/>
      <c r="BZ96" s="73"/>
      <c r="CA96" s="73"/>
      <c r="CB96" s="73"/>
      <c r="CC96" s="73"/>
      <c r="CD96" s="73"/>
      <c r="CE96" s="73"/>
      <c r="CF96" s="73"/>
      <c r="CG96" s="73"/>
      <c r="CH96" s="73"/>
      <c r="CI96" s="73"/>
      <c r="CJ96" s="73"/>
      <c r="CK96" s="73"/>
      <c r="CL96" s="73"/>
      <c r="CM96" s="73"/>
      <c r="CN96" s="73"/>
      <c r="CO96" s="73"/>
      <c r="CP96" s="73"/>
      <c r="CQ96" s="73"/>
      <c r="CR96" s="73"/>
      <c r="CS96" s="73"/>
      <c r="CT96" s="73"/>
      <c r="CU96" s="73"/>
      <c r="CV96" s="73"/>
      <c r="CW96" s="73"/>
      <c r="CX96" s="73"/>
      <c r="CY96" s="73"/>
      <c r="CZ96" s="73"/>
      <c r="DA96" s="73"/>
      <c r="DB96" s="73"/>
      <c r="DC96" s="73"/>
      <c r="DD96" s="73"/>
      <c r="DE96" s="73"/>
      <c r="DF96" s="73"/>
      <c r="DG96" s="73"/>
      <c r="DH96" s="73"/>
      <c r="DI96" s="73"/>
      <c r="DJ96" s="73"/>
      <c r="DK96" s="73"/>
      <c r="DL96" s="73"/>
      <c r="DM96" s="73"/>
      <c r="DN96" s="73"/>
      <c r="DO96" s="73"/>
      <c r="DP96" s="73"/>
      <c r="DQ96" s="73"/>
      <c r="DR96" s="73"/>
      <c r="DS96" s="73"/>
      <c r="DT96" s="73"/>
      <c r="DU96" s="73"/>
      <c r="DV96" s="73"/>
      <c r="DW96" s="73"/>
      <c r="DX96" s="73"/>
      <c r="DY96" s="73"/>
      <c r="DZ96" s="73"/>
      <c r="EA96" s="73"/>
      <c r="EB96" s="73"/>
      <c r="EC96" s="73"/>
      <c r="ED96" s="73"/>
      <c r="EE96" s="73"/>
      <c r="EF96" s="73"/>
      <c r="EG96" s="73"/>
      <c r="EH96" s="73"/>
      <c r="EI96" s="73"/>
      <c r="EJ96" s="73"/>
      <c r="EK96" s="73"/>
      <c r="EL96" s="73"/>
      <c r="EM96" s="73"/>
      <c r="EN96" s="73"/>
      <c r="EO96" s="73"/>
      <c r="EP96" s="73"/>
      <c r="EQ96" s="73"/>
      <c r="ER96" s="73"/>
      <c r="ES96" s="73"/>
      <c r="ET96" s="73"/>
      <c r="EU96" s="73"/>
      <c r="EV96" s="73"/>
      <c r="EW96" s="73"/>
      <c r="EX96" s="73"/>
      <c r="EY96" s="73"/>
      <c r="EZ96" s="73"/>
      <c r="FA96" s="73"/>
      <c r="FB96" s="73"/>
      <c r="FC96" s="73"/>
      <c r="FD96" s="73"/>
      <c r="FE96" s="73"/>
      <c r="FF96" s="73"/>
      <c r="FG96" s="73"/>
      <c r="FH96" s="73"/>
      <c r="FI96" s="73"/>
      <c r="FJ96" s="73"/>
      <c r="FK96" s="73"/>
    </row>
    <row r="97" spans="14:167">
      <c r="N97" s="73"/>
      <c r="O97" s="73"/>
      <c r="P97" s="73"/>
      <c r="Q97" s="73"/>
      <c r="R97" s="73"/>
      <c r="S97" s="73"/>
      <c r="T97" s="73"/>
      <c r="U97" s="73"/>
      <c r="V97" s="73"/>
      <c r="W97" s="73"/>
      <c r="X97" s="73"/>
      <c r="Y97" s="73"/>
      <c r="Z97" s="73"/>
      <c r="AA97" s="73"/>
      <c r="AB97" s="73"/>
      <c r="AC97" s="73"/>
      <c r="AD97" s="73"/>
      <c r="AE97" s="73"/>
      <c r="AF97" s="73"/>
      <c r="AG97" s="73"/>
      <c r="AH97" s="73"/>
      <c r="AI97" s="73"/>
      <c r="AJ97" s="73"/>
      <c r="AK97" s="73"/>
      <c r="AL97" s="73"/>
      <c r="AM97" s="73"/>
      <c r="AN97" s="73"/>
      <c r="AO97" s="73"/>
      <c r="AP97" s="73"/>
      <c r="AQ97" s="73"/>
      <c r="AR97" s="73"/>
      <c r="AS97" s="73"/>
      <c r="AT97" s="73"/>
      <c r="AU97" s="73"/>
      <c r="AV97" s="73"/>
      <c r="AW97" s="73"/>
      <c r="AX97" s="73"/>
      <c r="AY97" s="73"/>
      <c r="AZ97" s="73"/>
      <c r="BA97" s="73"/>
      <c r="BB97" s="73"/>
      <c r="BC97" s="73"/>
      <c r="BD97" s="73"/>
      <c r="BE97" s="73"/>
      <c r="BF97" s="73"/>
      <c r="BG97" s="73"/>
      <c r="BH97" s="73"/>
      <c r="BI97" s="73"/>
      <c r="BJ97" s="73"/>
      <c r="BK97" s="73"/>
      <c r="BL97" s="73"/>
      <c r="BM97" s="73"/>
      <c r="BN97" s="73"/>
      <c r="BO97" s="73"/>
      <c r="BP97" s="73"/>
      <c r="BQ97" s="73"/>
      <c r="BR97" s="73"/>
      <c r="BS97" s="73"/>
      <c r="BT97" s="73"/>
      <c r="BU97" s="73"/>
      <c r="BV97" s="73"/>
      <c r="BW97" s="73"/>
      <c r="BX97" s="73"/>
      <c r="BY97" s="73"/>
      <c r="BZ97" s="73"/>
      <c r="CA97" s="73"/>
      <c r="CB97" s="73"/>
      <c r="CC97" s="73"/>
      <c r="CD97" s="73"/>
      <c r="CE97" s="73"/>
      <c r="CF97" s="73"/>
      <c r="CG97" s="73"/>
      <c r="CH97" s="73"/>
      <c r="CI97" s="73"/>
      <c r="CJ97" s="73"/>
      <c r="CK97" s="73"/>
      <c r="CL97" s="73"/>
      <c r="CM97" s="73"/>
      <c r="CN97" s="73"/>
      <c r="CO97" s="73"/>
      <c r="CP97" s="73"/>
      <c r="CQ97" s="73"/>
      <c r="CR97" s="73"/>
      <c r="CS97" s="73"/>
      <c r="CT97" s="73"/>
      <c r="CU97" s="73"/>
      <c r="CV97" s="73"/>
      <c r="CW97" s="73"/>
      <c r="CX97" s="73"/>
      <c r="CY97" s="73"/>
      <c r="CZ97" s="73"/>
      <c r="DA97" s="73"/>
      <c r="DB97" s="73"/>
      <c r="DC97" s="73"/>
      <c r="DD97" s="73"/>
      <c r="DE97" s="73"/>
      <c r="DF97" s="73"/>
      <c r="DG97" s="73"/>
      <c r="DH97" s="73"/>
      <c r="DI97" s="73"/>
      <c r="DJ97" s="73"/>
      <c r="DK97" s="73"/>
      <c r="DL97" s="73"/>
      <c r="DM97" s="73"/>
      <c r="DN97" s="73"/>
      <c r="DO97" s="73"/>
      <c r="DP97" s="73"/>
      <c r="DQ97" s="73"/>
      <c r="DR97" s="73"/>
      <c r="DS97" s="73"/>
      <c r="DT97" s="73"/>
      <c r="DU97" s="73"/>
      <c r="DV97" s="73"/>
      <c r="DW97" s="73"/>
      <c r="DX97" s="73"/>
      <c r="DY97" s="73"/>
      <c r="DZ97" s="73"/>
      <c r="EA97" s="73"/>
      <c r="EB97" s="73"/>
      <c r="EC97" s="73"/>
      <c r="ED97" s="73"/>
      <c r="EE97" s="73"/>
      <c r="EF97" s="73"/>
      <c r="EG97" s="73"/>
      <c r="EH97" s="73"/>
      <c r="EI97" s="73"/>
      <c r="EJ97" s="73"/>
      <c r="EK97" s="73"/>
      <c r="EL97" s="73"/>
      <c r="EM97" s="73"/>
      <c r="EN97" s="73"/>
      <c r="EO97" s="73"/>
      <c r="EP97" s="73"/>
      <c r="EQ97" s="73"/>
      <c r="ER97" s="73"/>
      <c r="ES97" s="73"/>
      <c r="ET97" s="73"/>
      <c r="EU97" s="73"/>
      <c r="EV97" s="73"/>
      <c r="EW97" s="73"/>
      <c r="EX97" s="73"/>
      <c r="EY97" s="73"/>
      <c r="EZ97" s="73"/>
      <c r="FA97" s="73"/>
      <c r="FB97" s="73"/>
      <c r="FC97" s="73"/>
      <c r="FD97" s="73"/>
      <c r="FE97" s="73"/>
      <c r="FF97" s="73"/>
      <c r="FG97" s="73"/>
      <c r="FH97" s="73"/>
      <c r="FI97" s="73"/>
      <c r="FJ97" s="73"/>
      <c r="FK97" s="73"/>
    </row>
    <row r="98" spans="14:167">
      <c r="N98" s="73"/>
      <c r="O98" s="73"/>
      <c r="P98" s="73"/>
      <c r="Q98" s="73"/>
      <c r="R98" s="73"/>
      <c r="S98" s="73"/>
      <c r="T98" s="73"/>
      <c r="U98" s="73"/>
      <c r="V98" s="73"/>
      <c r="W98" s="73"/>
      <c r="X98" s="73"/>
      <c r="Y98" s="73"/>
      <c r="Z98" s="73"/>
      <c r="AA98" s="73"/>
      <c r="AB98" s="73"/>
      <c r="AC98" s="73"/>
      <c r="AD98" s="73"/>
      <c r="AE98" s="73"/>
      <c r="AF98" s="73"/>
      <c r="AG98" s="73"/>
      <c r="AH98" s="73"/>
      <c r="AI98" s="73"/>
      <c r="AJ98" s="73"/>
      <c r="AK98" s="73"/>
      <c r="AL98" s="73"/>
      <c r="AM98" s="73"/>
      <c r="AN98" s="73"/>
      <c r="AO98" s="73"/>
      <c r="AP98" s="73"/>
      <c r="AQ98" s="73"/>
      <c r="AR98" s="73"/>
      <c r="AS98" s="73"/>
      <c r="AT98" s="73"/>
      <c r="AU98" s="73"/>
      <c r="AV98" s="73"/>
      <c r="AW98" s="73"/>
      <c r="AX98" s="73"/>
      <c r="AY98" s="73"/>
      <c r="AZ98" s="73"/>
      <c r="BA98" s="73"/>
      <c r="BB98" s="73"/>
      <c r="BC98" s="73"/>
      <c r="BD98" s="73"/>
      <c r="BE98" s="73"/>
      <c r="BF98" s="73"/>
      <c r="BG98" s="73"/>
      <c r="BH98" s="73"/>
      <c r="BI98" s="73"/>
      <c r="BJ98" s="73"/>
      <c r="BK98" s="73"/>
      <c r="BL98" s="73"/>
      <c r="BM98" s="73"/>
      <c r="BN98" s="73"/>
      <c r="BO98" s="73"/>
      <c r="BP98" s="73"/>
      <c r="BQ98" s="73"/>
      <c r="BR98" s="73"/>
      <c r="BS98" s="73"/>
      <c r="BT98" s="73"/>
      <c r="BU98" s="73"/>
      <c r="BV98" s="73"/>
      <c r="BW98" s="73"/>
      <c r="BX98" s="73"/>
      <c r="BY98" s="73"/>
      <c r="BZ98" s="73"/>
      <c r="CA98" s="73"/>
      <c r="CB98" s="73"/>
      <c r="CC98" s="73"/>
      <c r="CD98" s="73"/>
      <c r="CE98" s="73"/>
      <c r="CF98" s="73"/>
      <c r="CG98" s="73"/>
      <c r="CH98" s="73"/>
      <c r="CI98" s="73"/>
      <c r="CJ98" s="73"/>
      <c r="CK98" s="73"/>
      <c r="CL98" s="73"/>
      <c r="CM98" s="73"/>
      <c r="CN98" s="73"/>
      <c r="CO98" s="73"/>
      <c r="CP98" s="73"/>
      <c r="CQ98" s="73"/>
      <c r="CR98" s="73"/>
      <c r="CS98" s="73"/>
      <c r="CT98" s="73"/>
      <c r="CU98" s="73"/>
      <c r="CV98" s="73"/>
      <c r="CW98" s="73"/>
      <c r="CX98" s="73"/>
      <c r="CY98" s="73"/>
      <c r="CZ98" s="73"/>
      <c r="DA98" s="73"/>
      <c r="DB98" s="73"/>
      <c r="DC98" s="73"/>
      <c r="DD98" s="73"/>
      <c r="DE98" s="73"/>
      <c r="DF98" s="73"/>
      <c r="DG98" s="73"/>
      <c r="DH98" s="73"/>
      <c r="DI98" s="73"/>
      <c r="DJ98" s="73"/>
      <c r="DK98" s="73"/>
      <c r="DL98" s="73"/>
      <c r="DM98" s="73"/>
      <c r="DN98" s="73"/>
      <c r="DO98" s="73"/>
      <c r="DP98" s="73"/>
      <c r="DQ98" s="73"/>
      <c r="DR98" s="73"/>
      <c r="DS98" s="73"/>
      <c r="DT98" s="73"/>
      <c r="DU98" s="73"/>
      <c r="DV98" s="73"/>
      <c r="DW98" s="73"/>
      <c r="DX98" s="73"/>
      <c r="DY98" s="73"/>
      <c r="DZ98" s="73"/>
      <c r="EA98" s="73"/>
      <c r="EB98" s="73"/>
      <c r="EC98" s="73"/>
      <c r="ED98" s="73"/>
      <c r="EE98" s="73"/>
      <c r="EF98" s="73"/>
      <c r="EG98" s="73"/>
      <c r="EH98" s="73"/>
      <c r="EI98" s="73"/>
      <c r="EJ98" s="73"/>
      <c r="EK98" s="73"/>
      <c r="EL98" s="73"/>
      <c r="EM98" s="73"/>
      <c r="EN98" s="73"/>
      <c r="EO98" s="73"/>
      <c r="EP98" s="73"/>
      <c r="EQ98" s="73"/>
      <c r="ER98" s="73"/>
      <c r="ES98" s="73"/>
      <c r="ET98" s="73"/>
      <c r="EU98" s="73"/>
      <c r="EV98" s="73"/>
      <c r="EW98" s="73"/>
      <c r="EX98" s="73"/>
      <c r="EY98" s="73"/>
      <c r="EZ98" s="73"/>
      <c r="FA98" s="73"/>
      <c r="FB98" s="73"/>
      <c r="FC98" s="73"/>
      <c r="FD98" s="73"/>
      <c r="FE98" s="73"/>
      <c r="FF98" s="73"/>
      <c r="FG98" s="73"/>
      <c r="FH98" s="73"/>
      <c r="FI98" s="73"/>
      <c r="FJ98" s="73"/>
      <c r="FK98" s="73"/>
    </row>
    <row r="99" spans="14:167">
      <c r="N99" s="73"/>
      <c r="O99" s="73"/>
      <c r="P99" s="73"/>
      <c r="Q99" s="73"/>
      <c r="R99" s="73"/>
      <c r="S99" s="73"/>
      <c r="T99" s="73"/>
      <c r="U99" s="73"/>
      <c r="V99" s="73"/>
      <c r="W99" s="73"/>
      <c r="X99" s="73"/>
      <c r="Y99" s="73"/>
      <c r="Z99" s="73"/>
      <c r="AA99" s="73"/>
      <c r="AB99" s="73"/>
      <c r="AC99" s="73"/>
      <c r="AD99" s="73"/>
      <c r="AE99" s="73"/>
      <c r="AF99" s="73"/>
      <c r="AG99" s="73"/>
      <c r="AH99" s="73"/>
      <c r="AI99" s="73"/>
      <c r="AJ99" s="73"/>
      <c r="AK99" s="73"/>
      <c r="AL99" s="73"/>
      <c r="AM99" s="73"/>
      <c r="AN99" s="73"/>
      <c r="AO99" s="73"/>
      <c r="AP99" s="73"/>
      <c r="AQ99" s="73"/>
      <c r="AR99" s="73"/>
      <c r="AS99" s="73"/>
      <c r="AT99" s="73"/>
      <c r="AU99" s="73"/>
      <c r="AV99" s="73"/>
      <c r="AW99" s="73"/>
      <c r="AX99" s="73"/>
      <c r="AY99" s="73"/>
      <c r="AZ99" s="73"/>
      <c r="BA99" s="73"/>
      <c r="BB99" s="73"/>
      <c r="BC99" s="73"/>
      <c r="BD99" s="73"/>
      <c r="BE99" s="73"/>
      <c r="BF99" s="73"/>
      <c r="BG99" s="73"/>
      <c r="BH99" s="73"/>
      <c r="BI99" s="73"/>
      <c r="BJ99" s="73"/>
      <c r="BK99" s="73"/>
      <c r="BL99" s="73"/>
      <c r="BM99" s="73"/>
      <c r="BN99" s="73"/>
      <c r="BO99" s="73"/>
      <c r="BP99" s="73"/>
      <c r="BQ99" s="73"/>
      <c r="BR99" s="73"/>
      <c r="BS99" s="73"/>
      <c r="BT99" s="73"/>
      <c r="BU99" s="73"/>
      <c r="BV99" s="73"/>
      <c r="BW99" s="73"/>
      <c r="BX99" s="73"/>
      <c r="BY99" s="73"/>
      <c r="BZ99" s="73"/>
      <c r="CA99" s="73"/>
      <c r="CB99" s="73"/>
      <c r="CC99" s="73"/>
      <c r="CD99" s="73"/>
      <c r="CE99" s="73"/>
      <c r="CF99" s="73"/>
      <c r="CG99" s="73"/>
      <c r="CH99" s="73"/>
      <c r="CI99" s="73"/>
      <c r="CJ99" s="73"/>
      <c r="CK99" s="73"/>
      <c r="CL99" s="73"/>
      <c r="CM99" s="73"/>
      <c r="CN99" s="73"/>
      <c r="CO99" s="73"/>
      <c r="CP99" s="73"/>
      <c r="CQ99" s="73"/>
      <c r="CR99" s="73"/>
      <c r="CS99" s="73"/>
      <c r="CT99" s="73"/>
      <c r="CU99" s="73"/>
      <c r="CV99" s="73"/>
      <c r="CW99" s="73"/>
      <c r="CX99" s="73"/>
      <c r="CY99" s="73"/>
      <c r="CZ99" s="73"/>
      <c r="DA99" s="73"/>
      <c r="DB99" s="73"/>
      <c r="DC99" s="73"/>
      <c r="DD99" s="73"/>
      <c r="DE99" s="73"/>
      <c r="DF99" s="73"/>
      <c r="DG99" s="73"/>
      <c r="DH99" s="73"/>
      <c r="DI99" s="73"/>
      <c r="DJ99" s="73"/>
      <c r="DK99" s="73"/>
      <c r="DL99" s="73"/>
      <c r="DM99" s="73"/>
      <c r="DN99" s="73"/>
      <c r="DO99" s="73"/>
      <c r="DP99" s="73"/>
      <c r="DQ99" s="73"/>
      <c r="DR99" s="73"/>
      <c r="DS99" s="73"/>
      <c r="DT99" s="73"/>
      <c r="DU99" s="73"/>
      <c r="DV99" s="73"/>
      <c r="DW99" s="73"/>
      <c r="DX99" s="73"/>
      <c r="DY99" s="73"/>
      <c r="DZ99" s="73"/>
      <c r="EA99" s="73"/>
      <c r="EB99" s="73"/>
      <c r="EC99" s="73"/>
      <c r="ED99" s="73"/>
      <c r="EE99" s="73"/>
      <c r="EF99" s="73"/>
      <c r="EG99" s="73"/>
      <c r="EH99" s="73"/>
      <c r="EI99" s="73"/>
      <c r="EJ99" s="73"/>
      <c r="EK99" s="73"/>
      <c r="EL99" s="73"/>
      <c r="EM99" s="73"/>
      <c r="EN99" s="73"/>
      <c r="EO99" s="73"/>
      <c r="EP99" s="73"/>
      <c r="EQ99" s="73"/>
      <c r="ER99" s="73"/>
      <c r="ES99" s="73"/>
      <c r="ET99" s="73"/>
      <c r="EU99" s="73"/>
      <c r="EV99" s="73"/>
      <c r="EW99" s="73"/>
      <c r="EX99" s="73"/>
      <c r="EY99" s="73"/>
      <c r="EZ99" s="73"/>
      <c r="FA99" s="73"/>
      <c r="FB99" s="73"/>
      <c r="FC99" s="73"/>
      <c r="FD99" s="73"/>
      <c r="FE99" s="73"/>
      <c r="FF99" s="73"/>
      <c r="FG99" s="73"/>
      <c r="FH99" s="73"/>
      <c r="FI99" s="73"/>
      <c r="FJ99" s="73"/>
      <c r="FK99" s="73"/>
    </row>
    <row r="100" spans="14:167">
      <c r="N100" s="73"/>
      <c r="O100" s="73"/>
      <c r="P100" s="73"/>
      <c r="Q100" s="73"/>
      <c r="R100" s="73"/>
      <c r="S100" s="73"/>
      <c r="T100" s="73"/>
      <c r="U100" s="73"/>
      <c r="V100" s="73"/>
      <c r="W100" s="73"/>
      <c r="X100" s="73"/>
      <c r="Y100" s="73"/>
      <c r="Z100" s="73"/>
      <c r="AA100" s="73"/>
      <c r="AB100" s="73"/>
      <c r="AC100" s="73"/>
      <c r="AD100" s="73"/>
      <c r="AE100" s="73"/>
      <c r="AF100" s="73"/>
      <c r="AG100" s="73"/>
      <c r="AH100" s="73"/>
      <c r="AI100" s="73"/>
      <c r="AJ100" s="73"/>
      <c r="AK100" s="73"/>
      <c r="AL100" s="73"/>
      <c r="AM100" s="73"/>
      <c r="AN100" s="73"/>
      <c r="AO100" s="73"/>
      <c r="AP100" s="73"/>
      <c r="AQ100" s="73"/>
      <c r="AR100" s="73"/>
      <c r="AS100" s="73"/>
      <c r="AT100" s="73"/>
      <c r="AU100" s="73"/>
      <c r="AV100" s="73"/>
      <c r="AW100" s="73"/>
      <c r="AX100" s="73"/>
      <c r="AY100" s="73"/>
      <c r="AZ100" s="73"/>
      <c r="BA100" s="73"/>
      <c r="BB100" s="73"/>
      <c r="BC100" s="73"/>
      <c r="BD100" s="73"/>
      <c r="BE100" s="73"/>
      <c r="BF100" s="73"/>
      <c r="BG100" s="73"/>
      <c r="BH100" s="73"/>
      <c r="BI100" s="73"/>
      <c r="BJ100" s="73"/>
      <c r="BK100" s="73"/>
      <c r="BL100" s="73"/>
      <c r="BM100" s="73"/>
      <c r="BN100" s="73"/>
      <c r="BO100" s="73"/>
      <c r="BP100" s="73"/>
      <c r="BQ100" s="73"/>
      <c r="BR100" s="73"/>
      <c r="BS100" s="73"/>
      <c r="BT100" s="73"/>
      <c r="BU100" s="73"/>
      <c r="BV100" s="73"/>
      <c r="BW100" s="73"/>
      <c r="BX100" s="73"/>
      <c r="BY100" s="73"/>
      <c r="BZ100" s="73"/>
      <c r="CA100" s="73"/>
      <c r="CB100" s="73"/>
      <c r="CC100" s="73"/>
      <c r="CD100" s="73"/>
      <c r="CE100" s="73"/>
      <c r="CF100" s="73"/>
      <c r="CG100" s="73"/>
      <c r="CH100" s="73"/>
      <c r="CI100" s="73"/>
      <c r="CJ100" s="73"/>
      <c r="CK100" s="73"/>
      <c r="CL100" s="73"/>
      <c r="CM100" s="73"/>
      <c r="CN100" s="73"/>
      <c r="CO100" s="73"/>
      <c r="CP100" s="73"/>
      <c r="CQ100" s="73"/>
      <c r="CR100" s="73"/>
      <c r="CS100" s="73"/>
      <c r="CT100" s="73"/>
      <c r="CU100" s="73"/>
      <c r="CV100" s="73"/>
      <c r="CW100" s="73"/>
      <c r="CX100" s="73"/>
      <c r="CY100" s="73"/>
      <c r="CZ100" s="73"/>
      <c r="DA100" s="73"/>
      <c r="DB100" s="73"/>
      <c r="DC100" s="73"/>
      <c r="DD100" s="73"/>
      <c r="DE100" s="73"/>
      <c r="DF100" s="73"/>
      <c r="DG100" s="73"/>
      <c r="DH100" s="73"/>
      <c r="DI100" s="73"/>
      <c r="DJ100" s="73"/>
      <c r="DK100" s="73"/>
      <c r="DL100" s="73"/>
      <c r="DM100" s="73"/>
      <c r="DN100" s="73"/>
      <c r="DO100" s="73"/>
      <c r="DP100" s="73"/>
      <c r="DQ100" s="73"/>
      <c r="DR100" s="73"/>
      <c r="DS100" s="73"/>
      <c r="DT100" s="73"/>
      <c r="DU100" s="73"/>
      <c r="DV100" s="73"/>
      <c r="DW100" s="73"/>
      <c r="DX100" s="73"/>
      <c r="DY100" s="73"/>
      <c r="DZ100" s="73"/>
      <c r="EA100" s="73"/>
      <c r="EB100" s="73"/>
      <c r="EC100" s="73"/>
      <c r="ED100" s="73"/>
      <c r="EE100" s="73"/>
      <c r="EF100" s="73"/>
      <c r="EG100" s="73"/>
      <c r="EH100" s="73"/>
      <c r="EI100" s="73"/>
      <c r="EJ100" s="73"/>
      <c r="EK100" s="73"/>
      <c r="EL100" s="73"/>
      <c r="EM100" s="73"/>
      <c r="EN100" s="73"/>
      <c r="EO100" s="73"/>
      <c r="EP100" s="73"/>
      <c r="EQ100" s="73"/>
      <c r="ER100" s="73"/>
      <c r="ES100" s="73"/>
      <c r="ET100" s="73"/>
      <c r="EU100" s="73"/>
      <c r="EV100" s="73"/>
      <c r="EW100" s="73"/>
      <c r="EX100" s="73"/>
      <c r="EY100" s="73"/>
      <c r="EZ100" s="73"/>
      <c r="FA100" s="73"/>
      <c r="FB100" s="73"/>
      <c r="FC100" s="73"/>
      <c r="FD100" s="73"/>
      <c r="FE100" s="73"/>
      <c r="FF100" s="73"/>
      <c r="FG100" s="73"/>
      <c r="FH100" s="73"/>
      <c r="FI100" s="73"/>
      <c r="FJ100" s="73"/>
      <c r="FK100" s="73"/>
    </row>
    <row r="101" spans="14:167">
      <c r="N101" s="73"/>
      <c r="O101" s="73"/>
      <c r="P101" s="73"/>
      <c r="Q101" s="73"/>
      <c r="R101" s="73"/>
      <c r="S101" s="73"/>
      <c r="T101" s="73"/>
      <c r="U101" s="73"/>
      <c r="V101" s="73"/>
      <c r="W101" s="73"/>
      <c r="X101" s="73"/>
      <c r="Y101" s="73"/>
      <c r="Z101" s="73"/>
      <c r="AA101" s="73"/>
      <c r="AB101" s="73"/>
      <c r="AC101" s="73"/>
      <c r="AD101" s="73"/>
      <c r="AE101" s="73"/>
      <c r="AF101" s="73"/>
      <c r="AG101" s="73"/>
      <c r="AH101" s="73"/>
      <c r="AI101" s="73"/>
      <c r="AJ101" s="73"/>
      <c r="AK101" s="73"/>
      <c r="AL101" s="73"/>
      <c r="AM101" s="73"/>
      <c r="AN101" s="73"/>
      <c r="AO101" s="73"/>
      <c r="AP101" s="73"/>
      <c r="AQ101" s="73"/>
      <c r="AR101" s="73"/>
      <c r="AS101" s="73"/>
      <c r="AT101" s="73"/>
      <c r="AU101" s="73"/>
      <c r="AV101" s="73"/>
      <c r="AW101" s="73"/>
      <c r="AX101" s="73"/>
      <c r="AY101" s="73"/>
      <c r="AZ101" s="73"/>
      <c r="BA101" s="73"/>
      <c r="BB101" s="73"/>
      <c r="BC101" s="73"/>
      <c r="BD101" s="73"/>
      <c r="BE101" s="73"/>
      <c r="BF101" s="73"/>
      <c r="BG101" s="73"/>
      <c r="BH101" s="73"/>
      <c r="BI101" s="73"/>
      <c r="BJ101" s="73"/>
      <c r="BK101" s="73"/>
      <c r="BL101" s="73"/>
      <c r="BM101" s="73"/>
      <c r="BN101" s="73"/>
      <c r="BO101" s="73"/>
      <c r="BP101" s="73"/>
      <c r="BQ101" s="73"/>
      <c r="BR101" s="73"/>
      <c r="BS101" s="73"/>
      <c r="BT101" s="73"/>
      <c r="BU101" s="73"/>
      <c r="BV101" s="73"/>
      <c r="BW101" s="73"/>
      <c r="BX101" s="73"/>
      <c r="BY101" s="73"/>
      <c r="BZ101" s="73"/>
      <c r="CA101" s="73"/>
      <c r="CB101" s="73"/>
      <c r="CC101" s="73"/>
      <c r="CD101" s="73"/>
      <c r="CE101" s="73"/>
      <c r="CF101" s="73"/>
      <c r="CG101" s="73"/>
      <c r="CH101" s="73"/>
      <c r="CI101" s="73"/>
      <c r="CJ101" s="73"/>
      <c r="CK101" s="73"/>
      <c r="CL101" s="73"/>
      <c r="CM101" s="73"/>
      <c r="CN101" s="73"/>
      <c r="CO101" s="73"/>
      <c r="CP101" s="73"/>
      <c r="CQ101" s="73"/>
      <c r="CR101" s="73"/>
      <c r="CS101" s="73"/>
      <c r="CT101" s="73"/>
      <c r="CU101" s="73"/>
      <c r="CV101" s="73"/>
      <c r="CW101" s="73"/>
      <c r="CX101" s="73"/>
      <c r="CY101" s="73"/>
      <c r="CZ101" s="73"/>
      <c r="DA101" s="73"/>
      <c r="DB101" s="73"/>
      <c r="DC101" s="73"/>
      <c r="DD101" s="73"/>
      <c r="DE101" s="73"/>
      <c r="DF101" s="73"/>
      <c r="DG101" s="73"/>
      <c r="DH101" s="73"/>
      <c r="DI101" s="73"/>
      <c r="DJ101" s="73"/>
      <c r="DK101" s="73"/>
      <c r="DL101" s="73"/>
      <c r="DM101" s="73"/>
      <c r="DN101" s="73"/>
      <c r="DO101" s="73"/>
      <c r="DP101" s="73"/>
      <c r="DQ101" s="73"/>
      <c r="DR101" s="73"/>
      <c r="DS101" s="73"/>
      <c r="DT101" s="73"/>
      <c r="DU101" s="73"/>
      <c r="DV101" s="73"/>
      <c r="DW101" s="73"/>
      <c r="DX101" s="73"/>
      <c r="DY101" s="73"/>
      <c r="DZ101" s="73"/>
      <c r="EA101" s="73"/>
      <c r="EB101" s="73"/>
      <c r="EC101" s="73"/>
      <c r="ED101" s="73"/>
      <c r="EE101" s="73"/>
      <c r="EF101" s="73"/>
      <c r="EG101" s="73"/>
      <c r="EH101" s="73"/>
      <c r="EI101" s="73"/>
      <c r="EJ101" s="73"/>
      <c r="EK101" s="73"/>
      <c r="EL101" s="73"/>
      <c r="EM101" s="73"/>
      <c r="EN101" s="73"/>
      <c r="EO101" s="73"/>
      <c r="EP101" s="73"/>
      <c r="EQ101" s="73"/>
      <c r="ER101" s="73"/>
      <c r="ES101" s="73"/>
      <c r="ET101" s="73"/>
      <c r="EU101" s="73"/>
      <c r="EV101" s="73"/>
      <c r="EW101" s="73"/>
      <c r="EX101" s="73"/>
      <c r="EY101" s="73"/>
      <c r="EZ101" s="73"/>
      <c r="FA101" s="73"/>
      <c r="FB101" s="73"/>
      <c r="FC101" s="73"/>
      <c r="FD101" s="73"/>
      <c r="FE101" s="73"/>
      <c r="FF101" s="73"/>
      <c r="FG101" s="73"/>
      <c r="FH101" s="73"/>
      <c r="FI101" s="73"/>
      <c r="FJ101" s="73"/>
      <c r="FK101" s="73"/>
    </row>
    <row r="102" spans="14:167">
      <c r="N102" s="73"/>
      <c r="O102" s="73"/>
      <c r="P102" s="73"/>
      <c r="Q102" s="73"/>
      <c r="R102" s="73"/>
      <c r="S102" s="73"/>
      <c r="T102" s="73"/>
      <c r="U102" s="73"/>
      <c r="V102" s="73"/>
      <c r="W102" s="73"/>
      <c r="X102" s="73"/>
      <c r="Y102" s="73"/>
      <c r="Z102" s="73"/>
      <c r="AA102" s="73"/>
      <c r="AB102" s="73"/>
      <c r="AC102" s="73"/>
      <c r="AD102" s="73"/>
      <c r="AE102" s="73"/>
      <c r="AF102" s="73"/>
      <c r="AG102" s="73"/>
      <c r="AH102" s="73"/>
      <c r="AI102" s="73"/>
      <c r="AJ102" s="73"/>
      <c r="AK102" s="73"/>
      <c r="AL102" s="73"/>
      <c r="AM102" s="73"/>
      <c r="AN102" s="73"/>
      <c r="AO102" s="73"/>
      <c r="AP102" s="73"/>
      <c r="AQ102" s="73"/>
      <c r="AR102" s="73"/>
      <c r="AS102" s="73"/>
      <c r="AT102" s="73"/>
      <c r="AU102" s="73"/>
      <c r="AV102" s="73"/>
      <c r="AW102" s="73"/>
      <c r="AX102" s="73"/>
      <c r="AY102" s="73"/>
      <c r="AZ102" s="73"/>
      <c r="BA102" s="73"/>
      <c r="BB102" s="73"/>
      <c r="BC102" s="73"/>
      <c r="BD102" s="73"/>
      <c r="BE102" s="73"/>
      <c r="BF102" s="73"/>
      <c r="BG102" s="73"/>
      <c r="BH102" s="73"/>
      <c r="BI102" s="73"/>
      <c r="BJ102" s="73"/>
      <c r="BK102" s="73"/>
      <c r="BL102" s="73"/>
      <c r="BM102" s="73"/>
      <c r="BN102" s="73"/>
      <c r="BO102" s="73"/>
      <c r="BP102" s="73"/>
      <c r="BQ102" s="73"/>
      <c r="BR102" s="73"/>
      <c r="BS102" s="73"/>
      <c r="BT102" s="73"/>
      <c r="BU102" s="73"/>
      <c r="BV102" s="73"/>
      <c r="BW102" s="73"/>
      <c r="BX102" s="73"/>
      <c r="BY102" s="73"/>
      <c r="BZ102" s="73"/>
      <c r="CA102" s="73"/>
      <c r="CB102" s="73"/>
      <c r="CC102" s="73"/>
      <c r="CD102" s="73"/>
      <c r="CE102" s="73"/>
      <c r="CF102" s="73"/>
      <c r="CG102" s="73"/>
      <c r="CH102" s="73"/>
      <c r="CI102" s="73"/>
      <c r="CJ102" s="73"/>
      <c r="CK102" s="73"/>
      <c r="CL102" s="73"/>
      <c r="CM102" s="73"/>
      <c r="CN102" s="73"/>
      <c r="CO102" s="73"/>
      <c r="CP102" s="73"/>
      <c r="CQ102" s="73"/>
      <c r="CR102" s="73"/>
      <c r="CS102" s="73"/>
      <c r="CT102" s="73"/>
      <c r="CU102" s="73"/>
      <c r="CV102" s="73"/>
      <c r="CW102" s="73"/>
      <c r="CX102" s="73"/>
      <c r="CY102" s="73"/>
      <c r="CZ102" s="73"/>
      <c r="DA102" s="73"/>
      <c r="DB102" s="73"/>
      <c r="DC102" s="73"/>
      <c r="DD102" s="73"/>
      <c r="DE102" s="73"/>
      <c r="DF102" s="73"/>
      <c r="DG102" s="73"/>
      <c r="DH102" s="73"/>
      <c r="DI102" s="73"/>
      <c r="DJ102" s="73"/>
      <c r="DK102" s="73"/>
      <c r="DL102" s="73"/>
      <c r="DM102" s="73"/>
      <c r="DN102" s="73"/>
      <c r="DO102" s="73"/>
      <c r="DP102" s="73"/>
      <c r="DQ102" s="73"/>
      <c r="DR102" s="73"/>
      <c r="DS102" s="73"/>
      <c r="DT102" s="73"/>
      <c r="DU102" s="73"/>
      <c r="DV102" s="73"/>
      <c r="DW102" s="73"/>
      <c r="DX102" s="73"/>
      <c r="DY102" s="73"/>
      <c r="DZ102" s="73"/>
      <c r="EA102" s="73"/>
      <c r="EB102" s="73"/>
      <c r="EC102" s="73"/>
      <c r="ED102" s="73"/>
      <c r="EE102" s="73"/>
      <c r="EF102" s="73"/>
      <c r="EG102" s="73"/>
      <c r="EH102" s="73"/>
      <c r="EI102" s="73"/>
      <c r="EJ102" s="73"/>
      <c r="EK102" s="73"/>
      <c r="EL102" s="73"/>
      <c r="EM102" s="73"/>
      <c r="EN102" s="73"/>
      <c r="EO102" s="73"/>
      <c r="EP102" s="73"/>
      <c r="EQ102" s="73"/>
      <c r="ER102" s="73"/>
      <c r="ES102" s="73"/>
      <c r="ET102" s="73"/>
      <c r="EU102" s="73"/>
      <c r="EV102" s="73"/>
      <c r="EW102" s="73"/>
      <c r="EX102" s="73"/>
      <c r="EY102" s="73"/>
      <c r="EZ102" s="73"/>
      <c r="FA102" s="73"/>
      <c r="FB102" s="73"/>
      <c r="FC102" s="73"/>
      <c r="FD102" s="73"/>
      <c r="FE102" s="73"/>
      <c r="FF102" s="73"/>
      <c r="FG102" s="73"/>
      <c r="FH102" s="73"/>
      <c r="FI102" s="73"/>
      <c r="FJ102" s="73"/>
      <c r="FK102" s="73"/>
    </row>
    <row r="103" spans="14:167">
      <c r="N103" s="73"/>
      <c r="O103" s="73"/>
      <c r="P103" s="73"/>
      <c r="Q103" s="73"/>
      <c r="R103" s="73"/>
      <c r="S103" s="73"/>
      <c r="T103" s="73"/>
      <c r="U103" s="73"/>
      <c r="V103" s="73"/>
      <c r="W103" s="73"/>
      <c r="X103" s="73"/>
      <c r="Y103" s="73"/>
      <c r="Z103" s="73"/>
      <c r="AA103" s="73"/>
      <c r="AB103" s="73"/>
      <c r="AC103" s="73"/>
      <c r="AD103" s="73"/>
      <c r="AE103" s="73"/>
      <c r="AF103" s="73"/>
      <c r="AG103" s="73"/>
      <c r="AH103" s="73"/>
      <c r="AI103" s="73"/>
      <c r="AJ103" s="73"/>
      <c r="AK103" s="73"/>
      <c r="AL103" s="73"/>
      <c r="AM103" s="73"/>
      <c r="AN103" s="73"/>
      <c r="AO103" s="73"/>
      <c r="AP103" s="73"/>
      <c r="AQ103" s="73"/>
      <c r="AR103" s="73"/>
      <c r="AS103" s="73"/>
      <c r="AT103" s="73"/>
      <c r="AU103" s="73"/>
      <c r="AV103" s="73"/>
      <c r="AW103" s="73"/>
      <c r="AX103" s="73"/>
      <c r="AY103" s="73"/>
      <c r="AZ103" s="73"/>
      <c r="BA103" s="73"/>
      <c r="BB103" s="73"/>
      <c r="BC103" s="73"/>
      <c r="BD103" s="73"/>
      <c r="BE103" s="73"/>
      <c r="BF103" s="73"/>
      <c r="BG103" s="73"/>
      <c r="BH103" s="73"/>
      <c r="BI103" s="73"/>
      <c r="BJ103" s="73"/>
      <c r="BK103" s="73"/>
      <c r="BL103" s="73"/>
      <c r="BM103" s="73"/>
      <c r="BN103" s="73"/>
      <c r="BO103" s="73"/>
      <c r="BP103" s="73"/>
      <c r="BQ103" s="73"/>
      <c r="BR103" s="73"/>
      <c r="BS103" s="73"/>
      <c r="BT103" s="73"/>
      <c r="BU103" s="73"/>
      <c r="BV103" s="73"/>
      <c r="BW103" s="73"/>
      <c r="BX103" s="73"/>
      <c r="BY103" s="73"/>
      <c r="BZ103" s="73"/>
      <c r="CA103" s="73"/>
      <c r="CB103" s="73"/>
      <c r="CC103" s="73"/>
      <c r="CD103" s="73"/>
      <c r="CE103" s="73"/>
      <c r="CF103" s="73"/>
      <c r="CG103" s="73"/>
      <c r="CH103" s="73"/>
      <c r="CI103" s="73"/>
      <c r="CJ103" s="73"/>
      <c r="CK103" s="73"/>
      <c r="CL103" s="73"/>
      <c r="CM103" s="73"/>
      <c r="CN103" s="73"/>
      <c r="CO103" s="73"/>
      <c r="CP103" s="73"/>
      <c r="CQ103" s="73"/>
      <c r="CR103" s="73"/>
      <c r="CS103" s="73"/>
      <c r="CT103" s="73"/>
      <c r="CU103" s="73"/>
      <c r="CV103" s="73"/>
      <c r="CW103" s="73"/>
      <c r="CX103" s="73"/>
      <c r="CY103" s="73"/>
      <c r="CZ103" s="73"/>
      <c r="DA103" s="73"/>
      <c r="DB103" s="73"/>
      <c r="DC103" s="73"/>
      <c r="DD103" s="73"/>
      <c r="DE103" s="73"/>
      <c r="DF103" s="73"/>
      <c r="DG103" s="73"/>
      <c r="DH103" s="73"/>
      <c r="DI103" s="73"/>
      <c r="DJ103" s="73"/>
      <c r="DK103" s="73"/>
      <c r="DL103" s="73"/>
      <c r="DM103" s="73"/>
      <c r="DN103" s="73"/>
      <c r="DO103" s="73"/>
      <c r="DP103" s="73"/>
      <c r="DQ103" s="73"/>
      <c r="DR103" s="73"/>
      <c r="DS103" s="73"/>
      <c r="DT103" s="73"/>
      <c r="DU103" s="73"/>
      <c r="DV103" s="73"/>
      <c r="DW103" s="73"/>
      <c r="DX103" s="73"/>
      <c r="DY103" s="73"/>
      <c r="DZ103" s="73"/>
      <c r="EA103" s="73"/>
      <c r="EB103" s="73"/>
      <c r="EC103" s="73"/>
      <c r="ED103" s="73"/>
      <c r="EE103" s="73"/>
      <c r="EF103" s="73"/>
      <c r="EG103" s="73"/>
      <c r="EH103" s="73"/>
      <c r="EI103" s="73"/>
      <c r="EJ103" s="73"/>
      <c r="EK103" s="73"/>
      <c r="EL103" s="73"/>
      <c r="EM103" s="73"/>
      <c r="EN103" s="73"/>
      <c r="EO103" s="73"/>
      <c r="EP103" s="73"/>
      <c r="EQ103" s="73"/>
      <c r="ER103" s="73"/>
      <c r="ES103" s="73"/>
      <c r="ET103" s="73"/>
      <c r="EU103" s="73"/>
      <c r="EV103" s="73"/>
      <c r="EW103" s="73"/>
      <c r="EX103" s="73"/>
      <c r="EY103" s="73"/>
      <c r="EZ103" s="73"/>
      <c r="FA103" s="73"/>
      <c r="FB103" s="73"/>
      <c r="FC103" s="73"/>
      <c r="FD103" s="73"/>
      <c r="FE103" s="73"/>
      <c r="FF103" s="73"/>
      <c r="FG103" s="73"/>
      <c r="FH103" s="73"/>
      <c r="FI103" s="73"/>
      <c r="FJ103" s="73"/>
      <c r="FK103" s="73"/>
    </row>
    <row r="104" spans="14:167">
      <c r="N104" s="73"/>
      <c r="O104" s="73"/>
      <c r="P104" s="73"/>
      <c r="Q104" s="73"/>
      <c r="R104" s="73"/>
      <c r="S104" s="73"/>
      <c r="T104" s="73"/>
      <c r="U104" s="73"/>
      <c r="V104" s="73"/>
      <c r="W104" s="73"/>
      <c r="X104" s="73"/>
      <c r="Y104" s="73"/>
      <c r="Z104" s="73"/>
      <c r="AA104" s="73"/>
      <c r="AB104" s="73"/>
      <c r="AC104" s="73"/>
      <c r="AD104" s="73"/>
      <c r="AE104" s="73"/>
      <c r="AF104" s="73"/>
      <c r="AG104" s="73"/>
      <c r="AH104" s="73"/>
      <c r="AI104" s="73"/>
      <c r="AJ104" s="73"/>
      <c r="AK104" s="73"/>
      <c r="AL104" s="73"/>
      <c r="AM104" s="73"/>
      <c r="AN104" s="73"/>
      <c r="AO104" s="73"/>
      <c r="AP104" s="73"/>
      <c r="AQ104" s="73"/>
      <c r="AR104" s="73"/>
      <c r="AS104" s="73"/>
      <c r="AT104" s="73"/>
      <c r="AU104" s="73"/>
      <c r="AV104" s="73"/>
      <c r="AW104" s="73"/>
      <c r="AX104" s="73"/>
      <c r="AY104" s="73"/>
      <c r="AZ104" s="73"/>
      <c r="BA104" s="73"/>
      <c r="BB104" s="73"/>
      <c r="BC104" s="73"/>
      <c r="BD104" s="73"/>
      <c r="BE104" s="73"/>
      <c r="BF104" s="73"/>
      <c r="BG104" s="73"/>
      <c r="BH104" s="73"/>
      <c r="BI104" s="73"/>
      <c r="BJ104" s="73"/>
      <c r="BK104" s="73"/>
      <c r="BL104" s="73"/>
      <c r="BM104" s="73"/>
      <c r="BN104" s="73"/>
      <c r="BO104" s="73"/>
      <c r="BP104" s="73"/>
      <c r="BQ104" s="73"/>
      <c r="BR104" s="73"/>
      <c r="BS104" s="73"/>
      <c r="BT104" s="73"/>
      <c r="BU104" s="73"/>
      <c r="BV104" s="73"/>
      <c r="BW104" s="73"/>
      <c r="BX104" s="73"/>
      <c r="BY104" s="73"/>
      <c r="BZ104" s="73"/>
      <c r="CA104" s="73"/>
      <c r="CB104" s="73"/>
      <c r="CC104" s="73"/>
      <c r="CD104" s="73"/>
      <c r="CE104" s="73"/>
      <c r="CF104" s="73"/>
      <c r="CG104" s="73"/>
      <c r="CH104" s="73"/>
      <c r="CI104" s="73"/>
      <c r="CJ104" s="73"/>
      <c r="CK104" s="73"/>
      <c r="CL104" s="73"/>
      <c r="CM104" s="73"/>
      <c r="CN104" s="73"/>
      <c r="CO104" s="73"/>
      <c r="CP104" s="73"/>
      <c r="CQ104" s="73"/>
      <c r="CR104" s="73"/>
      <c r="CS104" s="73"/>
      <c r="CT104" s="73"/>
      <c r="CU104" s="73"/>
      <c r="CV104" s="73"/>
      <c r="CW104" s="73"/>
      <c r="CX104" s="73"/>
      <c r="CY104" s="73"/>
      <c r="CZ104" s="73"/>
      <c r="DA104" s="73"/>
      <c r="DB104" s="73"/>
      <c r="DC104" s="73"/>
      <c r="DD104" s="73"/>
      <c r="DE104" s="73"/>
      <c r="DF104" s="73"/>
      <c r="DG104" s="73"/>
      <c r="DH104" s="73"/>
      <c r="DI104" s="73"/>
      <c r="DJ104" s="73"/>
      <c r="DK104" s="73"/>
      <c r="DL104" s="73"/>
      <c r="DM104" s="73"/>
      <c r="DN104" s="73"/>
      <c r="DO104" s="73"/>
      <c r="DP104" s="73"/>
      <c r="DQ104" s="73"/>
      <c r="DR104" s="73"/>
      <c r="DS104" s="73"/>
      <c r="DT104" s="73"/>
      <c r="DU104" s="73"/>
      <c r="DV104" s="73"/>
      <c r="DW104" s="73"/>
      <c r="DX104" s="73"/>
      <c r="DY104" s="73"/>
      <c r="DZ104" s="73"/>
      <c r="EA104" s="73"/>
      <c r="EB104" s="73"/>
      <c r="EC104" s="73"/>
      <c r="ED104" s="73"/>
      <c r="EE104" s="73"/>
      <c r="EF104" s="73"/>
      <c r="EG104" s="73"/>
      <c r="EH104" s="73"/>
      <c r="EI104" s="73"/>
      <c r="EJ104" s="73"/>
      <c r="EK104" s="73"/>
      <c r="EL104" s="73"/>
      <c r="EM104" s="73"/>
      <c r="EN104" s="73"/>
      <c r="EO104" s="73"/>
      <c r="EP104" s="73"/>
      <c r="EQ104" s="73"/>
      <c r="ER104" s="73"/>
      <c r="ES104" s="73"/>
      <c r="ET104" s="73"/>
      <c r="EU104" s="73"/>
      <c r="EV104" s="73"/>
      <c r="EW104" s="73"/>
      <c r="EX104" s="73"/>
      <c r="EY104" s="73"/>
      <c r="EZ104" s="73"/>
      <c r="FA104" s="73"/>
      <c r="FB104" s="73"/>
      <c r="FC104" s="73"/>
      <c r="FD104" s="73"/>
      <c r="FE104" s="73"/>
      <c r="FF104" s="73"/>
      <c r="FG104" s="73"/>
      <c r="FH104" s="73"/>
      <c r="FI104" s="73"/>
      <c r="FJ104" s="73"/>
      <c r="FK104" s="73"/>
    </row>
    <row r="105" spans="14:167">
      <c r="N105" s="73"/>
      <c r="O105" s="73"/>
      <c r="P105" s="73"/>
      <c r="Q105" s="73"/>
      <c r="R105" s="73"/>
      <c r="S105" s="73"/>
      <c r="T105" s="73"/>
      <c r="U105" s="73"/>
      <c r="V105" s="73"/>
      <c r="W105" s="73"/>
      <c r="X105" s="73"/>
      <c r="Y105" s="73"/>
      <c r="Z105" s="73"/>
      <c r="AA105" s="73"/>
      <c r="AB105" s="73"/>
      <c r="AC105" s="73"/>
      <c r="AD105" s="73"/>
      <c r="AE105" s="73"/>
      <c r="AF105" s="73"/>
      <c r="AG105" s="73"/>
      <c r="AH105" s="73"/>
      <c r="AI105" s="73"/>
      <c r="AJ105" s="73"/>
      <c r="AK105" s="73"/>
      <c r="AL105" s="73"/>
      <c r="AM105" s="73"/>
      <c r="AN105" s="73"/>
      <c r="AO105" s="73"/>
      <c r="AP105" s="73"/>
      <c r="AQ105" s="73"/>
      <c r="AR105" s="73"/>
      <c r="AS105" s="73"/>
      <c r="AT105" s="73"/>
      <c r="AU105" s="73"/>
      <c r="AV105" s="73"/>
      <c r="AW105" s="73"/>
      <c r="AX105" s="73"/>
      <c r="AY105" s="73"/>
      <c r="AZ105" s="73"/>
      <c r="BA105" s="73"/>
      <c r="BB105" s="73"/>
      <c r="BC105" s="73"/>
      <c r="BD105" s="73"/>
      <c r="BE105" s="73"/>
      <c r="BF105" s="73"/>
      <c r="BG105" s="73"/>
      <c r="BH105" s="73"/>
      <c r="BI105" s="73"/>
      <c r="BJ105" s="73"/>
      <c r="BK105" s="73"/>
      <c r="BL105" s="73"/>
      <c r="BM105" s="73"/>
      <c r="BN105" s="73"/>
      <c r="BO105" s="73"/>
      <c r="BP105" s="73"/>
      <c r="BQ105" s="73"/>
      <c r="BR105" s="73"/>
      <c r="BS105" s="73"/>
      <c r="BT105" s="73"/>
      <c r="BU105" s="73"/>
      <c r="BV105" s="73"/>
      <c r="BW105" s="73"/>
      <c r="BX105" s="73"/>
      <c r="BY105" s="73"/>
      <c r="BZ105" s="73"/>
      <c r="CA105" s="73"/>
      <c r="CB105" s="73"/>
      <c r="CC105" s="73"/>
      <c r="CD105" s="73"/>
      <c r="CE105" s="73"/>
      <c r="CF105" s="73"/>
      <c r="CG105" s="73"/>
      <c r="CH105" s="73"/>
      <c r="CI105" s="73"/>
      <c r="CJ105" s="73"/>
      <c r="CK105" s="73"/>
      <c r="CL105" s="73"/>
      <c r="CM105" s="73"/>
      <c r="CN105" s="73"/>
      <c r="CO105" s="73"/>
      <c r="CP105" s="73"/>
      <c r="CQ105" s="73"/>
      <c r="CR105" s="73"/>
      <c r="CS105" s="73"/>
      <c r="CT105" s="73"/>
      <c r="CU105" s="73"/>
      <c r="CV105" s="73"/>
      <c r="CW105" s="73"/>
      <c r="CX105" s="73"/>
      <c r="CY105" s="73"/>
      <c r="CZ105" s="73"/>
      <c r="DA105" s="73"/>
      <c r="DB105" s="73"/>
      <c r="DC105" s="73"/>
      <c r="DD105" s="73"/>
      <c r="DE105" s="73"/>
      <c r="DF105" s="73"/>
      <c r="DG105" s="73"/>
      <c r="DH105" s="73"/>
      <c r="DI105" s="73"/>
      <c r="DJ105" s="73"/>
      <c r="DK105" s="73"/>
      <c r="DL105" s="73"/>
      <c r="DM105" s="73"/>
      <c r="DN105" s="73"/>
      <c r="DO105" s="73"/>
      <c r="DP105" s="73"/>
      <c r="DQ105" s="73"/>
      <c r="DR105" s="73"/>
      <c r="DS105" s="73"/>
      <c r="DT105" s="73"/>
      <c r="DU105" s="73"/>
      <c r="DV105" s="73"/>
      <c r="DW105" s="73"/>
      <c r="DX105" s="73"/>
      <c r="DY105" s="73"/>
      <c r="DZ105" s="73"/>
      <c r="EA105" s="73"/>
      <c r="EB105" s="73"/>
      <c r="EC105" s="73"/>
      <c r="ED105" s="73"/>
      <c r="EE105" s="73"/>
      <c r="EF105" s="73"/>
      <c r="EG105" s="73"/>
      <c r="EH105" s="73"/>
      <c r="EI105" s="73"/>
      <c r="EJ105" s="73"/>
      <c r="EK105" s="73"/>
      <c r="EL105" s="73"/>
      <c r="EM105" s="73"/>
      <c r="EN105" s="73"/>
      <c r="EO105" s="73"/>
      <c r="EP105" s="73"/>
      <c r="EQ105" s="73"/>
      <c r="ER105" s="73"/>
      <c r="ES105" s="73"/>
      <c r="ET105" s="73"/>
      <c r="EU105" s="73"/>
      <c r="EV105" s="73"/>
      <c r="EW105" s="73"/>
      <c r="EX105" s="73"/>
      <c r="EY105" s="73"/>
      <c r="EZ105" s="73"/>
      <c r="FA105" s="73"/>
      <c r="FB105" s="73"/>
      <c r="FC105" s="73"/>
      <c r="FD105" s="73"/>
      <c r="FE105" s="73"/>
      <c r="FF105" s="73"/>
      <c r="FG105" s="73"/>
      <c r="FH105" s="73"/>
      <c r="FI105" s="73"/>
      <c r="FJ105" s="73"/>
      <c r="FK105" s="73"/>
    </row>
    <row r="106" spans="14:167">
      <c r="N106" s="73"/>
      <c r="O106" s="73"/>
      <c r="P106" s="73"/>
      <c r="Q106" s="73"/>
      <c r="R106" s="73"/>
      <c r="S106" s="73"/>
      <c r="T106" s="73"/>
      <c r="U106" s="73"/>
      <c r="V106" s="73"/>
      <c r="W106" s="73"/>
      <c r="X106" s="73"/>
      <c r="Y106" s="73"/>
      <c r="Z106" s="73"/>
      <c r="AA106" s="73"/>
      <c r="AB106" s="73"/>
      <c r="AC106" s="73"/>
      <c r="AD106" s="73"/>
      <c r="AE106" s="73"/>
      <c r="AF106" s="73"/>
      <c r="AG106" s="73"/>
      <c r="AH106" s="73"/>
      <c r="AI106" s="73"/>
      <c r="AJ106" s="73"/>
      <c r="AK106" s="73"/>
      <c r="AL106" s="73"/>
      <c r="AM106" s="73"/>
      <c r="AN106" s="73"/>
      <c r="AO106" s="73"/>
      <c r="AP106" s="73"/>
      <c r="AQ106" s="73"/>
      <c r="AR106" s="73"/>
      <c r="AS106" s="73"/>
      <c r="AT106" s="73"/>
      <c r="AU106" s="73"/>
      <c r="AV106" s="73"/>
      <c r="AW106" s="73"/>
      <c r="AX106" s="73"/>
      <c r="AY106" s="73"/>
      <c r="AZ106" s="73"/>
      <c r="BA106" s="73"/>
      <c r="BB106" s="73"/>
      <c r="BC106" s="73"/>
      <c r="BD106" s="73"/>
      <c r="BE106" s="73"/>
      <c r="BF106" s="73"/>
      <c r="BG106" s="73"/>
      <c r="BH106" s="73"/>
      <c r="BI106" s="73"/>
      <c r="BJ106" s="73"/>
      <c r="BK106" s="73"/>
      <c r="BL106" s="73"/>
      <c r="BM106" s="73"/>
      <c r="BN106" s="73"/>
      <c r="BO106" s="73"/>
      <c r="BP106" s="73"/>
      <c r="BQ106" s="73"/>
      <c r="BR106" s="73"/>
      <c r="BS106" s="73"/>
      <c r="BT106" s="73"/>
      <c r="BU106" s="73"/>
      <c r="BV106" s="73"/>
      <c r="BW106" s="73"/>
      <c r="BX106" s="73"/>
      <c r="BY106" s="73"/>
      <c r="BZ106" s="73"/>
      <c r="CA106" s="73"/>
      <c r="CB106" s="73"/>
      <c r="CC106" s="73"/>
      <c r="CD106" s="73"/>
      <c r="CE106" s="73"/>
      <c r="CF106" s="73"/>
      <c r="CG106" s="73"/>
      <c r="CH106" s="73"/>
      <c r="CI106" s="73"/>
      <c r="CJ106" s="73"/>
      <c r="CK106" s="73"/>
      <c r="CL106" s="73"/>
      <c r="CM106" s="73"/>
      <c r="CN106" s="73"/>
      <c r="CO106" s="73"/>
      <c r="CP106" s="73"/>
      <c r="CQ106" s="73"/>
      <c r="CR106" s="73"/>
      <c r="CS106" s="73"/>
      <c r="CT106" s="73"/>
      <c r="CU106" s="73"/>
      <c r="CV106" s="73"/>
      <c r="CW106" s="73"/>
      <c r="CX106" s="73"/>
      <c r="CY106" s="73"/>
      <c r="CZ106" s="73"/>
      <c r="DA106" s="73"/>
      <c r="DB106" s="73"/>
      <c r="DC106" s="73"/>
      <c r="DD106" s="73"/>
      <c r="DE106" s="73"/>
      <c r="DF106" s="73"/>
      <c r="DG106" s="73"/>
      <c r="DH106" s="73"/>
      <c r="DI106" s="73"/>
      <c r="DJ106" s="73"/>
      <c r="DK106" s="73"/>
      <c r="DL106" s="73"/>
      <c r="DM106" s="73"/>
      <c r="DN106" s="73"/>
      <c r="DO106" s="73"/>
      <c r="DP106" s="73"/>
      <c r="DQ106" s="73"/>
      <c r="DR106" s="73"/>
      <c r="DS106" s="73"/>
      <c r="DT106" s="73"/>
      <c r="DU106" s="73"/>
      <c r="DV106" s="73"/>
      <c r="DW106" s="73"/>
      <c r="DX106" s="73"/>
      <c r="DY106" s="73"/>
      <c r="DZ106" s="73"/>
      <c r="EA106" s="73"/>
      <c r="EB106" s="73"/>
      <c r="EC106" s="73"/>
      <c r="ED106" s="73"/>
      <c r="EE106" s="73"/>
      <c r="EF106" s="73"/>
      <c r="EG106" s="73"/>
      <c r="EH106" s="73"/>
      <c r="EI106" s="73"/>
      <c r="EJ106" s="73"/>
      <c r="EK106" s="73"/>
      <c r="EL106" s="73"/>
      <c r="EM106" s="73"/>
      <c r="EN106" s="73"/>
      <c r="EO106" s="73"/>
      <c r="EP106" s="73"/>
      <c r="EQ106" s="73"/>
      <c r="ER106" s="73"/>
      <c r="ES106" s="73"/>
      <c r="ET106" s="73"/>
      <c r="EU106" s="73"/>
      <c r="EV106" s="73"/>
      <c r="EW106" s="73"/>
      <c r="EX106" s="73"/>
      <c r="EY106" s="73"/>
      <c r="EZ106" s="73"/>
      <c r="FA106" s="73"/>
      <c r="FB106" s="73"/>
      <c r="FC106" s="73"/>
      <c r="FD106" s="73"/>
      <c r="FE106" s="73"/>
      <c r="FF106" s="73"/>
      <c r="FG106" s="73"/>
      <c r="FH106" s="73"/>
      <c r="FI106" s="73"/>
      <c r="FJ106" s="73"/>
      <c r="FK106" s="73"/>
    </row>
    <row r="107" spans="14:167">
      <c r="N107" s="73"/>
      <c r="O107" s="73"/>
      <c r="P107" s="73"/>
      <c r="Q107" s="73"/>
      <c r="R107" s="73"/>
      <c r="S107" s="73"/>
      <c r="T107" s="73"/>
      <c r="U107" s="73"/>
      <c r="V107" s="73"/>
      <c r="W107" s="73"/>
      <c r="X107" s="73"/>
      <c r="Y107" s="73"/>
      <c r="Z107" s="73"/>
      <c r="AA107" s="73"/>
      <c r="AB107" s="73"/>
      <c r="AC107" s="73"/>
      <c r="AD107" s="73"/>
      <c r="AE107" s="73"/>
      <c r="AF107" s="73"/>
      <c r="AG107" s="73"/>
      <c r="AH107" s="73"/>
      <c r="AI107" s="73"/>
      <c r="AJ107" s="73"/>
      <c r="AK107" s="73"/>
      <c r="AL107" s="73"/>
      <c r="AM107" s="73"/>
      <c r="AN107" s="73"/>
      <c r="AO107" s="73"/>
      <c r="AP107" s="73"/>
      <c r="AQ107" s="73"/>
      <c r="AR107" s="73"/>
      <c r="AS107" s="73"/>
      <c r="AT107" s="73"/>
      <c r="AU107" s="73"/>
      <c r="AV107" s="73"/>
      <c r="AW107" s="73"/>
      <c r="AX107" s="73"/>
      <c r="AY107" s="73"/>
      <c r="AZ107" s="73"/>
      <c r="BA107" s="73"/>
      <c r="BB107" s="73"/>
      <c r="BC107" s="73"/>
      <c r="BD107" s="73"/>
      <c r="BE107" s="73"/>
      <c r="BF107" s="73"/>
      <c r="BG107" s="73"/>
      <c r="BH107" s="73"/>
      <c r="BI107" s="73"/>
      <c r="BJ107" s="73"/>
      <c r="BK107" s="73"/>
      <c r="BL107" s="73"/>
      <c r="BM107" s="73"/>
      <c r="BN107" s="73"/>
      <c r="BO107" s="73"/>
      <c r="BP107" s="73"/>
      <c r="BQ107" s="73"/>
      <c r="BR107" s="73"/>
      <c r="BS107" s="73"/>
      <c r="BT107" s="73"/>
      <c r="BU107" s="73"/>
      <c r="BV107" s="73"/>
      <c r="BW107" s="73"/>
      <c r="BX107" s="73"/>
      <c r="BY107" s="73"/>
      <c r="BZ107" s="73"/>
      <c r="CA107" s="73"/>
      <c r="CB107" s="73"/>
      <c r="CC107" s="73"/>
      <c r="CD107" s="73"/>
      <c r="CE107" s="73"/>
      <c r="CF107" s="73"/>
      <c r="CG107" s="73"/>
      <c r="CH107" s="73"/>
      <c r="CI107" s="73"/>
      <c r="CJ107" s="73"/>
      <c r="CK107" s="73"/>
      <c r="CL107" s="73"/>
      <c r="CM107" s="73"/>
      <c r="CN107" s="73"/>
      <c r="CO107" s="73"/>
      <c r="CP107" s="73"/>
      <c r="CQ107" s="73"/>
      <c r="CR107" s="73"/>
      <c r="CS107" s="73"/>
      <c r="CT107" s="73"/>
      <c r="CU107" s="73"/>
      <c r="CV107" s="73"/>
      <c r="CW107" s="73"/>
      <c r="CX107" s="73"/>
      <c r="CY107" s="73"/>
      <c r="CZ107" s="73"/>
      <c r="DA107" s="73"/>
      <c r="DB107" s="73"/>
      <c r="DC107" s="73"/>
      <c r="DD107" s="73"/>
      <c r="DE107" s="73"/>
      <c r="DF107" s="73"/>
      <c r="DG107" s="73"/>
      <c r="DH107" s="73"/>
      <c r="DI107" s="73"/>
      <c r="DJ107" s="73"/>
      <c r="DK107" s="73"/>
      <c r="DL107" s="73"/>
      <c r="DM107" s="73"/>
      <c r="DN107" s="73"/>
      <c r="DO107" s="73"/>
      <c r="DP107" s="73"/>
      <c r="DQ107" s="73"/>
      <c r="DR107" s="73"/>
      <c r="DS107" s="73"/>
      <c r="DT107" s="73"/>
      <c r="DU107" s="73"/>
      <c r="DV107" s="73"/>
      <c r="DW107" s="73"/>
      <c r="DX107" s="73"/>
      <c r="DY107" s="73"/>
      <c r="DZ107" s="73"/>
      <c r="EA107" s="73"/>
      <c r="EB107" s="73"/>
      <c r="EC107" s="73"/>
      <c r="ED107" s="73"/>
      <c r="EE107" s="73"/>
      <c r="EF107" s="73"/>
      <c r="EG107" s="73"/>
      <c r="EH107" s="73"/>
      <c r="EI107" s="73"/>
      <c r="EJ107" s="73"/>
      <c r="EK107" s="73"/>
      <c r="EL107" s="73"/>
      <c r="EM107" s="73"/>
      <c r="EN107" s="73"/>
      <c r="EO107" s="73"/>
      <c r="EP107" s="73"/>
      <c r="EQ107" s="73"/>
      <c r="ER107" s="73"/>
      <c r="ES107" s="73"/>
      <c r="ET107" s="73"/>
      <c r="EU107" s="73"/>
      <c r="EV107" s="73"/>
      <c r="EW107" s="73"/>
      <c r="EX107" s="73"/>
      <c r="EY107" s="73"/>
      <c r="EZ107" s="73"/>
      <c r="FA107" s="73"/>
      <c r="FB107" s="73"/>
      <c r="FC107" s="73"/>
      <c r="FD107" s="73"/>
      <c r="FE107" s="73"/>
      <c r="FF107" s="73"/>
      <c r="FG107" s="73"/>
      <c r="FH107" s="73"/>
      <c r="FI107" s="73"/>
      <c r="FJ107" s="73"/>
      <c r="FK107" s="73"/>
    </row>
    <row r="108" spans="14:167">
      <c r="N108" s="73"/>
      <c r="O108" s="73"/>
      <c r="P108" s="73"/>
      <c r="Q108" s="73"/>
      <c r="R108" s="73"/>
      <c r="S108" s="73"/>
      <c r="T108" s="73"/>
      <c r="U108" s="73"/>
      <c r="V108" s="73"/>
      <c r="W108" s="73"/>
      <c r="X108" s="73"/>
      <c r="Y108" s="73"/>
      <c r="Z108" s="73"/>
      <c r="AA108" s="73"/>
      <c r="AB108" s="73"/>
      <c r="AC108" s="73"/>
      <c r="AD108" s="73"/>
      <c r="AE108" s="73"/>
      <c r="AF108" s="73"/>
      <c r="AG108" s="73"/>
      <c r="AH108" s="73"/>
      <c r="AI108" s="73"/>
      <c r="AJ108" s="73"/>
      <c r="AK108" s="73"/>
      <c r="AL108" s="73"/>
      <c r="AM108" s="73"/>
      <c r="AN108" s="73"/>
      <c r="AO108" s="73"/>
      <c r="AP108" s="73"/>
      <c r="AQ108" s="73"/>
      <c r="AR108" s="73"/>
      <c r="AS108" s="73"/>
      <c r="AT108" s="73"/>
      <c r="AU108" s="73"/>
      <c r="AV108" s="73"/>
      <c r="AW108" s="73"/>
      <c r="AX108" s="73"/>
      <c r="AY108" s="73"/>
      <c r="AZ108" s="73"/>
      <c r="BA108" s="73"/>
      <c r="BB108" s="73"/>
      <c r="BC108" s="73"/>
      <c r="BD108" s="73"/>
      <c r="BE108" s="73"/>
      <c r="BF108" s="73"/>
      <c r="BG108" s="73"/>
      <c r="BH108" s="73"/>
      <c r="BI108" s="73"/>
      <c r="BJ108" s="73"/>
      <c r="BK108" s="73"/>
      <c r="BL108" s="73"/>
      <c r="BM108" s="73"/>
      <c r="BN108" s="73"/>
      <c r="BO108" s="73"/>
      <c r="BP108" s="73"/>
      <c r="BQ108" s="73"/>
      <c r="BR108" s="73"/>
      <c r="BS108" s="73"/>
      <c r="BT108" s="73"/>
      <c r="BU108" s="73"/>
      <c r="BV108" s="73"/>
      <c r="BW108" s="73"/>
      <c r="BX108" s="73"/>
      <c r="BY108" s="73"/>
      <c r="BZ108" s="73"/>
      <c r="CA108" s="73"/>
      <c r="CB108" s="73"/>
      <c r="CC108" s="73"/>
      <c r="CD108" s="73"/>
      <c r="CE108" s="73"/>
      <c r="CF108" s="73"/>
      <c r="CG108" s="73"/>
      <c r="CH108" s="73"/>
      <c r="CI108" s="73"/>
      <c r="CJ108" s="73"/>
      <c r="CK108" s="73"/>
      <c r="CL108" s="73"/>
      <c r="CM108" s="73"/>
      <c r="CN108" s="73"/>
      <c r="CO108" s="73"/>
      <c r="CP108" s="73"/>
      <c r="CQ108" s="73"/>
      <c r="CR108" s="73"/>
      <c r="CS108" s="73"/>
      <c r="CT108" s="73"/>
      <c r="CU108" s="73"/>
      <c r="CV108" s="73"/>
      <c r="CW108" s="73"/>
      <c r="CX108" s="73"/>
      <c r="CY108" s="73"/>
      <c r="CZ108" s="73"/>
      <c r="DA108" s="73"/>
      <c r="DB108" s="73"/>
      <c r="DC108" s="73"/>
      <c r="DD108" s="73"/>
      <c r="DE108" s="73"/>
      <c r="DF108" s="73"/>
      <c r="DG108" s="73"/>
      <c r="DH108" s="73"/>
      <c r="DI108" s="73"/>
      <c r="DJ108" s="73"/>
      <c r="DK108" s="73"/>
      <c r="DL108" s="73"/>
      <c r="DM108" s="73"/>
      <c r="DN108" s="73"/>
      <c r="DO108" s="73"/>
      <c r="DP108" s="73"/>
      <c r="DQ108" s="73"/>
      <c r="DR108" s="73"/>
      <c r="DS108" s="73"/>
      <c r="DT108" s="73"/>
      <c r="DU108" s="73"/>
      <c r="DV108" s="73"/>
      <c r="DW108" s="73"/>
      <c r="DX108" s="73"/>
      <c r="DY108" s="73"/>
      <c r="DZ108" s="73"/>
      <c r="EA108" s="73"/>
      <c r="EB108" s="73"/>
      <c r="EC108" s="73"/>
      <c r="ED108" s="73"/>
      <c r="EE108" s="73"/>
      <c r="EF108" s="73"/>
      <c r="EG108" s="73"/>
      <c r="EH108" s="73"/>
      <c r="EI108" s="73"/>
      <c r="EJ108" s="73"/>
      <c r="EK108" s="73"/>
      <c r="EL108" s="73"/>
      <c r="EM108" s="73"/>
      <c r="EN108" s="73"/>
      <c r="EO108" s="73"/>
      <c r="EP108" s="73"/>
      <c r="EQ108" s="73"/>
      <c r="ER108" s="73"/>
      <c r="ES108" s="73"/>
      <c r="ET108" s="73"/>
      <c r="EU108" s="73"/>
      <c r="EV108" s="73"/>
      <c r="EW108" s="73"/>
      <c r="EX108" s="73"/>
      <c r="EY108" s="73"/>
      <c r="EZ108" s="73"/>
      <c r="FA108" s="73"/>
      <c r="FB108" s="73"/>
      <c r="FC108" s="73"/>
      <c r="FD108" s="73"/>
      <c r="FE108" s="73"/>
      <c r="FF108" s="73"/>
      <c r="FG108" s="73"/>
      <c r="FH108" s="73"/>
      <c r="FI108" s="73"/>
      <c r="FJ108" s="73"/>
      <c r="FK108" s="73"/>
    </row>
    <row r="109" spans="14:167">
      <c r="N109" s="73"/>
      <c r="O109" s="73"/>
      <c r="P109" s="73"/>
      <c r="Q109" s="73"/>
      <c r="R109" s="73"/>
      <c r="S109" s="73"/>
      <c r="T109" s="73"/>
      <c r="U109" s="73"/>
      <c r="V109" s="73"/>
      <c r="W109" s="73"/>
      <c r="X109" s="73"/>
      <c r="Y109" s="73"/>
      <c r="Z109" s="73"/>
      <c r="AA109" s="73"/>
      <c r="AB109" s="73"/>
      <c r="AC109" s="73"/>
      <c r="AD109" s="73"/>
      <c r="AE109" s="73"/>
      <c r="AF109" s="73"/>
      <c r="AG109" s="73"/>
      <c r="AH109" s="73"/>
      <c r="AI109" s="73"/>
      <c r="AJ109" s="73"/>
      <c r="AK109" s="73"/>
      <c r="AL109" s="73"/>
      <c r="AM109" s="73"/>
      <c r="AN109" s="73"/>
      <c r="AO109" s="73"/>
      <c r="AP109" s="73"/>
      <c r="AQ109" s="73"/>
      <c r="AR109" s="73"/>
      <c r="AS109" s="73"/>
      <c r="AT109" s="73"/>
      <c r="AU109" s="73"/>
      <c r="AV109" s="73"/>
      <c r="AW109" s="73"/>
      <c r="AX109" s="73"/>
      <c r="AY109" s="73"/>
      <c r="AZ109" s="73"/>
      <c r="BA109" s="73"/>
      <c r="BB109" s="73"/>
      <c r="BC109" s="73"/>
      <c r="BD109" s="73"/>
      <c r="BE109" s="73"/>
      <c r="BF109" s="73"/>
      <c r="BG109" s="73"/>
      <c r="BH109" s="73"/>
      <c r="BI109" s="73"/>
      <c r="BJ109" s="73"/>
      <c r="BK109" s="73"/>
      <c r="BL109" s="73"/>
      <c r="BM109" s="73"/>
      <c r="BN109" s="73"/>
      <c r="BO109" s="73"/>
      <c r="BP109" s="73"/>
      <c r="BQ109" s="73"/>
      <c r="BR109" s="73"/>
      <c r="BS109" s="73"/>
      <c r="BT109" s="73"/>
      <c r="BU109" s="73"/>
      <c r="BV109" s="73"/>
      <c r="BW109" s="73"/>
      <c r="BX109" s="73"/>
      <c r="BY109" s="73"/>
      <c r="BZ109" s="73"/>
      <c r="CA109" s="73"/>
      <c r="CB109" s="73"/>
      <c r="CC109" s="73"/>
      <c r="CD109" s="73"/>
      <c r="CE109" s="73"/>
      <c r="CF109" s="73"/>
      <c r="CG109" s="73"/>
      <c r="CH109" s="73"/>
      <c r="CI109" s="73"/>
      <c r="CJ109" s="73"/>
      <c r="CK109" s="73"/>
      <c r="CL109" s="73"/>
      <c r="CM109" s="73"/>
      <c r="CN109" s="73"/>
      <c r="CO109" s="73"/>
      <c r="CP109" s="73"/>
      <c r="CQ109" s="73"/>
      <c r="CR109" s="73"/>
      <c r="CS109" s="73"/>
      <c r="CT109" s="73"/>
      <c r="CU109" s="73"/>
      <c r="CV109" s="73"/>
      <c r="CW109" s="73"/>
      <c r="CX109" s="73"/>
      <c r="CY109" s="73"/>
      <c r="CZ109" s="73"/>
      <c r="DA109" s="73"/>
      <c r="DB109" s="73"/>
      <c r="DC109" s="73"/>
      <c r="DD109" s="73"/>
      <c r="DE109" s="73"/>
      <c r="DF109" s="73"/>
      <c r="DG109" s="73"/>
      <c r="DH109" s="73"/>
      <c r="DI109" s="73"/>
      <c r="DJ109" s="73"/>
      <c r="DK109" s="73"/>
      <c r="DL109" s="73"/>
      <c r="DM109" s="73"/>
      <c r="DN109" s="73"/>
      <c r="DO109" s="73"/>
      <c r="DP109" s="73"/>
      <c r="DQ109" s="73"/>
      <c r="DR109" s="73"/>
      <c r="DS109" s="73"/>
      <c r="DT109" s="73"/>
      <c r="DU109" s="73"/>
      <c r="DV109" s="73"/>
      <c r="DW109" s="73"/>
      <c r="DX109" s="73"/>
      <c r="DY109" s="73"/>
      <c r="DZ109" s="73"/>
      <c r="EA109" s="73"/>
      <c r="EB109" s="73"/>
      <c r="EC109" s="73"/>
      <c r="ED109" s="73"/>
      <c r="EE109" s="73"/>
      <c r="EF109" s="73"/>
      <c r="EG109" s="73"/>
      <c r="EH109" s="73"/>
      <c r="EI109" s="73"/>
      <c r="EJ109" s="73"/>
      <c r="EK109" s="73"/>
      <c r="EL109" s="73"/>
      <c r="EM109" s="73"/>
      <c r="EN109" s="73"/>
      <c r="EO109" s="73"/>
      <c r="EP109" s="73"/>
      <c r="EQ109" s="73"/>
      <c r="ER109" s="73"/>
      <c r="ES109" s="73"/>
      <c r="ET109" s="73"/>
      <c r="EU109" s="73"/>
      <c r="EV109" s="73"/>
      <c r="EW109" s="73"/>
      <c r="EX109" s="73"/>
      <c r="EY109" s="73"/>
      <c r="EZ109" s="73"/>
      <c r="FA109" s="73"/>
      <c r="FB109" s="73"/>
      <c r="FC109" s="73"/>
      <c r="FD109" s="73"/>
      <c r="FE109" s="73"/>
      <c r="FF109" s="73"/>
      <c r="FG109" s="73"/>
      <c r="FH109" s="73"/>
      <c r="FI109" s="73"/>
      <c r="FJ109" s="73"/>
      <c r="FK109" s="73"/>
    </row>
    <row r="110" spans="14:167">
      <c r="N110" s="73"/>
      <c r="O110" s="73"/>
      <c r="P110" s="73"/>
      <c r="Q110" s="73"/>
      <c r="R110" s="73"/>
      <c r="S110" s="73"/>
      <c r="T110" s="73"/>
      <c r="U110" s="73"/>
      <c r="V110" s="73"/>
      <c r="W110" s="73"/>
      <c r="X110" s="73"/>
      <c r="Y110" s="73"/>
      <c r="Z110" s="73"/>
      <c r="AA110" s="73"/>
      <c r="AB110" s="73"/>
      <c r="AC110" s="73"/>
      <c r="AD110" s="73"/>
      <c r="AE110" s="73"/>
      <c r="AF110" s="73"/>
      <c r="AG110" s="73"/>
      <c r="AH110" s="73"/>
      <c r="AI110" s="73"/>
      <c r="AJ110" s="73"/>
      <c r="AK110" s="73"/>
      <c r="AL110" s="73"/>
      <c r="AM110" s="73"/>
      <c r="AN110" s="73"/>
      <c r="AO110" s="73"/>
      <c r="AP110" s="73"/>
      <c r="AQ110" s="73"/>
      <c r="AR110" s="73"/>
      <c r="AS110" s="73"/>
      <c r="AT110" s="73"/>
      <c r="AU110" s="73"/>
      <c r="AV110" s="73"/>
      <c r="AW110" s="73"/>
      <c r="AX110" s="73"/>
      <c r="AY110" s="73"/>
      <c r="AZ110" s="73"/>
      <c r="BA110" s="73"/>
      <c r="BB110" s="73"/>
      <c r="BC110" s="73"/>
      <c r="BD110" s="73"/>
      <c r="BE110" s="73"/>
      <c r="BF110" s="73"/>
      <c r="BG110" s="73"/>
      <c r="BH110" s="73"/>
      <c r="BI110" s="73"/>
      <c r="BJ110" s="73"/>
      <c r="BK110" s="73"/>
      <c r="BL110" s="73"/>
      <c r="BM110" s="73"/>
      <c r="BN110" s="73"/>
      <c r="BO110" s="73"/>
      <c r="BP110" s="73"/>
      <c r="BQ110" s="73"/>
      <c r="BR110" s="73"/>
      <c r="BS110" s="73"/>
      <c r="BT110" s="73"/>
      <c r="BU110" s="73"/>
      <c r="BV110" s="73"/>
      <c r="BW110" s="73"/>
      <c r="BX110" s="73"/>
      <c r="BY110" s="73"/>
      <c r="BZ110" s="73"/>
      <c r="CA110" s="73"/>
      <c r="CB110" s="73"/>
      <c r="CC110" s="73"/>
      <c r="CD110" s="73"/>
      <c r="CE110" s="73"/>
      <c r="CF110" s="73"/>
      <c r="CG110" s="73"/>
      <c r="CH110" s="73"/>
      <c r="CI110" s="73"/>
      <c r="CJ110" s="73"/>
      <c r="CK110" s="73"/>
      <c r="CL110" s="73"/>
      <c r="CM110" s="73"/>
      <c r="CN110" s="73"/>
      <c r="CO110" s="73"/>
      <c r="CP110" s="73"/>
      <c r="CQ110" s="73"/>
      <c r="CR110" s="73"/>
      <c r="CS110" s="73"/>
      <c r="CT110" s="73"/>
      <c r="CU110" s="73"/>
      <c r="CV110" s="73"/>
      <c r="CW110" s="73"/>
      <c r="CX110" s="73"/>
      <c r="CY110" s="73"/>
      <c r="CZ110" s="73"/>
      <c r="DA110" s="73"/>
      <c r="DB110" s="73"/>
      <c r="DC110" s="73"/>
      <c r="DD110" s="73"/>
      <c r="DE110" s="73"/>
      <c r="DF110" s="73"/>
      <c r="DG110" s="73"/>
      <c r="DH110" s="73"/>
      <c r="DI110" s="73"/>
      <c r="DJ110" s="73"/>
      <c r="DK110" s="73"/>
      <c r="DL110" s="73"/>
      <c r="DM110" s="73"/>
      <c r="DN110" s="73"/>
      <c r="DO110" s="73"/>
      <c r="DP110" s="73"/>
      <c r="DQ110" s="73"/>
      <c r="DR110" s="73"/>
      <c r="DS110" s="73"/>
      <c r="DT110" s="73"/>
      <c r="DU110" s="73"/>
      <c r="DV110" s="73"/>
      <c r="DW110" s="73"/>
      <c r="DX110" s="73"/>
      <c r="DY110" s="73"/>
      <c r="DZ110" s="73"/>
      <c r="EA110" s="73"/>
      <c r="EB110" s="73"/>
      <c r="EC110" s="73"/>
      <c r="ED110" s="73"/>
      <c r="EE110" s="73"/>
      <c r="EF110" s="73"/>
      <c r="EG110" s="73"/>
      <c r="EH110" s="73"/>
      <c r="EI110" s="73"/>
      <c r="EJ110" s="73"/>
      <c r="EK110" s="73"/>
      <c r="EL110" s="73"/>
      <c r="EM110" s="73"/>
      <c r="EN110" s="73"/>
      <c r="EO110" s="73"/>
      <c r="EP110" s="73"/>
      <c r="EQ110" s="73"/>
      <c r="ER110" s="73"/>
      <c r="ES110" s="73"/>
      <c r="ET110" s="73"/>
      <c r="EU110" s="73"/>
      <c r="EV110" s="73"/>
      <c r="EW110" s="73"/>
      <c r="EX110" s="73"/>
      <c r="EY110" s="73"/>
      <c r="EZ110" s="73"/>
      <c r="FA110" s="73"/>
      <c r="FB110" s="73"/>
      <c r="FC110" s="73"/>
      <c r="FD110" s="73"/>
      <c r="FE110" s="73"/>
      <c r="FF110" s="73"/>
      <c r="FG110" s="73"/>
      <c r="FH110" s="73"/>
      <c r="FI110" s="73"/>
      <c r="FJ110" s="73"/>
      <c r="FK110" s="73"/>
    </row>
    <row r="111" spans="14:167">
      <c r="N111" s="73"/>
      <c r="O111" s="73"/>
      <c r="P111" s="73"/>
      <c r="Q111" s="73"/>
      <c r="R111" s="73"/>
      <c r="S111" s="73"/>
      <c r="T111" s="73"/>
      <c r="U111" s="73"/>
      <c r="V111" s="73"/>
      <c r="W111" s="73"/>
      <c r="X111" s="73"/>
      <c r="Y111" s="73"/>
      <c r="Z111" s="73"/>
      <c r="AA111" s="73"/>
      <c r="AB111" s="73"/>
      <c r="AC111" s="73"/>
      <c r="AD111" s="73"/>
      <c r="AE111" s="73"/>
      <c r="AF111" s="73"/>
      <c r="AG111" s="73"/>
      <c r="AH111" s="73"/>
      <c r="AI111" s="73"/>
      <c r="AJ111" s="73"/>
      <c r="AK111" s="73"/>
      <c r="AL111" s="73"/>
      <c r="AM111" s="73"/>
      <c r="AN111" s="73"/>
      <c r="AO111" s="73"/>
      <c r="AP111" s="73"/>
      <c r="AQ111" s="73"/>
      <c r="AR111" s="73"/>
      <c r="AS111" s="73"/>
      <c r="AT111" s="73"/>
      <c r="AU111" s="73"/>
      <c r="AV111" s="73"/>
      <c r="AW111" s="73"/>
      <c r="AX111" s="73"/>
      <c r="AY111" s="73"/>
      <c r="AZ111" s="73"/>
      <c r="BA111" s="73"/>
      <c r="BB111" s="73"/>
      <c r="BC111" s="73"/>
      <c r="BD111" s="73"/>
      <c r="BE111" s="73"/>
      <c r="BF111" s="73"/>
      <c r="BG111" s="73"/>
      <c r="BH111" s="73"/>
      <c r="BI111" s="73"/>
      <c r="BJ111" s="73"/>
      <c r="BK111" s="73"/>
      <c r="BL111" s="73"/>
      <c r="BM111" s="73"/>
      <c r="BN111" s="73"/>
      <c r="BO111" s="73"/>
      <c r="BP111" s="73"/>
      <c r="BQ111" s="73"/>
      <c r="BR111" s="73"/>
      <c r="BS111" s="73"/>
      <c r="BT111" s="73"/>
      <c r="BU111" s="73"/>
      <c r="BV111" s="73"/>
      <c r="BW111" s="73"/>
      <c r="BX111" s="73"/>
      <c r="BY111" s="73"/>
      <c r="BZ111" s="73"/>
      <c r="CA111" s="73"/>
      <c r="CB111" s="73"/>
      <c r="CC111" s="73"/>
      <c r="CD111" s="73"/>
      <c r="CE111" s="73"/>
      <c r="CF111" s="73"/>
      <c r="CG111" s="73"/>
      <c r="CH111" s="73"/>
      <c r="CI111" s="73"/>
      <c r="CJ111" s="73"/>
      <c r="CK111" s="73"/>
      <c r="CL111" s="73"/>
      <c r="CM111" s="73"/>
      <c r="CN111" s="73"/>
      <c r="CO111" s="73"/>
      <c r="CP111" s="73"/>
      <c r="CQ111" s="73"/>
      <c r="CR111" s="73"/>
      <c r="CS111" s="73"/>
      <c r="CT111" s="73"/>
      <c r="CU111" s="73"/>
      <c r="CV111" s="73"/>
      <c r="CW111" s="73"/>
      <c r="CX111" s="73"/>
      <c r="CY111" s="73"/>
      <c r="CZ111" s="73"/>
      <c r="DA111" s="73"/>
      <c r="DB111" s="73"/>
      <c r="DC111" s="73"/>
      <c r="DD111" s="73"/>
      <c r="DE111" s="73"/>
      <c r="DF111" s="73"/>
      <c r="DG111" s="73"/>
      <c r="DH111" s="73"/>
      <c r="DI111" s="73"/>
      <c r="DJ111" s="73"/>
      <c r="DK111" s="73"/>
      <c r="DL111" s="73"/>
      <c r="DM111" s="73"/>
      <c r="DN111" s="73"/>
      <c r="DO111" s="73"/>
      <c r="DP111" s="73"/>
      <c r="DQ111" s="73"/>
      <c r="DR111" s="73"/>
      <c r="DS111" s="73"/>
      <c r="DT111" s="73"/>
      <c r="DU111" s="73"/>
      <c r="DV111" s="73"/>
      <c r="DW111" s="73"/>
      <c r="DX111" s="73"/>
      <c r="DY111" s="73"/>
      <c r="DZ111" s="73"/>
      <c r="EA111" s="73"/>
      <c r="EB111" s="73"/>
      <c r="EC111" s="73"/>
      <c r="ED111" s="73"/>
      <c r="EE111" s="73"/>
      <c r="EF111" s="73"/>
      <c r="EG111" s="73"/>
      <c r="EH111" s="73"/>
      <c r="EI111" s="73"/>
      <c r="EJ111" s="73"/>
      <c r="EK111" s="73"/>
      <c r="EL111" s="73"/>
      <c r="EM111" s="73"/>
      <c r="EN111" s="73"/>
      <c r="EO111" s="73"/>
      <c r="EP111" s="73"/>
      <c r="EQ111" s="73"/>
      <c r="ER111" s="73"/>
      <c r="ES111" s="73"/>
      <c r="ET111" s="73"/>
      <c r="EU111" s="73"/>
      <c r="EV111" s="73"/>
      <c r="EW111" s="73"/>
      <c r="EX111" s="73"/>
      <c r="EY111" s="73"/>
      <c r="EZ111" s="73"/>
      <c r="FA111" s="73"/>
      <c r="FB111" s="73"/>
      <c r="FC111" s="73"/>
      <c r="FD111" s="73"/>
      <c r="FE111" s="73"/>
      <c r="FF111" s="73"/>
      <c r="FG111" s="73"/>
      <c r="FH111" s="73"/>
      <c r="FI111" s="73"/>
      <c r="FJ111" s="73"/>
      <c r="FK111" s="73"/>
    </row>
    <row r="112" spans="14:167">
      <c r="N112" s="73"/>
      <c r="O112" s="73"/>
      <c r="P112" s="73"/>
      <c r="Q112" s="73"/>
      <c r="R112" s="73"/>
      <c r="S112" s="73"/>
      <c r="T112" s="73"/>
      <c r="U112" s="73"/>
      <c r="V112" s="73"/>
      <c r="W112" s="73"/>
      <c r="X112" s="73"/>
      <c r="Y112" s="73"/>
      <c r="Z112" s="73"/>
      <c r="AA112" s="73"/>
      <c r="AB112" s="73"/>
      <c r="AC112" s="73"/>
      <c r="AD112" s="73"/>
      <c r="AE112" s="73"/>
      <c r="AF112" s="73"/>
      <c r="AG112" s="73"/>
      <c r="AH112" s="73"/>
      <c r="AI112" s="73"/>
      <c r="AJ112" s="73"/>
      <c r="AK112" s="73"/>
      <c r="AL112" s="73"/>
      <c r="AM112" s="73"/>
      <c r="AN112" s="73"/>
      <c r="AO112" s="73"/>
      <c r="AP112" s="73"/>
      <c r="AQ112" s="73"/>
      <c r="AR112" s="73"/>
      <c r="AS112" s="73"/>
      <c r="AT112" s="73"/>
      <c r="AU112" s="73"/>
      <c r="AV112" s="73"/>
      <c r="AW112" s="73"/>
      <c r="AX112" s="73"/>
      <c r="AY112" s="73"/>
      <c r="AZ112" s="73"/>
      <c r="BA112" s="73"/>
      <c r="BB112" s="73"/>
      <c r="BC112" s="73"/>
      <c r="BD112" s="73"/>
      <c r="BE112" s="73"/>
      <c r="BF112" s="73"/>
      <c r="BG112" s="73"/>
      <c r="BH112" s="73"/>
      <c r="BI112" s="73"/>
      <c r="BJ112" s="73"/>
      <c r="BK112" s="73"/>
      <c r="BL112" s="73"/>
      <c r="BM112" s="73"/>
      <c r="BN112" s="73"/>
      <c r="BO112" s="73"/>
      <c r="BP112" s="73"/>
      <c r="BQ112" s="73"/>
      <c r="BR112" s="73"/>
      <c r="BS112" s="73"/>
      <c r="BT112" s="73"/>
      <c r="BU112" s="73"/>
      <c r="BV112" s="73"/>
      <c r="BW112" s="73"/>
      <c r="BX112" s="73"/>
      <c r="BY112" s="73"/>
      <c r="BZ112" s="73"/>
      <c r="CA112" s="73"/>
      <c r="CB112" s="73"/>
      <c r="CC112" s="73"/>
      <c r="CD112" s="73"/>
      <c r="CE112" s="73"/>
      <c r="CF112" s="73"/>
      <c r="CG112" s="73"/>
      <c r="CH112" s="73"/>
      <c r="CI112" s="73"/>
      <c r="CJ112" s="73"/>
      <c r="CK112" s="73"/>
      <c r="CL112" s="73"/>
      <c r="CM112" s="73"/>
      <c r="CN112" s="73"/>
      <c r="CO112" s="73"/>
      <c r="CP112" s="73"/>
      <c r="CQ112" s="73"/>
      <c r="CR112" s="73"/>
      <c r="CS112" s="73"/>
      <c r="CT112" s="73"/>
      <c r="CU112" s="73"/>
      <c r="CV112" s="73"/>
      <c r="CW112" s="73"/>
      <c r="CX112" s="73"/>
      <c r="CY112" s="73"/>
      <c r="CZ112" s="73"/>
      <c r="DA112" s="73"/>
      <c r="DB112" s="73"/>
      <c r="DC112" s="73"/>
      <c r="DD112" s="73"/>
      <c r="DE112" s="73"/>
      <c r="DF112" s="73"/>
      <c r="DG112" s="73"/>
      <c r="DH112" s="73"/>
      <c r="DI112" s="73"/>
      <c r="DJ112" s="73"/>
      <c r="DK112" s="73"/>
      <c r="DL112" s="73"/>
      <c r="DM112" s="73"/>
      <c r="DN112" s="73"/>
      <c r="DO112" s="73"/>
      <c r="DP112" s="73"/>
      <c r="DQ112" s="73"/>
      <c r="DR112" s="73"/>
      <c r="DS112" s="73"/>
      <c r="DT112" s="73"/>
      <c r="DU112" s="73"/>
      <c r="DV112" s="73"/>
      <c r="DW112" s="73"/>
      <c r="DX112" s="73"/>
      <c r="DY112" s="73"/>
      <c r="DZ112" s="73"/>
      <c r="EA112" s="73"/>
      <c r="EB112" s="73"/>
      <c r="EC112" s="73"/>
      <c r="ED112" s="73"/>
      <c r="EE112" s="73"/>
      <c r="EF112" s="73"/>
      <c r="EG112" s="73"/>
      <c r="EH112" s="73"/>
      <c r="EI112" s="73"/>
      <c r="EJ112" s="73"/>
      <c r="EK112" s="73"/>
      <c r="EL112" s="73"/>
      <c r="EM112" s="73"/>
      <c r="EN112" s="73"/>
      <c r="EO112" s="73"/>
      <c r="EP112" s="73"/>
      <c r="EQ112" s="73"/>
      <c r="ER112" s="73"/>
      <c r="ES112" s="73"/>
      <c r="ET112" s="73"/>
      <c r="EU112" s="73"/>
      <c r="EV112" s="73"/>
      <c r="EW112" s="73"/>
      <c r="EX112" s="73"/>
      <c r="EY112" s="73"/>
      <c r="EZ112" s="73"/>
      <c r="FA112" s="73"/>
      <c r="FB112" s="73"/>
      <c r="FC112" s="73"/>
      <c r="FD112" s="73"/>
      <c r="FE112" s="73"/>
      <c r="FF112" s="73"/>
      <c r="FG112" s="73"/>
      <c r="FH112" s="73"/>
      <c r="FI112" s="73"/>
      <c r="FJ112" s="73"/>
      <c r="FK112" s="73"/>
    </row>
    <row r="113" spans="14:167">
      <c r="N113" s="73"/>
      <c r="O113" s="73"/>
      <c r="P113" s="73"/>
      <c r="Q113" s="73"/>
      <c r="R113" s="73"/>
      <c r="S113" s="73"/>
      <c r="T113" s="73"/>
      <c r="U113" s="73"/>
      <c r="V113" s="73"/>
      <c r="W113" s="73"/>
      <c r="X113" s="73"/>
      <c r="Y113" s="73"/>
      <c r="Z113" s="73"/>
      <c r="AA113" s="73"/>
      <c r="AB113" s="73"/>
      <c r="AC113" s="73"/>
      <c r="AD113" s="73"/>
      <c r="AE113" s="73"/>
      <c r="AF113" s="73"/>
      <c r="AG113" s="73"/>
      <c r="AH113" s="73"/>
      <c r="AI113" s="73"/>
      <c r="AJ113" s="73"/>
      <c r="AK113" s="73"/>
      <c r="AL113" s="73"/>
      <c r="AM113" s="73"/>
      <c r="AN113" s="73"/>
      <c r="AO113" s="73"/>
      <c r="AP113" s="73"/>
      <c r="AQ113" s="73"/>
      <c r="AR113" s="73"/>
      <c r="AS113" s="73"/>
      <c r="AT113" s="73"/>
      <c r="AU113" s="73"/>
      <c r="AV113" s="73"/>
      <c r="AW113" s="73"/>
      <c r="AX113" s="73"/>
      <c r="AY113" s="73"/>
      <c r="AZ113" s="73"/>
      <c r="BA113" s="73"/>
      <c r="BB113" s="73"/>
      <c r="BC113" s="73"/>
      <c r="BD113" s="73"/>
      <c r="BE113" s="73"/>
      <c r="BF113" s="73"/>
      <c r="BG113" s="73"/>
      <c r="BH113" s="73"/>
      <c r="BI113" s="73"/>
      <c r="BJ113" s="73"/>
      <c r="BK113" s="73"/>
      <c r="BL113" s="73"/>
      <c r="BM113" s="73"/>
      <c r="BN113" s="73"/>
      <c r="BO113" s="73"/>
      <c r="BP113" s="73"/>
      <c r="BQ113" s="73"/>
      <c r="BR113" s="73"/>
      <c r="BS113" s="73"/>
      <c r="BT113" s="73"/>
      <c r="BU113" s="73"/>
      <c r="BV113" s="73"/>
      <c r="BW113" s="73"/>
      <c r="BX113" s="73"/>
      <c r="BY113" s="73"/>
      <c r="BZ113" s="73"/>
      <c r="CA113" s="73"/>
      <c r="CB113" s="73"/>
      <c r="CC113" s="73"/>
      <c r="CD113" s="73"/>
      <c r="CE113" s="73"/>
      <c r="CF113" s="73"/>
      <c r="CG113" s="73"/>
      <c r="CH113" s="73"/>
      <c r="CI113" s="73"/>
      <c r="CJ113" s="73"/>
      <c r="CK113" s="73"/>
      <c r="CL113" s="73"/>
      <c r="CM113" s="73"/>
      <c r="CN113" s="73"/>
      <c r="CO113" s="73"/>
      <c r="CP113" s="73"/>
      <c r="CQ113" s="73"/>
      <c r="CR113" s="73"/>
      <c r="CS113" s="73"/>
      <c r="CT113" s="73"/>
      <c r="CU113" s="73"/>
      <c r="CV113" s="73"/>
      <c r="CW113" s="73"/>
      <c r="CX113" s="73"/>
      <c r="CY113" s="73"/>
      <c r="CZ113" s="73"/>
      <c r="DA113" s="73"/>
      <c r="DB113" s="73"/>
      <c r="DC113" s="73"/>
      <c r="DD113" s="73"/>
      <c r="DE113" s="73"/>
      <c r="DF113" s="73"/>
      <c r="DG113" s="73"/>
      <c r="DH113" s="73"/>
      <c r="DI113" s="73"/>
      <c r="DJ113" s="73"/>
      <c r="DK113" s="73"/>
      <c r="DL113" s="73"/>
      <c r="DM113" s="73"/>
      <c r="DN113" s="73"/>
      <c r="DO113" s="73"/>
      <c r="DP113" s="73"/>
      <c r="DQ113" s="73"/>
      <c r="DR113" s="73"/>
      <c r="DS113" s="73"/>
      <c r="DT113" s="73"/>
      <c r="DU113" s="73"/>
      <c r="DV113" s="73"/>
      <c r="DW113" s="73"/>
      <c r="DX113" s="73"/>
      <c r="DY113" s="73"/>
      <c r="DZ113" s="73"/>
      <c r="EA113" s="73"/>
      <c r="EB113" s="73"/>
      <c r="EC113" s="73"/>
      <c r="ED113" s="73"/>
      <c r="EE113" s="73"/>
      <c r="EF113" s="73"/>
      <c r="EG113" s="73"/>
      <c r="EH113" s="73"/>
      <c r="EI113" s="73"/>
      <c r="EJ113" s="73"/>
      <c r="EK113" s="73"/>
      <c r="EL113" s="73"/>
      <c r="EM113" s="73"/>
      <c r="EN113" s="73"/>
      <c r="EO113" s="73"/>
      <c r="EP113" s="73"/>
      <c r="EQ113" s="73"/>
      <c r="ER113" s="73"/>
      <c r="ES113" s="73"/>
      <c r="ET113" s="73"/>
      <c r="EU113" s="73"/>
      <c r="EV113" s="73"/>
      <c r="EW113" s="73"/>
      <c r="EX113" s="73"/>
      <c r="EY113" s="73"/>
      <c r="EZ113" s="73"/>
      <c r="FA113" s="73"/>
      <c r="FB113" s="73"/>
      <c r="FC113" s="73"/>
      <c r="FD113" s="73"/>
      <c r="FE113" s="73"/>
      <c r="FF113" s="73"/>
      <c r="FG113" s="73"/>
      <c r="FH113" s="73"/>
      <c r="FI113" s="73"/>
      <c r="FJ113" s="73"/>
      <c r="FK113" s="73"/>
    </row>
    <row r="114" spans="14:167">
      <c r="N114" s="73"/>
      <c r="O114" s="73"/>
      <c r="P114" s="73"/>
      <c r="Q114" s="73"/>
      <c r="R114" s="73"/>
      <c r="S114" s="73"/>
      <c r="T114" s="73"/>
      <c r="U114" s="73"/>
      <c r="V114" s="73"/>
      <c r="W114" s="73"/>
      <c r="X114" s="73"/>
      <c r="Y114" s="73"/>
      <c r="Z114" s="73"/>
      <c r="AA114" s="73"/>
      <c r="AB114" s="73"/>
      <c r="AC114" s="73"/>
      <c r="AD114" s="73"/>
      <c r="AE114" s="73"/>
      <c r="AF114" s="73"/>
      <c r="AG114" s="73"/>
      <c r="AH114" s="73"/>
      <c r="AI114" s="73"/>
      <c r="AJ114" s="73"/>
      <c r="AK114" s="73"/>
      <c r="AL114" s="73"/>
      <c r="AM114" s="73"/>
      <c r="AN114" s="73"/>
      <c r="AO114" s="73"/>
      <c r="AP114" s="73"/>
      <c r="AQ114" s="73"/>
      <c r="AR114" s="73"/>
      <c r="AS114" s="73"/>
      <c r="AT114" s="73"/>
      <c r="AU114" s="73"/>
      <c r="AV114" s="73"/>
      <c r="AW114" s="73"/>
      <c r="AX114" s="73"/>
      <c r="AY114" s="73"/>
      <c r="AZ114" s="73"/>
      <c r="BA114" s="73"/>
      <c r="BB114" s="73"/>
      <c r="BC114" s="73"/>
      <c r="BD114" s="73"/>
      <c r="BE114" s="73"/>
      <c r="BF114" s="73"/>
      <c r="BG114" s="73"/>
      <c r="BH114" s="73"/>
      <c r="BI114" s="73"/>
      <c r="BJ114" s="73"/>
      <c r="BK114" s="73"/>
      <c r="BL114" s="73"/>
      <c r="BM114" s="73"/>
      <c r="BN114" s="73"/>
      <c r="BO114" s="73"/>
      <c r="BP114" s="73"/>
      <c r="BQ114" s="73"/>
      <c r="BR114" s="73"/>
      <c r="BS114" s="73"/>
      <c r="BT114" s="73"/>
      <c r="BU114" s="73"/>
      <c r="BV114" s="73"/>
      <c r="BW114" s="73"/>
      <c r="BX114" s="73"/>
      <c r="BY114" s="73"/>
      <c r="BZ114" s="73"/>
      <c r="CA114" s="73"/>
      <c r="CB114" s="73"/>
      <c r="CC114" s="73"/>
      <c r="CD114" s="73"/>
      <c r="CE114" s="73"/>
      <c r="CF114" s="73"/>
      <c r="CG114" s="73"/>
      <c r="CH114" s="73"/>
      <c r="CI114" s="73"/>
      <c r="CJ114" s="73"/>
      <c r="CK114" s="73"/>
      <c r="CL114" s="73"/>
      <c r="CM114" s="73"/>
      <c r="CN114" s="73"/>
      <c r="CO114" s="73"/>
      <c r="CP114" s="73"/>
      <c r="CQ114" s="73"/>
      <c r="CR114" s="73"/>
      <c r="CS114" s="73"/>
      <c r="CT114" s="73"/>
      <c r="CU114" s="73"/>
      <c r="CV114" s="73"/>
      <c r="CW114" s="73"/>
      <c r="CX114" s="73"/>
      <c r="CY114" s="73"/>
      <c r="CZ114" s="73"/>
      <c r="DA114" s="73"/>
      <c r="DB114" s="73"/>
      <c r="DC114" s="73"/>
      <c r="DD114" s="73"/>
      <c r="DE114" s="73"/>
      <c r="DF114" s="73"/>
      <c r="DG114" s="73"/>
      <c r="DH114" s="73"/>
      <c r="DI114" s="73"/>
      <c r="DJ114" s="73"/>
      <c r="DK114" s="73"/>
      <c r="DL114" s="73"/>
      <c r="DM114" s="73"/>
      <c r="DN114" s="73"/>
      <c r="DO114" s="73"/>
      <c r="DP114" s="73"/>
      <c r="DQ114" s="73"/>
      <c r="DR114" s="73"/>
      <c r="DS114" s="73"/>
      <c r="DT114" s="73"/>
      <c r="DU114" s="73"/>
      <c r="DV114" s="73"/>
      <c r="DW114" s="73"/>
      <c r="DX114" s="73"/>
      <c r="DY114" s="73"/>
      <c r="DZ114" s="73"/>
      <c r="EA114" s="73"/>
      <c r="EB114" s="73"/>
      <c r="EC114" s="73"/>
      <c r="ED114" s="73"/>
      <c r="EE114" s="73"/>
      <c r="EF114" s="73"/>
      <c r="EG114" s="73"/>
      <c r="EH114" s="73"/>
      <c r="EI114" s="73"/>
      <c r="EJ114" s="73"/>
      <c r="EK114" s="73"/>
      <c r="EL114" s="73"/>
      <c r="EM114" s="73"/>
      <c r="EN114" s="73"/>
      <c r="EO114" s="73"/>
      <c r="EP114" s="73"/>
      <c r="EQ114" s="73"/>
      <c r="ER114" s="73"/>
      <c r="ES114" s="73"/>
      <c r="ET114" s="73"/>
      <c r="EU114" s="73"/>
      <c r="EV114" s="73"/>
      <c r="EW114" s="73"/>
      <c r="EX114" s="73"/>
      <c r="EY114" s="73"/>
      <c r="EZ114" s="73"/>
      <c r="FA114" s="73"/>
      <c r="FB114" s="73"/>
      <c r="FC114" s="73"/>
      <c r="FD114" s="73"/>
      <c r="FE114" s="73"/>
      <c r="FF114" s="73"/>
      <c r="FG114" s="73"/>
      <c r="FH114" s="73"/>
      <c r="FI114" s="73"/>
      <c r="FJ114" s="73"/>
      <c r="FK114" s="73"/>
    </row>
    <row r="115" spans="14:167">
      <c r="N115" s="73"/>
      <c r="O115" s="73"/>
      <c r="P115" s="73"/>
      <c r="Q115" s="73"/>
      <c r="R115" s="73"/>
      <c r="S115" s="73"/>
      <c r="T115" s="73"/>
      <c r="U115" s="73"/>
      <c r="V115" s="73"/>
      <c r="W115" s="73"/>
      <c r="X115" s="73"/>
      <c r="Y115" s="73"/>
      <c r="Z115" s="73"/>
      <c r="AA115" s="73"/>
      <c r="AB115" s="73"/>
      <c r="AC115" s="73"/>
      <c r="AD115" s="73"/>
      <c r="AE115" s="73"/>
      <c r="AF115" s="73"/>
      <c r="AG115" s="73"/>
      <c r="AH115" s="73"/>
      <c r="AI115" s="73"/>
      <c r="AJ115" s="73"/>
      <c r="AK115" s="73"/>
      <c r="AL115" s="73"/>
      <c r="AM115" s="73"/>
      <c r="AN115" s="73"/>
      <c r="AO115" s="73"/>
      <c r="AP115" s="73"/>
      <c r="AQ115" s="73"/>
      <c r="AR115" s="73"/>
      <c r="AS115" s="73"/>
      <c r="AT115" s="73"/>
      <c r="AU115" s="73"/>
      <c r="AV115" s="73"/>
      <c r="AW115" s="73"/>
      <c r="AX115" s="73"/>
      <c r="AY115" s="73"/>
      <c r="AZ115" s="73"/>
      <c r="BA115" s="73"/>
      <c r="BB115" s="73"/>
      <c r="BC115" s="73"/>
      <c r="BD115" s="73"/>
      <c r="BE115" s="73"/>
      <c r="BF115" s="73"/>
      <c r="BG115" s="73"/>
      <c r="BH115" s="73"/>
      <c r="BI115" s="73"/>
      <c r="BJ115" s="73"/>
      <c r="BK115" s="73"/>
      <c r="BL115" s="73"/>
      <c r="BM115" s="73"/>
      <c r="BN115" s="73"/>
      <c r="BO115" s="73"/>
      <c r="BP115" s="73"/>
      <c r="BQ115" s="73"/>
      <c r="BR115" s="73"/>
      <c r="BS115" s="73"/>
      <c r="BT115" s="73"/>
      <c r="BU115" s="73"/>
      <c r="BV115" s="73"/>
      <c r="BW115" s="73"/>
      <c r="BX115" s="73"/>
      <c r="BY115" s="73"/>
      <c r="BZ115" s="73"/>
      <c r="CA115" s="73"/>
      <c r="CB115" s="73"/>
      <c r="CC115" s="73"/>
      <c r="CD115" s="73"/>
      <c r="CE115" s="73"/>
      <c r="CF115" s="73"/>
      <c r="CG115" s="73"/>
      <c r="CH115" s="73"/>
      <c r="CI115" s="73"/>
      <c r="CJ115" s="73"/>
      <c r="CK115" s="73"/>
      <c r="CL115" s="73"/>
      <c r="CM115" s="73"/>
      <c r="CN115" s="73"/>
      <c r="CO115" s="73"/>
      <c r="CP115" s="73"/>
      <c r="CQ115" s="73"/>
      <c r="CR115" s="73"/>
      <c r="CS115" s="73"/>
      <c r="CT115" s="73"/>
      <c r="CU115" s="73"/>
      <c r="CV115" s="73"/>
      <c r="CW115" s="73"/>
      <c r="CX115" s="73"/>
      <c r="CY115" s="73"/>
      <c r="CZ115" s="73"/>
      <c r="DA115" s="73"/>
      <c r="DB115" s="73"/>
      <c r="DC115" s="73"/>
      <c r="DD115" s="73"/>
      <c r="DE115" s="73"/>
      <c r="DF115" s="73"/>
      <c r="DG115" s="73"/>
      <c r="DH115" s="73"/>
      <c r="DI115" s="73"/>
      <c r="DJ115" s="73"/>
      <c r="DK115" s="73"/>
      <c r="DL115" s="73"/>
      <c r="DM115" s="73"/>
      <c r="DN115" s="73"/>
      <c r="DO115" s="73"/>
      <c r="DP115" s="73"/>
      <c r="DQ115" s="73"/>
      <c r="DR115" s="73"/>
      <c r="DS115" s="73"/>
      <c r="DT115" s="73"/>
      <c r="DU115" s="73"/>
      <c r="DV115" s="73"/>
      <c r="DW115" s="73"/>
      <c r="DX115" s="73"/>
      <c r="DY115" s="73"/>
      <c r="DZ115" s="73"/>
      <c r="EA115" s="73"/>
      <c r="EB115" s="73"/>
      <c r="EC115" s="73"/>
      <c r="ED115" s="73"/>
      <c r="EE115" s="73"/>
      <c r="EF115" s="73"/>
      <c r="EG115" s="73"/>
      <c r="EH115" s="73"/>
      <c r="EI115" s="73"/>
      <c r="EJ115" s="73"/>
      <c r="EK115" s="73"/>
      <c r="EL115" s="73"/>
      <c r="EM115" s="73"/>
      <c r="EN115" s="73"/>
      <c r="EO115" s="73"/>
      <c r="EP115" s="73"/>
      <c r="EQ115" s="73"/>
      <c r="ER115" s="73"/>
      <c r="ES115" s="73"/>
      <c r="ET115" s="73"/>
      <c r="EU115" s="73"/>
      <c r="EV115" s="73"/>
      <c r="EW115" s="73"/>
      <c r="EX115" s="73"/>
      <c r="EY115" s="73"/>
      <c r="EZ115" s="73"/>
      <c r="FA115" s="73"/>
      <c r="FB115" s="73"/>
      <c r="FC115" s="73"/>
      <c r="FD115" s="73"/>
      <c r="FE115" s="73"/>
      <c r="FF115" s="73"/>
      <c r="FG115" s="73"/>
      <c r="FH115" s="73"/>
      <c r="FI115" s="73"/>
      <c r="FJ115" s="73"/>
      <c r="FK115" s="73"/>
    </row>
    <row r="116" spans="14:167">
      <c r="N116" s="73"/>
      <c r="O116" s="73"/>
      <c r="P116" s="73"/>
      <c r="Q116" s="73"/>
      <c r="R116" s="73"/>
      <c r="S116" s="73"/>
      <c r="T116" s="73"/>
      <c r="U116" s="73"/>
      <c r="V116" s="73"/>
      <c r="W116" s="73"/>
      <c r="X116" s="73"/>
      <c r="Y116" s="73"/>
      <c r="Z116" s="73"/>
      <c r="AA116" s="73"/>
      <c r="AB116" s="73"/>
      <c r="AC116" s="73"/>
      <c r="AD116" s="73"/>
      <c r="AE116" s="73"/>
      <c r="AF116" s="73"/>
      <c r="AG116" s="73"/>
      <c r="AH116" s="73"/>
      <c r="AI116" s="73"/>
      <c r="AJ116" s="73"/>
      <c r="AK116" s="73"/>
      <c r="AL116" s="73"/>
      <c r="AM116" s="73"/>
      <c r="AN116" s="73"/>
      <c r="AO116" s="73"/>
      <c r="AP116" s="73"/>
      <c r="AQ116" s="73"/>
      <c r="AR116" s="73"/>
      <c r="AS116" s="73"/>
      <c r="AT116" s="73"/>
      <c r="AU116" s="73"/>
      <c r="AV116" s="73"/>
      <c r="AW116" s="73"/>
      <c r="AX116" s="73"/>
      <c r="AY116" s="73"/>
      <c r="AZ116" s="73"/>
      <c r="BA116" s="73"/>
      <c r="BB116" s="73"/>
      <c r="BC116" s="73"/>
      <c r="BD116" s="73"/>
      <c r="BE116" s="73"/>
      <c r="BF116" s="73"/>
      <c r="BG116" s="73"/>
      <c r="BH116" s="73"/>
      <c r="BI116" s="73"/>
      <c r="BJ116" s="73"/>
      <c r="BK116" s="73"/>
      <c r="BL116" s="73"/>
      <c r="BM116" s="73"/>
      <c r="BN116" s="73"/>
      <c r="BO116" s="73"/>
      <c r="BP116" s="73"/>
      <c r="BQ116" s="73"/>
      <c r="BR116" s="73"/>
      <c r="BS116" s="73"/>
      <c r="BT116" s="73"/>
      <c r="BU116" s="73"/>
      <c r="BV116" s="73"/>
      <c r="BW116" s="73"/>
      <c r="BX116" s="73"/>
      <c r="BY116" s="73"/>
      <c r="BZ116" s="73"/>
      <c r="CA116" s="73"/>
      <c r="CB116" s="73"/>
      <c r="CC116" s="73"/>
      <c r="CD116" s="73"/>
      <c r="CE116" s="73"/>
      <c r="CF116" s="73"/>
      <c r="CG116" s="73"/>
      <c r="CH116" s="73"/>
      <c r="CI116" s="73"/>
      <c r="CJ116" s="73"/>
      <c r="CK116" s="73"/>
      <c r="CL116" s="73"/>
      <c r="CM116" s="73"/>
      <c r="CN116" s="73"/>
      <c r="CO116" s="73"/>
      <c r="CP116" s="73"/>
      <c r="CQ116" s="73"/>
      <c r="CR116" s="73"/>
      <c r="CS116" s="73"/>
      <c r="CT116" s="73"/>
      <c r="CU116" s="73"/>
      <c r="CV116" s="73"/>
      <c r="CW116" s="73"/>
      <c r="CX116" s="73"/>
      <c r="CY116" s="73"/>
      <c r="CZ116" s="73"/>
      <c r="DA116" s="73"/>
      <c r="DB116" s="73"/>
      <c r="DC116" s="73"/>
      <c r="DD116" s="73"/>
      <c r="DE116" s="73"/>
      <c r="DF116" s="73"/>
      <c r="DG116" s="73"/>
      <c r="DH116" s="73"/>
      <c r="DI116" s="73"/>
      <c r="DJ116" s="73"/>
      <c r="DK116" s="73"/>
      <c r="DL116" s="73"/>
      <c r="DM116" s="73"/>
      <c r="DN116" s="73"/>
      <c r="DO116" s="73"/>
      <c r="DP116" s="73"/>
      <c r="DQ116" s="73"/>
      <c r="DR116" s="73"/>
      <c r="DS116" s="73"/>
      <c r="DT116" s="73"/>
      <c r="DU116" s="73"/>
      <c r="DV116" s="73"/>
      <c r="DW116" s="73"/>
      <c r="DX116" s="73"/>
      <c r="DY116" s="73"/>
      <c r="DZ116" s="73"/>
      <c r="EA116" s="73"/>
      <c r="EB116" s="73"/>
      <c r="EC116" s="73"/>
      <c r="ED116" s="73"/>
      <c r="EE116" s="73"/>
      <c r="EF116" s="73"/>
      <c r="EG116" s="73"/>
      <c r="EH116" s="73"/>
      <c r="EI116" s="73"/>
      <c r="EJ116" s="73"/>
      <c r="EK116" s="73"/>
      <c r="EL116" s="73"/>
      <c r="EM116" s="73"/>
      <c r="EN116" s="73"/>
      <c r="EO116" s="73"/>
      <c r="EP116" s="73"/>
      <c r="EQ116" s="73"/>
      <c r="ER116" s="73"/>
      <c r="ES116" s="73"/>
      <c r="ET116" s="73"/>
      <c r="EU116" s="73"/>
      <c r="EV116" s="73"/>
      <c r="EW116" s="73"/>
      <c r="EX116" s="73"/>
      <c r="EY116" s="73"/>
      <c r="EZ116" s="73"/>
      <c r="FA116" s="73"/>
      <c r="FB116" s="73"/>
      <c r="FC116" s="73"/>
      <c r="FD116" s="73"/>
      <c r="FE116" s="73"/>
      <c r="FF116" s="73"/>
      <c r="FG116" s="73"/>
      <c r="FH116" s="73"/>
      <c r="FI116" s="73"/>
      <c r="FJ116" s="73"/>
      <c r="FK116" s="73"/>
    </row>
    <row r="117" spans="14:167">
      <c r="N117" s="73"/>
      <c r="O117" s="73"/>
      <c r="P117" s="73"/>
      <c r="Q117" s="73"/>
      <c r="R117" s="73"/>
      <c r="S117" s="73"/>
      <c r="T117" s="73"/>
      <c r="U117" s="73"/>
      <c r="V117" s="73"/>
      <c r="W117" s="73"/>
      <c r="X117" s="73"/>
      <c r="Y117" s="73"/>
      <c r="Z117" s="73"/>
      <c r="AA117" s="73"/>
      <c r="AB117" s="73"/>
      <c r="AC117" s="73"/>
      <c r="AD117" s="73"/>
      <c r="AE117" s="73"/>
      <c r="AF117" s="73"/>
      <c r="AG117" s="73"/>
      <c r="AH117" s="73"/>
      <c r="AI117" s="73"/>
      <c r="AJ117" s="73"/>
      <c r="AK117" s="73"/>
      <c r="AL117" s="73"/>
      <c r="AM117" s="73"/>
      <c r="AN117" s="73"/>
      <c r="AO117" s="73"/>
      <c r="AP117" s="73"/>
      <c r="AQ117" s="73"/>
      <c r="AR117" s="73"/>
      <c r="AS117" s="73"/>
      <c r="AT117" s="73"/>
      <c r="AU117" s="73"/>
      <c r="AV117" s="73"/>
      <c r="AW117" s="73"/>
      <c r="AX117" s="73"/>
      <c r="AY117" s="73"/>
      <c r="AZ117" s="73"/>
      <c r="BA117" s="73"/>
      <c r="BB117" s="73"/>
      <c r="BC117" s="73"/>
      <c r="BD117" s="73"/>
      <c r="BE117" s="73"/>
      <c r="BF117" s="73"/>
      <c r="BG117" s="73"/>
      <c r="BH117" s="73"/>
      <c r="BI117" s="73"/>
      <c r="BJ117" s="73"/>
      <c r="BK117" s="73"/>
      <c r="BL117" s="73"/>
      <c r="BM117" s="73"/>
      <c r="BN117" s="73"/>
      <c r="BO117" s="73"/>
      <c r="BP117" s="73"/>
      <c r="BQ117" s="73"/>
      <c r="BR117" s="73"/>
      <c r="BS117" s="73"/>
      <c r="BT117" s="73"/>
      <c r="BU117" s="73"/>
      <c r="BV117" s="73"/>
      <c r="BW117" s="73"/>
      <c r="BX117" s="73"/>
      <c r="BY117" s="73"/>
      <c r="BZ117" s="73"/>
      <c r="CA117" s="73"/>
      <c r="CB117" s="73"/>
      <c r="CC117" s="73"/>
      <c r="CD117" s="73"/>
      <c r="CE117" s="73"/>
      <c r="CF117" s="73"/>
      <c r="CG117" s="73"/>
      <c r="CH117" s="73"/>
      <c r="CI117" s="73"/>
      <c r="CJ117" s="73"/>
      <c r="CK117" s="73"/>
      <c r="CL117" s="73"/>
      <c r="CM117" s="73"/>
      <c r="CN117" s="73"/>
      <c r="CO117" s="73"/>
      <c r="CP117" s="73"/>
      <c r="CQ117" s="73"/>
      <c r="CR117" s="73"/>
      <c r="CS117" s="73"/>
      <c r="CT117" s="73"/>
      <c r="CU117" s="73"/>
      <c r="CV117" s="73"/>
      <c r="CW117" s="73"/>
      <c r="CX117" s="73"/>
      <c r="CY117" s="73"/>
      <c r="CZ117" s="73"/>
      <c r="DA117" s="73"/>
      <c r="DB117" s="73"/>
      <c r="DC117" s="73"/>
      <c r="DD117" s="73"/>
      <c r="DE117" s="73"/>
      <c r="DF117" s="73"/>
      <c r="DG117" s="73"/>
      <c r="DH117" s="73"/>
      <c r="DI117" s="73"/>
      <c r="DJ117" s="73"/>
      <c r="DK117" s="73"/>
      <c r="DL117" s="73"/>
      <c r="DM117" s="73"/>
      <c r="DN117" s="73"/>
      <c r="DO117" s="73"/>
      <c r="DP117" s="73"/>
      <c r="DQ117" s="73"/>
      <c r="DR117" s="73"/>
      <c r="DS117" s="73"/>
      <c r="DT117" s="73"/>
      <c r="DU117" s="73"/>
      <c r="DV117" s="73"/>
      <c r="DW117" s="73"/>
      <c r="DX117" s="73"/>
      <c r="DY117" s="73"/>
      <c r="DZ117" s="73"/>
      <c r="EA117" s="73"/>
      <c r="EB117" s="73"/>
      <c r="EC117" s="73"/>
      <c r="ED117" s="73"/>
      <c r="EE117" s="73"/>
      <c r="EF117" s="73"/>
      <c r="EG117" s="73"/>
      <c r="EH117" s="73"/>
      <c r="EI117" s="73"/>
      <c r="EJ117" s="73"/>
      <c r="EK117" s="73"/>
      <c r="EL117" s="73"/>
      <c r="EM117" s="73"/>
      <c r="EN117" s="73"/>
      <c r="EO117" s="73"/>
      <c r="EP117" s="73"/>
      <c r="EQ117" s="73"/>
      <c r="ER117" s="73"/>
      <c r="ES117" s="73"/>
      <c r="ET117" s="73"/>
      <c r="EU117" s="73"/>
      <c r="EV117" s="73"/>
      <c r="EW117" s="73"/>
      <c r="EX117" s="73"/>
      <c r="EY117" s="73"/>
      <c r="EZ117" s="73"/>
      <c r="FA117" s="73"/>
      <c r="FB117" s="73"/>
      <c r="FC117" s="73"/>
      <c r="FD117" s="73"/>
      <c r="FE117" s="73"/>
      <c r="FF117" s="73"/>
      <c r="FG117" s="73"/>
      <c r="FH117" s="73"/>
      <c r="FI117" s="73"/>
      <c r="FJ117" s="73"/>
      <c r="FK117" s="73"/>
    </row>
    <row r="118" spans="14:167">
      <c r="N118" s="73"/>
      <c r="O118" s="73"/>
      <c r="P118" s="73"/>
      <c r="Q118" s="73"/>
      <c r="R118" s="73"/>
      <c r="S118" s="73"/>
      <c r="T118" s="73"/>
      <c r="U118" s="73"/>
      <c r="V118" s="73"/>
      <c r="W118" s="73"/>
      <c r="X118" s="73"/>
      <c r="Y118" s="73"/>
      <c r="Z118" s="73"/>
      <c r="AA118" s="73"/>
      <c r="AB118" s="73"/>
      <c r="AC118" s="73"/>
      <c r="AD118" s="73"/>
      <c r="AE118" s="73"/>
      <c r="AF118" s="73"/>
      <c r="AG118" s="73"/>
      <c r="AH118" s="73"/>
      <c r="AI118" s="73"/>
      <c r="AJ118" s="73"/>
      <c r="AK118" s="73"/>
      <c r="AL118" s="73"/>
      <c r="AM118" s="73"/>
      <c r="AN118" s="73"/>
      <c r="AO118" s="73"/>
      <c r="AP118" s="73"/>
      <c r="AQ118" s="73"/>
      <c r="AR118" s="73"/>
      <c r="AS118" s="73"/>
      <c r="AT118" s="73"/>
      <c r="AU118" s="73"/>
      <c r="AV118" s="73"/>
      <c r="AW118" s="73"/>
      <c r="AX118" s="73"/>
      <c r="AY118" s="73"/>
      <c r="AZ118" s="73"/>
      <c r="BA118" s="73"/>
      <c r="BB118" s="73"/>
      <c r="BC118" s="73"/>
      <c r="BD118" s="73"/>
      <c r="BE118" s="73"/>
      <c r="BF118" s="73"/>
      <c r="BG118" s="73"/>
      <c r="BH118" s="73"/>
      <c r="BI118" s="73"/>
      <c r="BJ118" s="73"/>
      <c r="BK118" s="73"/>
      <c r="BL118" s="73"/>
      <c r="BM118" s="73"/>
      <c r="BN118" s="73"/>
      <c r="BO118" s="73"/>
      <c r="BP118" s="73"/>
      <c r="BQ118" s="73"/>
      <c r="BR118" s="73"/>
      <c r="BS118" s="73"/>
      <c r="BT118" s="73"/>
      <c r="BU118" s="73"/>
      <c r="BV118" s="73"/>
      <c r="BW118" s="73"/>
      <c r="BX118" s="73"/>
      <c r="BY118" s="73"/>
      <c r="BZ118" s="73"/>
      <c r="CA118" s="73"/>
      <c r="CB118" s="73"/>
      <c r="CC118" s="73"/>
      <c r="CD118" s="73"/>
      <c r="CE118" s="73"/>
      <c r="CF118" s="73"/>
      <c r="CG118" s="73"/>
      <c r="CH118" s="73"/>
      <c r="CI118" s="73"/>
      <c r="CJ118" s="73"/>
      <c r="CK118" s="73"/>
      <c r="CL118" s="73"/>
      <c r="CM118" s="73"/>
      <c r="CN118" s="73"/>
      <c r="CO118" s="73"/>
      <c r="CP118" s="73"/>
      <c r="CQ118" s="73"/>
      <c r="CR118" s="73"/>
      <c r="CS118" s="73"/>
      <c r="CT118" s="73"/>
      <c r="CU118" s="73"/>
      <c r="CV118" s="73"/>
      <c r="CW118" s="73"/>
      <c r="CX118" s="73"/>
      <c r="CY118" s="73"/>
      <c r="CZ118" s="73"/>
      <c r="DA118" s="73"/>
      <c r="DB118" s="73"/>
      <c r="DC118" s="73"/>
      <c r="DD118" s="73"/>
      <c r="DE118" s="73"/>
      <c r="DF118" s="73"/>
      <c r="DG118" s="73"/>
      <c r="DH118" s="73"/>
      <c r="DI118" s="73"/>
      <c r="DJ118" s="73"/>
      <c r="DK118" s="73"/>
      <c r="DL118" s="73"/>
      <c r="DM118" s="73"/>
      <c r="DN118" s="73"/>
      <c r="DO118" s="73"/>
      <c r="DP118" s="73"/>
      <c r="DQ118" s="73"/>
      <c r="DR118" s="73"/>
      <c r="DS118" s="73"/>
      <c r="DT118" s="73"/>
      <c r="DU118" s="73"/>
      <c r="DV118" s="73"/>
      <c r="DW118" s="73"/>
      <c r="DX118" s="73"/>
      <c r="DY118" s="73"/>
      <c r="DZ118" s="73"/>
      <c r="EA118" s="73"/>
      <c r="EB118" s="73"/>
      <c r="EC118" s="73"/>
      <c r="ED118" s="73"/>
      <c r="EE118" s="73"/>
      <c r="EF118" s="73"/>
      <c r="EG118" s="73"/>
      <c r="EH118" s="73"/>
      <c r="EI118" s="73"/>
      <c r="EJ118" s="73"/>
      <c r="EK118" s="73"/>
      <c r="EL118" s="73"/>
      <c r="EM118" s="73"/>
      <c r="EN118" s="73"/>
      <c r="EO118" s="73"/>
      <c r="EP118" s="73"/>
      <c r="EQ118" s="73"/>
      <c r="ER118" s="73"/>
      <c r="ES118" s="73"/>
      <c r="ET118" s="73"/>
      <c r="EU118" s="73"/>
      <c r="EV118" s="73"/>
      <c r="EW118" s="73"/>
      <c r="EX118" s="73"/>
      <c r="EY118" s="73"/>
      <c r="EZ118" s="73"/>
      <c r="FA118" s="73"/>
      <c r="FB118" s="73"/>
      <c r="FC118" s="73"/>
      <c r="FD118" s="73"/>
      <c r="FE118" s="73"/>
      <c r="FF118" s="73"/>
      <c r="FG118" s="73"/>
      <c r="FH118" s="73"/>
      <c r="FI118" s="73"/>
      <c r="FJ118" s="73"/>
      <c r="FK118" s="73"/>
    </row>
    <row r="119" spans="14:167">
      <c r="N119" s="73"/>
      <c r="O119" s="73"/>
      <c r="P119" s="73"/>
      <c r="Q119" s="73"/>
      <c r="R119" s="73"/>
      <c r="S119" s="73"/>
      <c r="T119" s="73"/>
      <c r="U119" s="73"/>
      <c r="V119" s="73"/>
      <c r="W119" s="73"/>
      <c r="X119" s="73"/>
      <c r="Y119" s="73"/>
      <c r="Z119" s="73"/>
      <c r="AA119" s="73"/>
      <c r="AB119" s="73"/>
      <c r="AC119" s="73"/>
      <c r="AD119" s="73"/>
      <c r="AE119" s="73"/>
      <c r="AF119" s="73"/>
      <c r="AG119" s="73"/>
      <c r="AH119" s="73"/>
      <c r="AI119" s="73"/>
      <c r="AJ119" s="73"/>
      <c r="AK119" s="73"/>
      <c r="AL119" s="73"/>
      <c r="AM119" s="73"/>
      <c r="AN119" s="73"/>
      <c r="AO119" s="73"/>
      <c r="AP119" s="73"/>
      <c r="AQ119" s="73"/>
      <c r="AR119" s="73"/>
      <c r="AS119" s="73"/>
      <c r="AT119" s="73"/>
      <c r="AU119" s="73"/>
      <c r="AV119" s="73"/>
      <c r="AW119" s="73"/>
      <c r="AX119" s="73"/>
      <c r="AY119" s="73"/>
      <c r="AZ119" s="73"/>
      <c r="BA119" s="73"/>
      <c r="BB119" s="73"/>
      <c r="BC119" s="73"/>
      <c r="BD119" s="73"/>
      <c r="BE119" s="73"/>
      <c r="BF119" s="73"/>
      <c r="BG119" s="73"/>
      <c r="BH119" s="73"/>
      <c r="BI119" s="73"/>
      <c r="BJ119" s="73"/>
      <c r="BK119" s="73"/>
      <c r="BL119" s="73"/>
      <c r="BM119" s="73"/>
      <c r="BN119" s="73"/>
      <c r="BO119" s="73"/>
      <c r="BP119" s="73"/>
      <c r="BQ119" s="73"/>
      <c r="BR119" s="73"/>
      <c r="BS119" s="73"/>
      <c r="BT119" s="73"/>
      <c r="BU119" s="73"/>
      <c r="BV119" s="73"/>
      <c r="BW119" s="73"/>
      <c r="BX119" s="73"/>
      <c r="BY119" s="73"/>
      <c r="BZ119" s="73"/>
      <c r="CA119" s="73"/>
      <c r="CB119" s="73"/>
      <c r="CC119" s="73"/>
      <c r="CD119" s="73"/>
      <c r="CE119" s="73"/>
      <c r="CF119" s="73"/>
      <c r="CG119" s="73"/>
      <c r="CH119" s="73"/>
      <c r="CI119" s="73"/>
      <c r="CJ119" s="73"/>
      <c r="CK119" s="73"/>
      <c r="CL119" s="73"/>
      <c r="CM119" s="73"/>
      <c r="CN119" s="73"/>
      <c r="CO119" s="73"/>
      <c r="CP119" s="73"/>
      <c r="CQ119" s="73"/>
      <c r="CR119" s="73"/>
      <c r="CS119" s="73"/>
      <c r="CT119" s="73"/>
      <c r="CU119" s="73"/>
      <c r="CV119" s="73"/>
      <c r="CW119" s="73"/>
      <c r="CX119" s="73"/>
      <c r="CY119" s="73"/>
      <c r="CZ119" s="73"/>
      <c r="DA119" s="73"/>
      <c r="DB119" s="73"/>
      <c r="DC119" s="73"/>
      <c r="DD119" s="73"/>
      <c r="DE119" s="73"/>
      <c r="DF119" s="73"/>
      <c r="DG119" s="73"/>
      <c r="DH119" s="73"/>
      <c r="DI119" s="73"/>
      <c r="DJ119" s="73"/>
      <c r="DK119" s="73"/>
      <c r="DL119" s="73"/>
      <c r="DM119" s="73"/>
      <c r="DN119" s="73"/>
      <c r="DO119" s="73"/>
      <c r="DP119" s="73"/>
      <c r="DQ119" s="73"/>
      <c r="DR119" s="73"/>
      <c r="DS119" s="73"/>
      <c r="DT119" s="73"/>
      <c r="DU119" s="73"/>
      <c r="DV119" s="73"/>
      <c r="DW119" s="73"/>
      <c r="DX119" s="73"/>
      <c r="DY119" s="73"/>
      <c r="DZ119" s="73"/>
      <c r="EA119" s="73"/>
      <c r="EB119" s="73"/>
      <c r="EC119" s="73"/>
      <c r="ED119" s="73"/>
      <c r="EE119" s="73"/>
      <c r="EF119" s="73"/>
      <c r="EG119" s="73"/>
      <c r="EH119" s="73"/>
      <c r="EI119" s="73"/>
      <c r="EJ119" s="73"/>
      <c r="EK119" s="73"/>
      <c r="EL119" s="73"/>
      <c r="EM119" s="73"/>
      <c r="EN119" s="73"/>
      <c r="EO119" s="73"/>
      <c r="EP119" s="73"/>
      <c r="EQ119" s="73"/>
      <c r="ER119" s="73"/>
      <c r="ES119" s="73"/>
      <c r="ET119" s="73"/>
      <c r="EU119" s="73"/>
      <c r="EV119" s="73"/>
      <c r="EW119" s="73"/>
      <c r="EX119" s="73"/>
      <c r="EY119" s="73"/>
      <c r="EZ119" s="73"/>
      <c r="FA119" s="73"/>
      <c r="FB119" s="73"/>
      <c r="FC119" s="73"/>
      <c r="FD119" s="73"/>
      <c r="FE119" s="73"/>
      <c r="FF119" s="73"/>
      <c r="FG119" s="73"/>
      <c r="FH119" s="73"/>
      <c r="FI119" s="73"/>
      <c r="FJ119" s="73"/>
      <c r="FK119" s="73"/>
    </row>
    <row r="120" spans="14:167">
      <c r="N120" s="73"/>
      <c r="O120" s="73"/>
      <c r="P120" s="73"/>
      <c r="Q120" s="73"/>
      <c r="R120" s="73"/>
      <c r="S120" s="73"/>
      <c r="T120" s="73"/>
      <c r="U120" s="73"/>
      <c r="V120" s="73"/>
      <c r="W120" s="73"/>
      <c r="X120" s="73"/>
      <c r="Y120" s="73"/>
      <c r="Z120" s="73"/>
      <c r="AA120" s="73"/>
      <c r="AB120" s="73"/>
      <c r="AC120" s="73"/>
      <c r="AD120" s="73"/>
      <c r="AE120" s="73"/>
      <c r="AF120" s="73"/>
      <c r="AG120" s="73"/>
      <c r="AH120" s="73"/>
      <c r="AI120" s="73"/>
      <c r="AJ120" s="73"/>
      <c r="AK120" s="73"/>
      <c r="AL120" s="73"/>
      <c r="AM120" s="73"/>
      <c r="AN120" s="73"/>
      <c r="AO120" s="73"/>
      <c r="AP120" s="73"/>
      <c r="AQ120" s="73"/>
      <c r="AR120" s="73"/>
      <c r="AS120" s="73"/>
      <c r="AT120" s="73"/>
      <c r="AU120" s="73"/>
      <c r="AV120" s="73"/>
      <c r="AW120" s="73"/>
      <c r="AX120" s="73"/>
      <c r="AY120" s="73"/>
      <c r="AZ120" s="73"/>
      <c r="BA120" s="73"/>
      <c r="BB120" s="73"/>
      <c r="BC120" s="73"/>
      <c r="BD120" s="73"/>
      <c r="BE120" s="73"/>
      <c r="BF120" s="73"/>
      <c r="BG120" s="73"/>
      <c r="BH120" s="73"/>
      <c r="BI120" s="73"/>
      <c r="BJ120" s="73"/>
      <c r="BK120" s="73"/>
      <c r="BL120" s="73"/>
      <c r="BM120" s="73"/>
      <c r="BN120" s="73"/>
      <c r="BO120" s="73"/>
      <c r="BP120" s="73"/>
      <c r="BQ120" s="73"/>
      <c r="BR120" s="73"/>
      <c r="BS120" s="73"/>
      <c r="BT120" s="73"/>
      <c r="BU120" s="73"/>
      <c r="BV120" s="73"/>
      <c r="BW120" s="73"/>
      <c r="BX120" s="73"/>
      <c r="BY120" s="73"/>
      <c r="BZ120" s="73"/>
      <c r="CA120" s="73"/>
      <c r="CB120" s="73"/>
      <c r="CC120" s="73"/>
      <c r="CD120" s="73"/>
      <c r="CE120" s="73"/>
      <c r="CF120" s="73"/>
      <c r="CG120" s="73"/>
      <c r="CH120" s="73"/>
      <c r="CI120" s="73"/>
      <c r="CJ120" s="73"/>
      <c r="CK120" s="73"/>
      <c r="CL120" s="73"/>
      <c r="CM120" s="73"/>
      <c r="CN120" s="73"/>
      <c r="CO120" s="73"/>
      <c r="CP120" s="73"/>
      <c r="CQ120" s="73"/>
      <c r="CR120" s="73"/>
      <c r="CS120" s="73"/>
      <c r="CT120" s="73"/>
      <c r="CU120" s="73"/>
      <c r="CV120" s="73"/>
      <c r="CW120" s="73"/>
      <c r="CX120" s="73"/>
      <c r="CY120" s="73"/>
      <c r="CZ120" s="73"/>
      <c r="DA120" s="73"/>
      <c r="DB120" s="73"/>
      <c r="DC120" s="73"/>
      <c r="DD120" s="73"/>
      <c r="DE120" s="73"/>
      <c r="DF120" s="73"/>
      <c r="DG120" s="73"/>
      <c r="DH120" s="73"/>
      <c r="DI120" s="73"/>
      <c r="DJ120" s="73"/>
      <c r="DK120" s="73"/>
      <c r="DL120" s="73"/>
      <c r="DM120" s="73"/>
      <c r="DN120" s="73"/>
      <c r="DO120" s="73"/>
      <c r="DP120" s="73"/>
      <c r="DQ120" s="73"/>
      <c r="DR120" s="73"/>
      <c r="DS120" s="73"/>
      <c r="DT120" s="73"/>
      <c r="DU120" s="73"/>
      <c r="DV120" s="73"/>
      <c r="DW120" s="73"/>
      <c r="DX120" s="73"/>
      <c r="DY120" s="73"/>
      <c r="DZ120" s="73"/>
      <c r="EA120" s="73"/>
      <c r="EB120" s="73"/>
      <c r="EC120" s="73"/>
      <c r="ED120" s="73"/>
      <c r="EE120" s="73"/>
      <c r="EF120" s="73"/>
      <c r="EG120" s="73"/>
      <c r="EH120" s="73"/>
      <c r="EI120" s="73"/>
      <c r="EJ120" s="73"/>
      <c r="EK120" s="73"/>
      <c r="EL120" s="73"/>
      <c r="EM120" s="73"/>
      <c r="EN120" s="73"/>
      <c r="EO120" s="73"/>
      <c r="EP120" s="73"/>
      <c r="EQ120" s="73"/>
      <c r="ER120" s="73"/>
      <c r="ES120" s="73"/>
      <c r="ET120" s="73"/>
      <c r="EU120" s="73"/>
      <c r="EV120" s="73"/>
      <c r="EW120" s="73"/>
      <c r="EX120" s="73"/>
      <c r="EY120" s="73"/>
      <c r="EZ120" s="73"/>
      <c r="FA120" s="73"/>
      <c r="FB120" s="73"/>
      <c r="FC120" s="73"/>
      <c r="FD120" s="73"/>
      <c r="FE120" s="73"/>
      <c r="FF120" s="73"/>
      <c r="FG120" s="73"/>
      <c r="FH120" s="73"/>
      <c r="FI120" s="73"/>
      <c r="FJ120" s="73"/>
      <c r="FK120" s="73"/>
    </row>
    <row r="121" spans="14:167">
      <c r="N121" s="73"/>
      <c r="O121" s="73"/>
      <c r="P121" s="73"/>
      <c r="Q121" s="73"/>
      <c r="R121" s="73"/>
      <c r="S121" s="73"/>
      <c r="T121" s="73"/>
      <c r="U121" s="73"/>
      <c r="V121" s="73"/>
      <c r="W121" s="73"/>
      <c r="X121" s="73"/>
      <c r="Y121" s="73"/>
      <c r="Z121" s="73"/>
      <c r="AA121" s="73"/>
      <c r="AB121" s="73"/>
      <c r="AC121" s="73"/>
      <c r="AD121" s="73"/>
      <c r="AE121" s="73"/>
      <c r="AF121" s="73"/>
      <c r="AG121" s="73"/>
      <c r="AH121" s="73"/>
      <c r="AI121" s="73"/>
      <c r="AJ121" s="73"/>
      <c r="AK121" s="73"/>
      <c r="AL121" s="73"/>
      <c r="AM121" s="73"/>
      <c r="AN121" s="73"/>
      <c r="AO121" s="73"/>
      <c r="AP121" s="73"/>
      <c r="AQ121" s="73"/>
      <c r="AR121" s="73"/>
      <c r="AS121" s="73"/>
      <c r="AT121" s="73"/>
      <c r="AU121" s="73"/>
      <c r="AV121" s="73"/>
      <c r="AW121" s="73"/>
      <c r="AX121" s="73"/>
      <c r="AY121" s="73"/>
      <c r="AZ121" s="73"/>
      <c r="BA121" s="73"/>
      <c r="BB121" s="73"/>
      <c r="BC121" s="73"/>
      <c r="BD121" s="73"/>
      <c r="BE121" s="73"/>
      <c r="BF121" s="73"/>
      <c r="BG121" s="73"/>
      <c r="BH121" s="73"/>
      <c r="BI121" s="73"/>
      <c r="BJ121" s="73"/>
      <c r="BK121" s="73"/>
      <c r="BL121" s="73"/>
      <c r="BM121" s="73"/>
      <c r="BN121" s="73"/>
      <c r="BO121" s="73"/>
      <c r="BP121" s="73"/>
      <c r="BQ121" s="73"/>
      <c r="BR121" s="73"/>
      <c r="BS121" s="73"/>
      <c r="BT121" s="73"/>
      <c r="BU121" s="73"/>
      <c r="BV121" s="73"/>
      <c r="BW121" s="73"/>
      <c r="BX121" s="73"/>
      <c r="BY121" s="73"/>
      <c r="BZ121" s="73"/>
      <c r="CA121" s="73"/>
      <c r="CB121" s="73"/>
      <c r="CC121" s="73"/>
      <c r="CD121" s="73"/>
      <c r="CE121" s="73"/>
      <c r="CF121" s="73"/>
      <c r="CG121" s="73"/>
      <c r="CH121" s="73"/>
      <c r="CI121" s="73"/>
      <c r="CJ121" s="73"/>
      <c r="CK121" s="73"/>
      <c r="CL121" s="73"/>
      <c r="CM121" s="73"/>
      <c r="CN121" s="73"/>
      <c r="CO121" s="73"/>
      <c r="CP121" s="73"/>
      <c r="CQ121" s="73"/>
      <c r="CR121" s="73"/>
      <c r="CS121" s="73"/>
      <c r="CT121" s="73"/>
      <c r="CU121" s="73"/>
      <c r="CV121" s="73"/>
      <c r="CW121" s="73"/>
      <c r="CX121" s="73"/>
      <c r="CY121" s="73"/>
      <c r="CZ121" s="73"/>
      <c r="DA121" s="73"/>
      <c r="DB121" s="73"/>
      <c r="DC121" s="73"/>
      <c r="DD121" s="73"/>
      <c r="DE121" s="73"/>
      <c r="DF121" s="73"/>
      <c r="DG121" s="73"/>
      <c r="DH121" s="73"/>
      <c r="DI121" s="73"/>
      <c r="DJ121" s="73"/>
      <c r="DK121" s="73"/>
      <c r="DL121" s="73"/>
      <c r="DM121" s="73"/>
      <c r="DN121" s="73"/>
      <c r="DO121" s="73"/>
      <c r="DP121" s="73"/>
      <c r="DQ121" s="73"/>
      <c r="DR121" s="73"/>
      <c r="DS121" s="73"/>
      <c r="DT121" s="73"/>
      <c r="DU121" s="73"/>
      <c r="DV121" s="73"/>
      <c r="DW121" s="73"/>
      <c r="DX121" s="73"/>
      <c r="DY121" s="73"/>
      <c r="DZ121" s="73"/>
      <c r="EA121" s="73"/>
      <c r="EB121" s="73"/>
      <c r="EC121" s="73"/>
      <c r="ED121" s="73"/>
      <c r="EE121" s="73"/>
      <c r="EF121" s="73"/>
      <c r="EG121" s="73"/>
      <c r="EH121" s="73"/>
      <c r="EI121" s="73"/>
      <c r="EJ121" s="73"/>
      <c r="EK121" s="73"/>
      <c r="EL121" s="73"/>
      <c r="EM121" s="73"/>
      <c r="EN121" s="73"/>
      <c r="EO121" s="73"/>
      <c r="EP121" s="73"/>
      <c r="EQ121" s="73"/>
      <c r="ER121" s="73"/>
      <c r="ES121" s="73"/>
      <c r="ET121" s="73"/>
      <c r="EU121" s="73"/>
      <c r="EV121" s="73"/>
      <c r="EW121" s="73"/>
      <c r="EX121" s="73"/>
      <c r="EY121" s="73"/>
      <c r="EZ121" s="73"/>
      <c r="FA121" s="73"/>
      <c r="FB121" s="73"/>
      <c r="FC121" s="73"/>
      <c r="FD121" s="73"/>
      <c r="FE121" s="73"/>
      <c r="FF121" s="73"/>
      <c r="FG121" s="73"/>
      <c r="FH121" s="73"/>
      <c r="FI121" s="73"/>
      <c r="FJ121" s="73"/>
      <c r="FK121" s="73"/>
    </row>
    <row r="122" spans="14:167">
      <c r="N122" s="73"/>
      <c r="O122" s="73"/>
      <c r="P122" s="73"/>
      <c r="Q122" s="73"/>
      <c r="R122" s="73"/>
      <c r="S122" s="73"/>
      <c r="T122" s="73"/>
      <c r="U122" s="73"/>
      <c r="V122" s="73"/>
      <c r="W122" s="73"/>
      <c r="X122" s="73"/>
      <c r="Y122" s="73"/>
      <c r="Z122" s="73"/>
      <c r="AA122" s="73"/>
      <c r="AB122" s="73"/>
      <c r="AC122" s="73"/>
      <c r="AD122" s="73"/>
      <c r="AE122" s="73"/>
      <c r="AF122" s="73"/>
      <c r="AG122" s="73"/>
      <c r="AH122" s="73"/>
      <c r="AI122" s="73"/>
      <c r="AJ122" s="73"/>
      <c r="AK122" s="73"/>
      <c r="AL122" s="73"/>
      <c r="AM122" s="73"/>
      <c r="AN122" s="73"/>
      <c r="AO122" s="73"/>
      <c r="AP122" s="73"/>
      <c r="AQ122" s="73"/>
      <c r="AR122" s="73"/>
      <c r="AS122" s="73"/>
      <c r="AT122" s="73"/>
      <c r="AU122" s="73"/>
      <c r="AV122" s="73"/>
      <c r="AW122" s="73"/>
      <c r="AX122" s="73"/>
      <c r="AY122" s="73"/>
      <c r="AZ122" s="73"/>
      <c r="BA122" s="73"/>
      <c r="BB122" s="73"/>
      <c r="BC122" s="73"/>
      <c r="BD122" s="73"/>
      <c r="BE122" s="73"/>
      <c r="BF122" s="73"/>
      <c r="BG122" s="73"/>
      <c r="BH122" s="73"/>
      <c r="BI122" s="73"/>
      <c r="BJ122" s="73"/>
      <c r="BK122" s="73"/>
      <c r="BL122" s="73"/>
      <c r="BM122" s="73"/>
      <c r="BN122" s="73"/>
      <c r="BO122" s="73"/>
      <c r="BP122" s="73"/>
      <c r="BQ122" s="73"/>
      <c r="BR122" s="73"/>
      <c r="BS122" s="73"/>
      <c r="BT122" s="73"/>
      <c r="BU122" s="73"/>
      <c r="BV122" s="73"/>
      <c r="BW122" s="73"/>
      <c r="BX122" s="73"/>
      <c r="BY122" s="73"/>
      <c r="BZ122" s="73"/>
      <c r="CA122" s="73"/>
      <c r="CB122" s="73"/>
      <c r="CC122" s="73"/>
      <c r="CD122" s="73"/>
      <c r="CE122" s="73"/>
      <c r="CF122" s="73"/>
      <c r="CG122" s="73"/>
      <c r="CH122" s="73"/>
      <c r="CI122" s="73"/>
      <c r="CJ122" s="73"/>
      <c r="CK122" s="73"/>
      <c r="CL122" s="73"/>
      <c r="CM122" s="73"/>
      <c r="CN122" s="73"/>
      <c r="CO122" s="73"/>
      <c r="CP122" s="73"/>
      <c r="CQ122" s="73"/>
      <c r="CR122" s="73"/>
      <c r="CS122" s="73"/>
      <c r="CT122" s="73"/>
      <c r="CU122" s="73"/>
      <c r="CV122" s="73"/>
      <c r="CW122" s="73"/>
      <c r="CX122" s="73"/>
      <c r="CY122" s="73"/>
      <c r="CZ122" s="73"/>
      <c r="DA122" s="73"/>
      <c r="DB122" s="73"/>
      <c r="DC122" s="73"/>
      <c r="DD122" s="73"/>
      <c r="DE122" s="73"/>
      <c r="DF122" s="73"/>
      <c r="DG122" s="73"/>
      <c r="DH122" s="73"/>
      <c r="DI122" s="73"/>
      <c r="DJ122" s="73"/>
      <c r="DK122" s="73"/>
      <c r="DL122" s="73"/>
      <c r="DM122" s="73"/>
      <c r="DN122" s="73"/>
      <c r="DO122" s="73"/>
      <c r="DP122" s="73"/>
      <c r="DQ122" s="73"/>
      <c r="DR122" s="73"/>
      <c r="DS122" s="73"/>
      <c r="DT122" s="73"/>
      <c r="DU122" s="73"/>
      <c r="DV122" s="73"/>
      <c r="DW122" s="73"/>
      <c r="DX122" s="73"/>
      <c r="DY122" s="73"/>
      <c r="DZ122" s="73"/>
      <c r="EA122" s="73"/>
      <c r="EB122" s="73"/>
      <c r="EC122" s="73"/>
      <c r="ED122" s="73"/>
      <c r="EE122" s="73"/>
      <c r="EF122" s="73"/>
      <c r="EG122" s="73"/>
      <c r="EH122" s="73"/>
      <c r="EI122" s="73"/>
      <c r="EJ122" s="73"/>
      <c r="EK122" s="73"/>
      <c r="EL122" s="73"/>
      <c r="EM122" s="73"/>
      <c r="EN122" s="73"/>
      <c r="EO122" s="73"/>
      <c r="EP122" s="73"/>
      <c r="EQ122" s="73"/>
      <c r="ER122" s="73"/>
      <c r="ES122" s="73"/>
      <c r="ET122" s="73"/>
      <c r="EU122" s="73"/>
      <c r="EV122" s="73"/>
      <c r="EW122" s="73"/>
      <c r="EX122" s="73"/>
      <c r="EY122" s="73"/>
      <c r="EZ122" s="73"/>
      <c r="FA122" s="73"/>
      <c r="FB122" s="73"/>
      <c r="FC122" s="73"/>
      <c r="FD122" s="73"/>
      <c r="FE122" s="73"/>
      <c r="FF122" s="73"/>
      <c r="FG122" s="73"/>
      <c r="FH122" s="73"/>
      <c r="FI122" s="73"/>
      <c r="FJ122" s="73"/>
      <c r="FK122" s="73"/>
    </row>
    <row r="123" spans="14:167">
      <c r="N123" s="73"/>
      <c r="O123" s="73"/>
      <c r="P123" s="73"/>
      <c r="Q123" s="73"/>
      <c r="R123" s="73"/>
      <c r="S123" s="73"/>
      <c r="T123" s="73"/>
      <c r="U123" s="73"/>
      <c r="V123" s="73"/>
      <c r="W123" s="73"/>
      <c r="X123" s="73"/>
      <c r="Y123" s="73"/>
      <c r="Z123" s="73"/>
      <c r="AA123" s="73"/>
      <c r="AB123" s="73"/>
      <c r="AC123" s="73"/>
      <c r="AD123" s="73"/>
      <c r="AE123" s="73"/>
      <c r="AF123" s="73"/>
      <c r="AG123" s="73"/>
      <c r="AH123" s="73"/>
      <c r="AI123" s="73"/>
      <c r="AJ123" s="73"/>
      <c r="AK123" s="73"/>
      <c r="AL123" s="73"/>
      <c r="AM123" s="73"/>
      <c r="AN123" s="73"/>
      <c r="AO123" s="73"/>
      <c r="AP123" s="73"/>
      <c r="AQ123" s="73"/>
      <c r="AR123" s="73"/>
      <c r="AS123" s="73"/>
      <c r="AT123" s="73"/>
      <c r="AU123" s="73"/>
      <c r="AV123" s="73"/>
      <c r="AW123" s="73"/>
      <c r="AX123" s="73"/>
      <c r="AY123" s="73"/>
      <c r="AZ123" s="73"/>
      <c r="BA123" s="73"/>
      <c r="BB123" s="73"/>
      <c r="BC123" s="73"/>
      <c r="BD123" s="73"/>
      <c r="BE123" s="73"/>
      <c r="BF123" s="73"/>
      <c r="BG123" s="73"/>
      <c r="BH123" s="73"/>
      <c r="BI123" s="73"/>
      <c r="BJ123" s="73"/>
      <c r="BK123" s="73"/>
      <c r="BL123" s="73"/>
      <c r="BM123" s="73"/>
      <c r="BN123" s="73"/>
      <c r="BO123" s="73"/>
      <c r="BP123" s="73"/>
      <c r="BQ123" s="73"/>
      <c r="BR123" s="73"/>
      <c r="BS123" s="73"/>
      <c r="BT123" s="73"/>
      <c r="BU123" s="73"/>
      <c r="BV123" s="73"/>
      <c r="BW123" s="73"/>
      <c r="BX123" s="73"/>
      <c r="BY123" s="73"/>
      <c r="BZ123" s="73"/>
      <c r="CA123" s="73"/>
      <c r="CB123" s="73"/>
      <c r="CC123" s="73"/>
      <c r="CD123" s="73"/>
      <c r="CE123" s="73"/>
      <c r="CF123" s="73"/>
      <c r="CG123" s="73"/>
      <c r="CH123" s="73"/>
      <c r="CI123" s="73"/>
      <c r="CJ123" s="73"/>
      <c r="CK123" s="73"/>
      <c r="CL123" s="73"/>
      <c r="CM123" s="73"/>
      <c r="CN123" s="73"/>
      <c r="CO123" s="73"/>
      <c r="CP123" s="73"/>
      <c r="CQ123" s="73"/>
      <c r="CR123" s="73"/>
      <c r="CS123" s="73"/>
      <c r="CT123" s="73"/>
      <c r="CU123" s="73"/>
      <c r="CV123" s="73"/>
      <c r="CW123" s="73"/>
      <c r="CX123" s="73"/>
      <c r="CY123" s="73"/>
      <c r="CZ123" s="73"/>
      <c r="DA123" s="73"/>
      <c r="DB123" s="73"/>
      <c r="DC123" s="73"/>
      <c r="DD123" s="73"/>
      <c r="DE123" s="73"/>
      <c r="DF123" s="73"/>
      <c r="DG123" s="73"/>
      <c r="DH123" s="73"/>
      <c r="DI123" s="73"/>
      <c r="DJ123" s="73"/>
      <c r="DK123" s="73"/>
      <c r="DL123" s="73"/>
      <c r="DM123" s="73"/>
      <c r="DN123" s="73"/>
      <c r="DO123" s="73"/>
      <c r="DP123" s="73"/>
      <c r="DQ123" s="73"/>
      <c r="DR123" s="73"/>
      <c r="DS123" s="73"/>
      <c r="DT123" s="73"/>
      <c r="DU123" s="73"/>
      <c r="DV123" s="73"/>
      <c r="DW123" s="73"/>
      <c r="DX123" s="73"/>
      <c r="DY123" s="73"/>
      <c r="DZ123" s="73"/>
      <c r="EA123" s="73"/>
      <c r="EB123" s="73"/>
      <c r="EC123" s="73"/>
      <c r="ED123" s="73"/>
      <c r="EE123" s="73"/>
      <c r="EF123" s="73"/>
      <c r="EG123" s="73"/>
      <c r="EH123" s="73"/>
      <c r="EI123" s="73"/>
      <c r="EJ123" s="73"/>
      <c r="EK123" s="73"/>
      <c r="EL123" s="73"/>
      <c r="EM123" s="73"/>
      <c r="EN123" s="73"/>
      <c r="EO123" s="73"/>
      <c r="EP123" s="73"/>
      <c r="EQ123" s="73"/>
      <c r="ER123" s="73"/>
      <c r="ES123" s="73"/>
      <c r="ET123" s="73"/>
      <c r="EU123" s="73"/>
      <c r="EV123" s="73"/>
      <c r="EW123" s="73"/>
      <c r="EX123" s="73"/>
      <c r="EY123" s="73"/>
      <c r="EZ123" s="73"/>
      <c r="FA123" s="73"/>
      <c r="FB123" s="73"/>
      <c r="FC123" s="73"/>
      <c r="FD123" s="73"/>
      <c r="FE123" s="73"/>
      <c r="FF123" s="73"/>
      <c r="FG123" s="73"/>
      <c r="FH123" s="73"/>
      <c r="FI123" s="73"/>
      <c r="FJ123" s="73"/>
      <c r="FK123" s="73"/>
    </row>
    <row r="124" spans="14:167">
      <c r="N124" s="73"/>
      <c r="O124" s="73"/>
      <c r="P124" s="73"/>
      <c r="Q124" s="73"/>
      <c r="R124" s="73"/>
      <c r="S124" s="73"/>
      <c r="T124" s="73"/>
      <c r="U124" s="73"/>
      <c r="V124" s="73"/>
      <c r="W124" s="73"/>
      <c r="X124" s="73"/>
      <c r="Y124" s="73"/>
      <c r="Z124" s="73"/>
      <c r="AA124" s="73"/>
      <c r="AB124" s="73"/>
      <c r="AC124" s="73"/>
      <c r="AD124" s="73"/>
      <c r="AE124" s="73"/>
      <c r="AF124" s="73"/>
      <c r="AG124" s="73"/>
      <c r="AH124" s="73"/>
      <c r="AI124" s="73"/>
      <c r="AJ124" s="73"/>
      <c r="AK124" s="73"/>
      <c r="AL124" s="73"/>
      <c r="AM124" s="73"/>
      <c r="AN124" s="73"/>
      <c r="AO124" s="73"/>
      <c r="AP124" s="73"/>
      <c r="AQ124" s="73"/>
      <c r="AR124" s="73"/>
      <c r="AS124" s="73"/>
      <c r="AT124" s="73"/>
      <c r="AU124" s="73"/>
      <c r="AV124" s="73"/>
      <c r="AW124" s="73"/>
      <c r="AX124" s="73"/>
      <c r="AY124" s="73"/>
      <c r="AZ124" s="73"/>
      <c r="BA124" s="73"/>
      <c r="BB124" s="73"/>
      <c r="BC124" s="73"/>
      <c r="BD124" s="73"/>
      <c r="BE124" s="73"/>
      <c r="BF124" s="73"/>
      <c r="BG124" s="73"/>
      <c r="BH124" s="73"/>
      <c r="BI124" s="73"/>
      <c r="BJ124" s="73"/>
      <c r="BK124" s="73"/>
      <c r="BL124" s="73"/>
      <c r="BM124" s="73"/>
      <c r="BN124" s="73"/>
      <c r="BO124" s="73"/>
      <c r="BP124" s="73"/>
      <c r="BQ124" s="73"/>
      <c r="BR124" s="73"/>
      <c r="BS124" s="73"/>
      <c r="BT124" s="73"/>
      <c r="BU124" s="73"/>
      <c r="BV124" s="73"/>
      <c r="BW124" s="73"/>
      <c r="BX124" s="73"/>
      <c r="BY124" s="73"/>
      <c r="BZ124" s="73"/>
      <c r="CA124" s="73"/>
      <c r="CB124" s="73"/>
      <c r="CC124" s="73"/>
      <c r="CD124" s="73"/>
      <c r="CE124" s="73"/>
      <c r="CF124" s="73"/>
      <c r="CG124" s="73"/>
      <c r="CH124" s="73"/>
      <c r="CI124" s="73"/>
      <c r="CJ124" s="73"/>
      <c r="CK124" s="73"/>
      <c r="CL124" s="73"/>
      <c r="CM124" s="73"/>
      <c r="CN124" s="73"/>
      <c r="CO124" s="73"/>
      <c r="CP124" s="73"/>
      <c r="CQ124" s="73"/>
      <c r="CR124" s="73"/>
      <c r="CS124" s="73"/>
      <c r="CT124" s="73"/>
      <c r="CU124" s="73"/>
      <c r="CV124" s="73"/>
      <c r="CW124" s="73"/>
      <c r="CX124" s="73"/>
      <c r="CY124" s="73"/>
      <c r="CZ124" s="73"/>
      <c r="DA124" s="73"/>
      <c r="DB124" s="73"/>
      <c r="DC124" s="73"/>
      <c r="DD124" s="73"/>
      <c r="DE124" s="73"/>
      <c r="DF124" s="73"/>
      <c r="DG124" s="73"/>
      <c r="DH124" s="73"/>
      <c r="DI124" s="73"/>
      <c r="DJ124" s="73"/>
      <c r="DK124" s="73"/>
      <c r="DL124" s="73"/>
      <c r="DM124" s="73"/>
      <c r="DN124" s="73"/>
      <c r="DO124" s="73"/>
      <c r="DP124" s="73"/>
      <c r="DQ124" s="73"/>
      <c r="DR124" s="73"/>
      <c r="DS124" s="73"/>
      <c r="DT124" s="73"/>
      <c r="DU124" s="73"/>
      <c r="DV124" s="73"/>
      <c r="DW124" s="73"/>
      <c r="DX124" s="73"/>
      <c r="DY124" s="73"/>
      <c r="DZ124" s="73"/>
      <c r="EA124" s="73"/>
      <c r="EB124" s="73"/>
      <c r="EC124" s="73"/>
      <c r="ED124" s="73"/>
      <c r="EE124" s="73"/>
      <c r="EF124" s="73"/>
      <c r="EG124" s="73"/>
      <c r="EH124" s="73"/>
      <c r="EI124" s="73"/>
      <c r="EJ124" s="73"/>
      <c r="EK124" s="73"/>
      <c r="EL124" s="73"/>
      <c r="EM124" s="73"/>
      <c r="EN124" s="73"/>
      <c r="EO124" s="73"/>
      <c r="EP124" s="73"/>
      <c r="EQ124" s="73"/>
      <c r="ER124" s="73"/>
      <c r="ES124" s="73"/>
      <c r="ET124" s="73"/>
      <c r="EU124" s="73"/>
      <c r="EV124" s="73"/>
      <c r="EW124" s="73"/>
      <c r="EX124" s="73"/>
      <c r="EY124" s="73"/>
      <c r="EZ124" s="73"/>
      <c r="FA124" s="73"/>
      <c r="FB124" s="73"/>
      <c r="FC124" s="73"/>
      <c r="FD124" s="73"/>
      <c r="FE124" s="73"/>
      <c r="FF124" s="73"/>
      <c r="FG124" s="73"/>
      <c r="FH124" s="73"/>
      <c r="FI124" s="73"/>
      <c r="FJ124" s="73"/>
      <c r="FK124" s="73"/>
    </row>
    <row r="125" spans="14:167">
      <c r="N125" s="73"/>
      <c r="O125" s="73"/>
      <c r="P125" s="73"/>
      <c r="Q125" s="73"/>
      <c r="R125" s="73"/>
      <c r="S125" s="73"/>
      <c r="T125" s="73"/>
      <c r="U125" s="73"/>
      <c r="V125" s="73"/>
      <c r="W125" s="73"/>
      <c r="X125" s="73"/>
      <c r="Y125" s="73"/>
      <c r="Z125" s="73"/>
      <c r="AA125" s="73"/>
      <c r="AB125" s="73"/>
      <c r="AC125" s="73"/>
      <c r="AD125" s="73"/>
      <c r="AE125" s="73"/>
      <c r="AF125" s="73"/>
      <c r="AG125" s="73"/>
      <c r="AH125" s="73"/>
      <c r="AI125" s="73"/>
      <c r="AJ125" s="73"/>
      <c r="AK125" s="73"/>
      <c r="AL125" s="73"/>
      <c r="AM125" s="73"/>
      <c r="AN125" s="73"/>
      <c r="AO125" s="73"/>
      <c r="AP125" s="73"/>
      <c r="AQ125" s="73"/>
      <c r="AR125" s="73"/>
      <c r="AS125" s="73"/>
      <c r="AT125" s="73"/>
      <c r="AU125" s="73"/>
      <c r="AV125" s="73"/>
      <c r="AW125" s="73"/>
      <c r="AX125" s="73"/>
      <c r="AY125" s="73"/>
      <c r="AZ125" s="73"/>
      <c r="BA125" s="73"/>
      <c r="BB125" s="73"/>
      <c r="BC125" s="73"/>
      <c r="BD125" s="73"/>
      <c r="BE125" s="73"/>
      <c r="BF125" s="73"/>
      <c r="BG125" s="73"/>
      <c r="BH125" s="73"/>
      <c r="BI125" s="73"/>
      <c r="BJ125" s="73"/>
      <c r="BK125" s="73"/>
      <c r="BL125" s="73"/>
      <c r="BM125" s="73"/>
      <c r="BN125" s="73"/>
      <c r="BO125" s="73"/>
      <c r="BP125" s="73"/>
      <c r="BQ125" s="73"/>
      <c r="BR125" s="73"/>
      <c r="BS125" s="73"/>
      <c r="BT125" s="73"/>
      <c r="BU125" s="73"/>
      <c r="BV125" s="73"/>
      <c r="BW125" s="73"/>
      <c r="BX125" s="73"/>
      <c r="BY125" s="73"/>
      <c r="BZ125" s="73"/>
      <c r="CA125" s="73"/>
      <c r="CB125" s="73"/>
      <c r="CC125" s="73"/>
      <c r="CD125" s="73"/>
      <c r="CE125" s="73"/>
      <c r="CF125" s="73"/>
      <c r="CG125" s="73"/>
      <c r="CH125" s="73"/>
      <c r="CI125" s="73"/>
      <c r="CJ125" s="73"/>
      <c r="CK125" s="73"/>
      <c r="CL125" s="73"/>
      <c r="CM125" s="73"/>
      <c r="CN125" s="73"/>
      <c r="CO125" s="73"/>
      <c r="CP125" s="73"/>
      <c r="CQ125" s="73"/>
      <c r="CR125" s="73"/>
      <c r="CS125" s="73"/>
      <c r="CT125" s="73"/>
      <c r="CU125" s="73"/>
      <c r="CV125" s="73"/>
      <c r="CW125" s="73"/>
      <c r="CX125" s="73"/>
      <c r="CY125" s="73"/>
      <c r="CZ125" s="73"/>
      <c r="DA125" s="73"/>
      <c r="DB125" s="73"/>
      <c r="DC125" s="73"/>
      <c r="DD125" s="73"/>
      <c r="DE125" s="73"/>
      <c r="DF125" s="73"/>
      <c r="DG125" s="73"/>
      <c r="DH125" s="73"/>
      <c r="DI125" s="73"/>
      <c r="DJ125" s="73"/>
      <c r="DK125" s="73"/>
      <c r="DL125" s="73"/>
      <c r="DM125" s="73"/>
      <c r="DN125" s="73"/>
      <c r="DO125" s="73"/>
      <c r="DP125" s="73"/>
      <c r="DQ125" s="73"/>
      <c r="DR125" s="73"/>
      <c r="DS125" s="73"/>
      <c r="DT125" s="73"/>
      <c r="DU125" s="73"/>
      <c r="DV125" s="73"/>
      <c r="DW125" s="73"/>
      <c r="DX125" s="73"/>
      <c r="DY125" s="73"/>
      <c r="DZ125" s="73"/>
      <c r="EA125" s="73"/>
      <c r="EB125" s="73"/>
      <c r="EC125" s="73"/>
      <c r="ED125" s="73"/>
      <c r="EE125" s="73"/>
      <c r="EF125" s="73"/>
      <c r="EG125" s="73"/>
      <c r="EH125" s="73"/>
      <c r="EI125" s="73"/>
      <c r="EJ125" s="73"/>
      <c r="EK125" s="73"/>
      <c r="EL125" s="73"/>
      <c r="EM125" s="73"/>
      <c r="EN125" s="73"/>
      <c r="EO125" s="73"/>
      <c r="EP125" s="73"/>
      <c r="EQ125" s="73"/>
      <c r="ER125" s="73"/>
      <c r="ES125" s="73"/>
      <c r="ET125" s="73"/>
      <c r="EU125" s="73"/>
      <c r="EV125" s="73"/>
      <c r="EW125" s="73"/>
      <c r="EX125" s="73"/>
      <c r="EY125" s="73"/>
      <c r="EZ125" s="73"/>
      <c r="FA125" s="73"/>
      <c r="FB125" s="73"/>
      <c r="FC125" s="73"/>
      <c r="FD125" s="73"/>
      <c r="FE125" s="73"/>
      <c r="FF125" s="73"/>
      <c r="FG125" s="73"/>
      <c r="FH125" s="73"/>
      <c r="FI125" s="73"/>
      <c r="FJ125" s="73"/>
      <c r="FK125" s="73"/>
    </row>
    <row r="126" spans="14:167">
      <c r="N126" s="73"/>
      <c r="O126" s="73"/>
      <c r="P126" s="73"/>
      <c r="Q126" s="73"/>
      <c r="R126" s="73"/>
      <c r="S126" s="73"/>
      <c r="T126" s="73"/>
      <c r="U126" s="73"/>
      <c r="V126" s="73"/>
      <c r="W126" s="73"/>
      <c r="X126" s="73"/>
      <c r="Y126" s="73"/>
      <c r="Z126" s="73"/>
      <c r="AA126" s="73"/>
      <c r="AB126" s="73"/>
      <c r="AC126" s="73"/>
      <c r="AD126" s="73"/>
      <c r="AE126" s="73"/>
      <c r="AF126" s="73"/>
      <c r="AG126" s="73"/>
      <c r="AH126" s="73"/>
      <c r="AI126" s="73"/>
      <c r="AJ126" s="73"/>
      <c r="AK126" s="73"/>
      <c r="AL126" s="73"/>
      <c r="AM126" s="73"/>
      <c r="AN126" s="73"/>
      <c r="AO126" s="73"/>
      <c r="AP126" s="73"/>
      <c r="AQ126" s="73"/>
      <c r="AR126" s="73"/>
      <c r="AS126" s="73"/>
      <c r="AT126" s="73"/>
      <c r="AU126" s="73"/>
      <c r="AV126" s="73"/>
      <c r="AW126" s="73"/>
      <c r="AX126" s="73"/>
      <c r="AY126" s="73"/>
      <c r="AZ126" s="73"/>
      <c r="BA126" s="73"/>
      <c r="BB126" s="73"/>
      <c r="BC126" s="73"/>
      <c r="BD126" s="73"/>
      <c r="BE126" s="73"/>
      <c r="BF126" s="73"/>
      <c r="BG126" s="73"/>
      <c r="BH126" s="73"/>
      <c r="BI126" s="73"/>
      <c r="BJ126" s="73"/>
      <c r="BK126" s="73"/>
      <c r="BL126" s="73"/>
      <c r="BM126" s="73"/>
      <c r="BN126" s="73"/>
      <c r="BO126" s="73"/>
      <c r="BP126" s="73"/>
      <c r="BQ126" s="73"/>
      <c r="BR126" s="73"/>
      <c r="BS126" s="73"/>
      <c r="BT126" s="73"/>
      <c r="BU126" s="73"/>
      <c r="BV126" s="73"/>
      <c r="BW126" s="73"/>
      <c r="BX126" s="73"/>
      <c r="BY126" s="73"/>
      <c r="BZ126" s="73"/>
      <c r="CA126" s="73"/>
      <c r="CB126" s="73"/>
      <c r="CC126" s="73"/>
      <c r="CD126" s="73"/>
      <c r="CE126" s="73"/>
      <c r="CF126" s="73"/>
      <c r="CG126" s="73"/>
      <c r="CH126" s="73"/>
      <c r="CI126" s="73"/>
      <c r="CJ126" s="73"/>
      <c r="CK126" s="73"/>
      <c r="CL126" s="73"/>
      <c r="CM126" s="73"/>
      <c r="CN126" s="73"/>
      <c r="CO126" s="73"/>
      <c r="CP126" s="73"/>
      <c r="CQ126" s="73"/>
      <c r="CR126" s="73"/>
      <c r="CS126" s="73"/>
      <c r="CT126" s="73"/>
      <c r="CU126" s="73"/>
      <c r="CV126" s="73"/>
      <c r="CW126" s="73"/>
      <c r="CX126" s="73"/>
      <c r="CY126" s="73"/>
      <c r="CZ126" s="73"/>
      <c r="DA126" s="73"/>
      <c r="DB126" s="73"/>
      <c r="DC126" s="73"/>
      <c r="DD126" s="73"/>
      <c r="DE126" s="73"/>
      <c r="DF126" s="73"/>
      <c r="DG126" s="73"/>
      <c r="DH126" s="73"/>
      <c r="DI126" s="73"/>
      <c r="DJ126" s="73"/>
      <c r="DK126" s="73"/>
      <c r="DL126" s="73"/>
      <c r="DM126" s="73"/>
      <c r="DN126" s="73"/>
      <c r="DO126" s="73"/>
      <c r="DP126" s="73"/>
      <c r="DQ126" s="73"/>
      <c r="DR126" s="73"/>
      <c r="DS126" s="73"/>
      <c r="DT126" s="73"/>
      <c r="DU126" s="73"/>
      <c r="DV126" s="73"/>
      <c r="DW126" s="73"/>
      <c r="DX126" s="73"/>
      <c r="DY126" s="73"/>
      <c r="DZ126" s="73"/>
      <c r="EA126" s="73"/>
      <c r="EB126" s="73"/>
      <c r="EC126" s="73"/>
      <c r="ED126" s="73"/>
      <c r="EE126" s="73"/>
      <c r="EF126" s="73"/>
      <c r="EG126" s="73"/>
      <c r="EH126" s="73"/>
      <c r="EI126" s="73"/>
      <c r="EJ126" s="73"/>
      <c r="EK126" s="73"/>
      <c r="EL126" s="73"/>
      <c r="EM126" s="73"/>
      <c r="EN126" s="73"/>
      <c r="EO126" s="73"/>
      <c r="EP126" s="73"/>
      <c r="EQ126" s="73"/>
      <c r="ER126" s="73"/>
      <c r="ES126" s="73"/>
      <c r="ET126" s="73"/>
      <c r="EU126" s="73"/>
      <c r="EV126" s="73"/>
      <c r="EW126" s="73"/>
      <c r="EX126" s="73"/>
      <c r="EY126" s="73"/>
      <c r="EZ126" s="73"/>
      <c r="FA126" s="73"/>
      <c r="FB126" s="73"/>
      <c r="FC126" s="73"/>
      <c r="FD126" s="73"/>
      <c r="FE126" s="73"/>
      <c r="FF126" s="73"/>
      <c r="FG126" s="73"/>
      <c r="FH126" s="73"/>
      <c r="FI126" s="73"/>
      <c r="FJ126" s="73"/>
      <c r="FK126" s="73"/>
    </row>
    <row r="127" spans="14:167">
      <c r="N127" s="73"/>
      <c r="O127" s="73"/>
      <c r="P127" s="73"/>
      <c r="Q127" s="73"/>
      <c r="R127" s="73"/>
      <c r="S127" s="73"/>
      <c r="T127" s="73"/>
      <c r="U127" s="73"/>
      <c r="V127" s="73"/>
      <c r="W127" s="73"/>
      <c r="X127" s="73"/>
      <c r="Y127" s="73"/>
      <c r="Z127" s="73"/>
      <c r="AA127" s="73"/>
      <c r="AB127" s="73"/>
      <c r="AC127" s="73"/>
      <c r="AD127" s="73"/>
      <c r="AE127" s="73"/>
      <c r="AF127" s="73"/>
      <c r="AG127" s="73"/>
      <c r="AH127" s="73"/>
      <c r="AI127" s="73"/>
      <c r="AJ127" s="73"/>
      <c r="AK127" s="73"/>
      <c r="AL127" s="73"/>
      <c r="AM127" s="73"/>
      <c r="AN127" s="73"/>
      <c r="AO127" s="73"/>
      <c r="AP127" s="73"/>
      <c r="AQ127" s="73"/>
      <c r="AR127" s="73"/>
      <c r="AS127" s="73"/>
      <c r="AT127" s="73"/>
      <c r="AU127" s="73"/>
      <c r="AV127" s="73"/>
      <c r="AW127" s="73"/>
      <c r="AX127" s="73"/>
      <c r="AY127" s="73"/>
      <c r="AZ127" s="73"/>
      <c r="BA127" s="73"/>
      <c r="BB127" s="73"/>
      <c r="BC127" s="73"/>
      <c r="BD127" s="73"/>
      <c r="BE127" s="73"/>
      <c r="BF127" s="73"/>
      <c r="BG127" s="73"/>
      <c r="BH127" s="73"/>
      <c r="BI127" s="73"/>
      <c r="BJ127" s="73"/>
      <c r="BK127" s="73"/>
      <c r="BL127" s="73"/>
      <c r="BM127" s="73"/>
      <c r="BN127" s="73"/>
      <c r="BO127" s="73"/>
      <c r="BP127" s="73"/>
      <c r="BQ127" s="73"/>
      <c r="BR127" s="73"/>
      <c r="BS127" s="73"/>
      <c r="BT127" s="73"/>
      <c r="BU127" s="73"/>
      <c r="BV127" s="73"/>
      <c r="BW127" s="73"/>
      <c r="BX127" s="73"/>
      <c r="BY127" s="73"/>
      <c r="BZ127" s="73"/>
      <c r="CA127" s="73"/>
      <c r="CB127" s="73"/>
      <c r="CC127" s="73"/>
      <c r="CD127" s="73"/>
      <c r="CE127" s="73"/>
      <c r="CF127" s="73"/>
      <c r="CG127" s="73"/>
      <c r="CH127" s="73"/>
      <c r="CI127" s="73"/>
      <c r="CJ127" s="73"/>
      <c r="CK127" s="73"/>
      <c r="CL127" s="73"/>
      <c r="CM127" s="73"/>
      <c r="CN127" s="73"/>
      <c r="CO127" s="73"/>
      <c r="CP127" s="73"/>
      <c r="CQ127" s="73"/>
      <c r="CR127" s="73"/>
      <c r="CS127" s="73"/>
      <c r="CT127" s="73"/>
      <c r="CU127" s="73"/>
      <c r="CV127" s="73"/>
      <c r="CW127" s="73"/>
      <c r="CX127" s="73"/>
      <c r="CY127" s="73"/>
      <c r="CZ127" s="73"/>
      <c r="DA127" s="73"/>
      <c r="DB127" s="73"/>
      <c r="DC127" s="73"/>
      <c r="DD127" s="73"/>
      <c r="DE127" s="73"/>
      <c r="DF127" s="73"/>
      <c r="DG127" s="73"/>
      <c r="DH127" s="73"/>
      <c r="DI127" s="73"/>
      <c r="DJ127" s="73"/>
      <c r="DK127" s="73"/>
      <c r="DL127" s="73"/>
      <c r="DM127" s="73"/>
      <c r="DN127" s="73"/>
      <c r="DO127" s="73"/>
      <c r="DP127" s="73"/>
      <c r="DQ127" s="73"/>
      <c r="DR127" s="73"/>
      <c r="DS127" s="73"/>
      <c r="DT127" s="73"/>
      <c r="DU127" s="73"/>
      <c r="DV127" s="73"/>
      <c r="DW127" s="73"/>
      <c r="DX127" s="73"/>
      <c r="DY127" s="73"/>
      <c r="DZ127" s="73"/>
      <c r="EA127" s="73"/>
      <c r="EB127" s="73"/>
      <c r="EC127" s="73"/>
      <c r="ED127" s="73"/>
      <c r="EE127" s="73"/>
      <c r="EF127" s="73"/>
      <c r="EG127" s="73"/>
      <c r="EH127" s="73"/>
      <c r="EI127" s="73"/>
      <c r="EJ127" s="73"/>
      <c r="EK127" s="73"/>
      <c r="EL127" s="73"/>
      <c r="EM127" s="73"/>
      <c r="EN127" s="73"/>
      <c r="EO127" s="73"/>
      <c r="EP127" s="73"/>
      <c r="EQ127" s="73"/>
      <c r="ER127" s="73"/>
      <c r="ES127" s="73"/>
      <c r="ET127" s="73"/>
      <c r="EU127" s="73"/>
      <c r="EV127" s="73"/>
      <c r="EW127" s="73"/>
      <c r="EX127" s="73"/>
      <c r="EY127" s="73"/>
      <c r="EZ127" s="73"/>
      <c r="FA127" s="73"/>
      <c r="FB127" s="73"/>
      <c r="FC127" s="73"/>
      <c r="FD127" s="73"/>
      <c r="FE127" s="73"/>
      <c r="FF127" s="73"/>
      <c r="FG127" s="73"/>
      <c r="FH127" s="73"/>
      <c r="FI127" s="73"/>
      <c r="FJ127" s="73"/>
      <c r="FK127" s="73"/>
    </row>
    <row r="128" spans="14:167">
      <c r="N128" s="73"/>
      <c r="O128" s="73"/>
      <c r="P128" s="73"/>
      <c r="Q128" s="73"/>
      <c r="R128" s="73"/>
      <c r="S128" s="73"/>
      <c r="T128" s="73"/>
      <c r="U128" s="73"/>
      <c r="V128" s="73"/>
      <c r="W128" s="73"/>
      <c r="X128" s="73"/>
      <c r="Y128" s="73"/>
      <c r="Z128" s="73"/>
      <c r="AA128" s="73"/>
      <c r="AB128" s="73"/>
      <c r="AC128" s="73"/>
      <c r="AD128" s="73"/>
      <c r="AE128" s="73"/>
      <c r="AF128" s="73"/>
      <c r="AG128" s="73"/>
      <c r="AH128" s="73"/>
      <c r="AI128" s="73"/>
      <c r="AJ128" s="73"/>
      <c r="AK128" s="73"/>
      <c r="AL128" s="73"/>
      <c r="AM128" s="73"/>
      <c r="AN128" s="73"/>
      <c r="AO128" s="73"/>
      <c r="AP128" s="73"/>
      <c r="AQ128" s="73"/>
      <c r="AR128" s="73"/>
      <c r="AS128" s="73"/>
      <c r="AT128" s="73"/>
      <c r="AU128" s="73"/>
      <c r="AV128" s="73"/>
      <c r="AW128" s="73"/>
      <c r="AX128" s="73"/>
      <c r="AY128" s="73"/>
      <c r="AZ128" s="73"/>
      <c r="BA128" s="73"/>
      <c r="BB128" s="73"/>
      <c r="BC128" s="73"/>
      <c r="BD128" s="73"/>
      <c r="BE128" s="73"/>
      <c r="BF128" s="73"/>
      <c r="BG128" s="73"/>
      <c r="BH128" s="73"/>
      <c r="BI128" s="73"/>
      <c r="BJ128" s="73"/>
      <c r="BK128" s="73"/>
      <c r="BL128" s="73"/>
      <c r="BM128" s="73"/>
      <c r="BN128" s="73"/>
      <c r="BO128" s="73"/>
      <c r="BP128" s="73"/>
      <c r="BQ128" s="73"/>
      <c r="BR128" s="73"/>
      <c r="BS128" s="73"/>
      <c r="BT128" s="73"/>
      <c r="BU128" s="73"/>
      <c r="BV128" s="73"/>
      <c r="BW128" s="73"/>
      <c r="BX128" s="73"/>
      <c r="BY128" s="73"/>
      <c r="BZ128" s="73"/>
      <c r="CA128" s="73"/>
      <c r="CB128" s="73"/>
      <c r="CC128" s="73"/>
      <c r="CD128" s="73"/>
      <c r="CE128" s="73"/>
      <c r="CF128" s="73"/>
      <c r="CG128" s="73"/>
      <c r="CH128" s="73"/>
      <c r="CI128" s="73"/>
      <c r="CJ128" s="73"/>
      <c r="CK128" s="73"/>
      <c r="CL128" s="73"/>
      <c r="CM128" s="73"/>
      <c r="CN128" s="73"/>
      <c r="CO128" s="73"/>
      <c r="CP128" s="73"/>
      <c r="CQ128" s="73"/>
      <c r="CR128" s="73"/>
      <c r="CS128" s="73"/>
      <c r="CT128" s="73"/>
      <c r="CU128" s="73"/>
      <c r="CV128" s="73"/>
      <c r="CW128" s="73"/>
      <c r="CX128" s="73"/>
      <c r="CY128" s="73"/>
      <c r="CZ128" s="73"/>
      <c r="DA128" s="73"/>
      <c r="DB128" s="73"/>
      <c r="DC128" s="73"/>
      <c r="DD128" s="73"/>
      <c r="DE128" s="73"/>
      <c r="DF128" s="73"/>
      <c r="DG128" s="73"/>
      <c r="DH128" s="73"/>
      <c r="DI128" s="73"/>
      <c r="DJ128" s="73"/>
      <c r="DK128" s="73"/>
      <c r="DL128" s="73"/>
      <c r="DM128" s="73"/>
      <c r="DN128" s="73"/>
      <c r="DO128" s="73"/>
      <c r="DP128" s="73"/>
      <c r="DQ128" s="73"/>
      <c r="DR128" s="73"/>
      <c r="DS128" s="73"/>
      <c r="DT128" s="73"/>
      <c r="DU128" s="73"/>
      <c r="DV128" s="73"/>
      <c r="DW128" s="73"/>
      <c r="DX128" s="73"/>
      <c r="DY128" s="73"/>
      <c r="DZ128" s="73"/>
      <c r="EA128" s="73"/>
      <c r="EB128" s="73"/>
      <c r="EC128" s="73"/>
      <c r="ED128" s="73"/>
      <c r="EE128" s="73"/>
      <c r="EF128" s="73"/>
      <c r="EG128" s="73"/>
      <c r="EH128" s="73"/>
      <c r="EI128" s="73"/>
      <c r="EJ128" s="73"/>
      <c r="EK128" s="73"/>
      <c r="EL128" s="73"/>
      <c r="EM128" s="73"/>
      <c r="EN128" s="73"/>
      <c r="EO128" s="73"/>
      <c r="EP128" s="73"/>
      <c r="EQ128" s="73"/>
      <c r="ER128" s="73"/>
      <c r="ES128" s="73"/>
      <c r="ET128" s="73"/>
      <c r="EU128" s="73"/>
      <c r="EV128" s="73"/>
      <c r="EW128" s="73"/>
      <c r="EX128" s="73"/>
      <c r="EY128" s="73"/>
      <c r="EZ128" s="73"/>
      <c r="FA128" s="73"/>
      <c r="FB128" s="73"/>
      <c r="FC128" s="73"/>
      <c r="FD128" s="73"/>
      <c r="FE128" s="73"/>
      <c r="FF128" s="73"/>
      <c r="FG128" s="73"/>
      <c r="FH128" s="73"/>
      <c r="FI128" s="73"/>
      <c r="FJ128" s="73"/>
      <c r="FK128" s="73"/>
    </row>
    <row r="129" spans="14:167">
      <c r="N129" s="73"/>
      <c r="O129" s="73"/>
      <c r="P129" s="73"/>
      <c r="Q129" s="73"/>
      <c r="R129" s="73"/>
      <c r="S129" s="73"/>
      <c r="T129" s="73"/>
      <c r="U129" s="73"/>
      <c r="V129" s="73"/>
      <c r="W129" s="73"/>
      <c r="X129" s="73"/>
      <c r="Y129" s="73"/>
      <c r="Z129" s="73"/>
      <c r="AA129" s="73"/>
      <c r="AB129" s="73"/>
      <c r="AC129" s="73"/>
      <c r="AD129" s="73"/>
      <c r="AE129" s="73"/>
      <c r="AF129" s="73"/>
      <c r="AG129" s="73"/>
      <c r="AH129" s="73"/>
      <c r="AI129" s="73"/>
      <c r="AJ129" s="73"/>
      <c r="AK129" s="73"/>
      <c r="AL129" s="73"/>
      <c r="AM129" s="73"/>
      <c r="AN129" s="73"/>
      <c r="AO129" s="73"/>
      <c r="AP129" s="73"/>
      <c r="AQ129" s="73"/>
      <c r="AR129" s="73"/>
      <c r="AS129" s="73"/>
      <c r="AT129" s="73"/>
      <c r="AU129" s="73"/>
      <c r="AV129" s="73"/>
      <c r="AW129" s="73"/>
      <c r="AX129" s="73"/>
      <c r="AY129" s="73"/>
      <c r="AZ129" s="73"/>
      <c r="BA129" s="73"/>
      <c r="BB129" s="73"/>
      <c r="BC129" s="73"/>
      <c r="BD129" s="73"/>
      <c r="BE129" s="73"/>
      <c r="BF129" s="73"/>
      <c r="BG129" s="73"/>
      <c r="BH129" s="73"/>
      <c r="BI129" s="73"/>
      <c r="BJ129" s="73"/>
      <c r="BK129" s="73"/>
      <c r="BL129" s="73"/>
      <c r="BM129" s="73"/>
      <c r="BN129" s="73"/>
      <c r="BO129" s="73"/>
      <c r="BP129" s="73"/>
      <c r="BQ129" s="73"/>
      <c r="BR129" s="73"/>
      <c r="BS129" s="73"/>
      <c r="BT129" s="73"/>
      <c r="BU129" s="73"/>
      <c r="BV129" s="73"/>
      <c r="BW129" s="73"/>
      <c r="BX129" s="73"/>
      <c r="BY129" s="73"/>
      <c r="BZ129" s="73"/>
      <c r="CA129" s="73"/>
      <c r="CB129" s="73"/>
      <c r="CC129" s="73"/>
      <c r="CD129" s="73"/>
      <c r="CE129" s="73"/>
      <c r="CF129" s="73"/>
      <c r="CG129" s="73"/>
      <c r="CH129" s="73"/>
      <c r="CI129" s="73"/>
      <c r="CJ129" s="73"/>
      <c r="CK129" s="73"/>
      <c r="CL129" s="73"/>
      <c r="CM129" s="73"/>
      <c r="CN129" s="73"/>
      <c r="CO129" s="73"/>
      <c r="CP129" s="73"/>
      <c r="CQ129" s="73"/>
      <c r="CR129" s="73"/>
      <c r="CS129" s="73"/>
      <c r="CT129" s="73"/>
      <c r="CU129" s="73"/>
      <c r="CV129" s="73"/>
      <c r="CW129" s="73"/>
      <c r="CX129" s="73"/>
      <c r="CY129" s="73"/>
      <c r="CZ129" s="73"/>
      <c r="DA129" s="73"/>
      <c r="DB129" s="73"/>
      <c r="DC129" s="73"/>
      <c r="DD129" s="73"/>
      <c r="DE129" s="73"/>
      <c r="DF129" s="73"/>
      <c r="DG129" s="73"/>
      <c r="DH129" s="73"/>
      <c r="DI129" s="73"/>
      <c r="DJ129" s="73"/>
      <c r="DK129" s="73"/>
      <c r="DL129" s="73"/>
      <c r="DM129" s="73"/>
      <c r="DN129" s="73"/>
      <c r="DO129" s="73"/>
      <c r="DP129" s="73"/>
      <c r="DQ129" s="73"/>
      <c r="DR129" s="73"/>
      <c r="DS129" s="73"/>
      <c r="DT129" s="73"/>
      <c r="DU129" s="73"/>
      <c r="DV129" s="73"/>
      <c r="DW129" s="73"/>
      <c r="DX129" s="73"/>
      <c r="DY129" s="73"/>
      <c r="DZ129" s="73"/>
      <c r="EA129" s="73"/>
      <c r="EB129" s="73"/>
      <c r="EC129" s="73"/>
      <c r="ED129" s="73"/>
      <c r="EE129" s="73"/>
      <c r="EF129" s="73"/>
      <c r="EG129" s="73"/>
      <c r="EH129" s="73"/>
      <c r="EI129" s="73"/>
      <c r="EJ129" s="73"/>
      <c r="EK129" s="73"/>
      <c r="EL129" s="73"/>
      <c r="EM129" s="73"/>
      <c r="EN129" s="73"/>
      <c r="EO129" s="73"/>
      <c r="EP129" s="73"/>
      <c r="EQ129" s="73"/>
      <c r="ER129" s="73"/>
      <c r="ES129" s="73"/>
      <c r="ET129" s="73"/>
      <c r="EU129" s="73"/>
      <c r="EV129" s="73"/>
      <c r="EW129" s="73"/>
      <c r="EX129" s="73"/>
      <c r="EY129" s="73"/>
      <c r="EZ129" s="73"/>
      <c r="FA129" s="73"/>
      <c r="FB129" s="73"/>
      <c r="FC129" s="73"/>
      <c r="FD129" s="73"/>
      <c r="FE129" s="73"/>
      <c r="FF129" s="73"/>
      <c r="FG129" s="73"/>
      <c r="FH129" s="73"/>
      <c r="FI129" s="73"/>
      <c r="FJ129" s="73"/>
      <c r="FK129" s="73"/>
    </row>
    <row r="130" spans="14:167">
      <c r="N130" s="73"/>
      <c r="O130" s="73"/>
      <c r="P130" s="73"/>
      <c r="Q130" s="73"/>
      <c r="R130" s="73"/>
      <c r="S130" s="73"/>
      <c r="T130" s="73"/>
      <c r="U130" s="73"/>
      <c r="V130" s="73"/>
      <c r="W130" s="73"/>
      <c r="X130" s="73"/>
      <c r="Y130" s="73"/>
      <c r="Z130" s="73"/>
      <c r="AA130" s="73"/>
      <c r="AB130" s="73"/>
      <c r="AC130" s="73"/>
      <c r="AD130" s="73"/>
      <c r="AE130" s="73"/>
      <c r="AF130" s="73"/>
      <c r="AG130" s="73"/>
      <c r="AH130" s="73"/>
      <c r="AI130" s="73"/>
      <c r="AJ130" s="73"/>
      <c r="AK130" s="73"/>
      <c r="AL130" s="73"/>
      <c r="AM130" s="73"/>
      <c r="AN130" s="73"/>
      <c r="AO130" s="73"/>
      <c r="AP130" s="73"/>
      <c r="AQ130" s="73"/>
      <c r="AR130" s="73"/>
      <c r="AS130" s="73"/>
      <c r="AT130" s="73"/>
      <c r="AU130" s="73"/>
      <c r="AV130" s="73"/>
      <c r="AW130" s="73"/>
      <c r="AX130" s="73"/>
      <c r="AY130" s="73"/>
      <c r="AZ130" s="73"/>
      <c r="BA130" s="73"/>
      <c r="BB130" s="73"/>
      <c r="BC130" s="73"/>
      <c r="BD130" s="73"/>
      <c r="BE130" s="73"/>
      <c r="BF130" s="73"/>
      <c r="BG130" s="73"/>
      <c r="BH130" s="73"/>
      <c r="BI130" s="73"/>
      <c r="BJ130" s="73"/>
      <c r="BK130" s="73"/>
      <c r="BL130" s="73"/>
      <c r="BM130" s="73"/>
      <c r="BN130" s="73"/>
      <c r="BO130" s="73"/>
      <c r="BP130" s="73"/>
      <c r="BQ130" s="73"/>
      <c r="BR130" s="73"/>
      <c r="BS130" s="73"/>
      <c r="BT130" s="73"/>
      <c r="BU130" s="73"/>
      <c r="BV130" s="73"/>
      <c r="BW130" s="73"/>
      <c r="BX130" s="73"/>
      <c r="BY130" s="73"/>
      <c r="BZ130" s="73"/>
      <c r="CA130" s="73"/>
      <c r="CB130" s="73"/>
      <c r="CC130" s="73"/>
      <c r="CD130" s="73"/>
      <c r="CE130" s="73"/>
      <c r="CF130" s="73"/>
      <c r="CG130" s="73"/>
      <c r="CH130" s="73"/>
      <c r="CI130" s="73"/>
      <c r="CJ130" s="73"/>
      <c r="CK130" s="73"/>
      <c r="CL130" s="73"/>
      <c r="CM130" s="73"/>
      <c r="CN130" s="73"/>
      <c r="CO130" s="73"/>
      <c r="CP130" s="73"/>
      <c r="CQ130" s="73"/>
      <c r="CR130" s="73"/>
      <c r="CS130" s="73"/>
      <c r="CT130" s="73"/>
      <c r="CU130" s="73"/>
      <c r="CV130" s="73"/>
      <c r="CW130" s="73"/>
      <c r="CX130" s="73"/>
      <c r="CY130" s="73"/>
      <c r="CZ130" s="73"/>
      <c r="DA130" s="73"/>
      <c r="DB130" s="73"/>
      <c r="DC130" s="73"/>
      <c r="DD130" s="73"/>
      <c r="DE130" s="73"/>
      <c r="DF130" s="73"/>
      <c r="DG130" s="73"/>
      <c r="DH130" s="73"/>
      <c r="DI130" s="73"/>
      <c r="DJ130" s="73"/>
      <c r="DK130" s="73"/>
      <c r="DL130" s="73"/>
      <c r="DM130" s="73"/>
      <c r="DN130" s="73"/>
      <c r="DO130" s="73"/>
      <c r="DP130" s="73"/>
      <c r="DQ130" s="73"/>
      <c r="DR130" s="73"/>
      <c r="DS130" s="73"/>
      <c r="DT130" s="73"/>
      <c r="DU130" s="73"/>
      <c r="DV130" s="73"/>
      <c r="DW130" s="73"/>
      <c r="DX130" s="73"/>
      <c r="DY130" s="73"/>
      <c r="DZ130" s="73"/>
      <c r="EA130" s="73"/>
      <c r="EB130" s="73"/>
      <c r="EC130" s="73"/>
      <c r="ED130" s="73"/>
      <c r="EE130" s="73"/>
      <c r="EF130" s="73"/>
      <c r="EG130" s="73"/>
      <c r="EH130" s="73"/>
      <c r="EI130" s="73"/>
      <c r="EJ130" s="73"/>
      <c r="EK130" s="73"/>
      <c r="EL130" s="73"/>
      <c r="EM130" s="73"/>
      <c r="EN130" s="73"/>
      <c r="EO130" s="73"/>
      <c r="EP130" s="73"/>
      <c r="EQ130" s="73"/>
      <c r="ER130" s="73"/>
      <c r="ES130" s="73"/>
      <c r="ET130" s="73"/>
      <c r="EU130" s="73"/>
      <c r="EV130" s="73"/>
      <c r="EW130" s="73"/>
      <c r="EX130" s="73"/>
      <c r="EY130" s="73"/>
      <c r="EZ130" s="73"/>
      <c r="FA130" s="73"/>
      <c r="FB130" s="73"/>
      <c r="FC130" s="73"/>
      <c r="FD130" s="73"/>
      <c r="FE130" s="73"/>
      <c r="FF130" s="73"/>
      <c r="FG130" s="73"/>
      <c r="FH130" s="73"/>
      <c r="FI130" s="73"/>
      <c r="FJ130" s="73"/>
      <c r="FK130" s="73"/>
    </row>
    <row r="131" spans="14:167">
      <c r="N131" s="73"/>
      <c r="O131" s="73"/>
      <c r="P131" s="73"/>
      <c r="Q131" s="73"/>
      <c r="R131" s="73"/>
      <c r="S131" s="73"/>
      <c r="T131" s="73"/>
      <c r="U131" s="73"/>
      <c r="V131" s="73"/>
      <c r="W131" s="73"/>
      <c r="X131" s="73"/>
      <c r="Y131" s="73"/>
      <c r="Z131" s="73"/>
      <c r="AA131" s="73"/>
      <c r="AB131" s="73"/>
      <c r="AC131" s="73"/>
      <c r="AD131" s="73"/>
      <c r="AE131" s="73"/>
      <c r="AF131" s="73"/>
      <c r="AG131" s="73"/>
      <c r="AH131" s="73"/>
      <c r="AI131" s="73"/>
      <c r="AJ131" s="73"/>
      <c r="AK131" s="73"/>
      <c r="AL131" s="73"/>
      <c r="AM131" s="73"/>
      <c r="AN131" s="73"/>
      <c r="AO131" s="73"/>
      <c r="AP131" s="73"/>
      <c r="AQ131" s="73"/>
      <c r="AR131" s="73"/>
      <c r="AS131" s="73"/>
      <c r="AT131" s="73"/>
      <c r="AU131" s="73"/>
      <c r="AV131" s="73"/>
      <c r="AW131" s="73"/>
      <c r="AX131" s="73"/>
      <c r="AY131" s="73"/>
      <c r="AZ131" s="73"/>
      <c r="BA131" s="73"/>
      <c r="BB131" s="73"/>
      <c r="BC131" s="73"/>
      <c r="BD131" s="73"/>
      <c r="BE131" s="73"/>
      <c r="BF131" s="73"/>
      <c r="BG131" s="73"/>
      <c r="BH131" s="73"/>
      <c r="BI131" s="73"/>
      <c r="BJ131" s="73"/>
      <c r="BK131" s="73"/>
      <c r="BL131" s="73"/>
      <c r="BM131" s="73"/>
      <c r="BN131" s="73"/>
      <c r="BO131" s="73"/>
      <c r="BP131" s="73"/>
      <c r="BQ131" s="73"/>
      <c r="BR131" s="73"/>
      <c r="BS131" s="73"/>
      <c r="BT131" s="73"/>
      <c r="BU131" s="73"/>
      <c r="BV131" s="73"/>
      <c r="BW131" s="73"/>
      <c r="BX131" s="73"/>
      <c r="BY131" s="73"/>
      <c r="BZ131" s="73"/>
      <c r="CA131" s="73"/>
      <c r="CB131" s="73"/>
      <c r="CC131" s="73"/>
      <c r="CD131" s="73"/>
      <c r="CE131" s="73"/>
      <c r="CF131" s="73"/>
      <c r="CG131" s="73"/>
      <c r="CH131" s="73"/>
      <c r="CI131" s="73"/>
      <c r="CJ131" s="73"/>
      <c r="CK131" s="73"/>
      <c r="CL131" s="73"/>
      <c r="CM131" s="73"/>
      <c r="CN131" s="73"/>
      <c r="CO131" s="73"/>
      <c r="CP131" s="73"/>
      <c r="CQ131" s="73"/>
      <c r="CR131" s="73"/>
      <c r="CS131" s="73"/>
      <c r="CT131" s="73"/>
      <c r="CU131" s="73"/>
      <c r="CV131" s="73"/>
      <c r="CW131" s="73"/>
      <c r="CX131" s="73"/>
      <c r="CY131" s="73"/>
      <c r="CZ131" s="73"/>
      <c r="DA131" s="73"/>
      <c r="DB131" s="73"/>
      <c r="DC131" s="73"/>
      <c r="DD131" s="73"/>
      <c r="DE131" s="73"/>
      <c r="DF131" s="73"/>
      <c r="DG131" s="73"/>
      <c r="DH131" s="73"/>
      <c r="DI131" s="73"/>
      <c r="DJ131" s="73"/>
      <c r="DK131" s="73"/>
      <c r="DL131" s="73"/>
      <c r="DM131" s="73"/>
      <c r="DN131" s="73"/>
      <c r="DO131" s="73"/>
      <c r="DP131" s="73"/>
      <c r="DQ131" s="73"/>
      <c r="DR131" s="73"/>
      <c r="DS131" s="73"/>
      <c r="DT131" s="73"/>
      <c r="DU131" s="73"/>
      <c r="DV131" s="73"/>
      <c r="DW131" s="73"/>
      <c r="DX131" s="73"/>
      <c r="DY131" s="73"/>
      <c r="DZ131" s="73"/>
      <c r="EA131" s="73"/>
      <c r="EB131" s="73"/>
      <c r="EC131" s="73"/>
      <c r="ED131" s="73"/>
      <c r="EE131" s="73"/>
      <c r="EF131" s="73"/>
      <c r="EG131" s="73"/>
      <c r="EH131" s="73"/>
      <c r="EI131" s="73"/>
      <c r="EJ131" s="73"/>
      <c r="EK131" s="73"/>
      <c r="EL131" s="73"/>
      <c r="EM131" s="73"/>
      <c r="EN131" s="73"/>
      <c r="EO131" s="73"/>
      <c r="EP131" s="73"/>
      <c r="EQ131" s="73"/>
      <c r="ER131" s="73"/>
      <c r="ES131" s="73"/>
      <c r="ET131" s="73"/>
      <c r="EU131" s="73"/>
      <c r="EV131" s="73"/>
      <c r="EW131" s="73"/>
      <c r="EX131" s="73"/>
      <c r="EY131" s="73"/>
      <c r="EZ131" s="73"/>
      <c r="FA131" s="73"/>
      <c r="FB131" s="73"/>
      <c r="FC131" s="73"/>
      <c r="FD131" s="73"/>
      <c r="FE131" s="73"/>
      <c r="FF131" s="73"/>
      <c r="FG131" s="73"/>
      <c r="FH131" s="73"/>
      <c r="FI131" s="73"/>
      <c r="FJ131" s="73"/>
      <c r="FK131" s="73"/>
    </row>
    <row r="132" spans="14:167">
      <c r="N132" s="73"/>
      <c r="O132" s="73"/>
      <c r="P132" s="73"/>
      <c r="Q132" s="73"/>
      <c r="R132" s="73"/>
      <c r="S132" s="73"/>
      <c r="T132" s="73"/>
      <c r="U132" s="73"/>
      <c r="V132" s="73"/>
      <c r="W132" s="73"/>
      <c r="X132" s="73"/>
      <c r="Y132" s="73"/>
      <c r="Z132" s="73"/>
      <c r="AA132" s="73"/>
      <c r="AB132" s="73"/>
      <c r="AC132" s="73"/>
      <c r="AD132" s="73"/>
      <c r="AE132" s="73"/>
      <c r="AF132" s="73"/>
      <c r="AG132" s="73"/>
      <c r="AH132" s="73"/>
      <c r="AI132" s="73"/>
      <c r="AJ132" s="73"/>
      <c r="AK132" s="73"/>
      <c r="AL132" s="73"/>
      <c r="AM132" s="73"/>
      <c r="AN132" s="73"/>
      <c r="AO132" s="73"/>
      <c r="AP132" s="73"/>
      <c r="AQ132" s="73"/>
      <c r="AR132" s="73"/>
      <c r="AS132" s="73"/>
      <c r="AT132" s="73"/>
      <c r="AU132" s="73"/>
      <c r="AV132" s="73"/>
      <c r="AW132" s="73"/>
      <c r="AX132" s="73"/>
      <c r="AY132" s="73"/>
      <c r="AZ132" s="73"/>
      <c r="BA132" s="73"/>
      <c r="BB132" s="73"/>
      <c r="BC132" s="73"/>
      <c r="BD132" s="73"/>
      <c r="BE132" s="73"/>
      <c r="BF132" s="73"/>
      <c r="BG132" s="73"/>
      <c r="BH132" s="73"/>
      <c r="BI132" s="73"/>
      <c r="BJ132" s="73"/>
      <c r="BK132" s="73"/>
      <c r="BL132" s="73"/>
      <c r="BM132" s="73"/>
      <c r="BN132" s="73"/>
      <c r="BO132" s="73"/>
      <c r="BP132" s="73"/>
      <c r="BQ132" s="73"/>
      <c r="BR132" s="73"/>
      <c r="BS132" s="73"/>
      <c r="BT132" s="73"/>
      <c r="BU132" s="73"/>
      <c r="BV132" s="73"/>
      <c r="BW132" s="73"/>
      <c r="BX132" s="73"/>
      <c r="BY132" s="73"/>
      <c r="BZ132" s="73"/>
      <c r="CA132" s="73"/>
      <c r="CB132" s="73"/>
      <c r="CC132" s="73"/>
      <c r="CD132" s="73"/>
      <c r="CE132" s="73"/>
      <c r="CF132" s="73"/>
      <c r="CG132" s="73"/>
      <c r="CH132" s="73"/>
      <c r="CI132" s="73"/>
      <c r="CJ132" s="73"/>
      <c r="CK132" s="73"/>
      <c r="CL132" s="73"/>
      <c r="CM132" s="73"/>
      <c r="CN132" s="73"/>
      <c r="CO132" s="73"/>
      <c r="CP132" s="73"/>
      <c r="CQ132" s="73"/>
      <c r="CR132" s="73"/>
      <c r="CS132" s="73"/>
      <c r="CT132" s="73"/>
      <c r="CU132" s="73"/>
      <c r="CV132" s="73"/>
      <c r="CW132" s="73"/>
      <c r="CX132" s="73"/>
      <c r="CY132" s="73"/>
      <c r="CZ132" s="73"/>
      <c r="DA132" s="73"/>
      <c r="DB132" s="73"/>
      <c r="DC132" s="73"/>
      <c r="DD132" s="73"/>
      <c r="DE132" s="73"/>
      <c r="DF132" s="73"/>
      <c r="DG132" s="73"/>
      <c r="DH132" s="73"/>
      <c r="DI132" s="73"/>
      <c r="DJ132" s="73"/>
      <c r="DK132" s="73"/>
      <c r="DL132" s="73"/>
      <c r="DM132" s="73"/>
      <c r="DN132" s="73"/>
      <c r="DO132" s="73"/>
      <c r="DP132" s="73"/>
      <c r="DQ132" s="73"/>
      <c r="DR132" s="73"/>
      <c r="DS132" s="73"/>
      <c r="DT132" s="73"/>
      <c r="DU132" s="73"/>
      <c r="DV132" s="73"/>
      <c r="DW132" s="73"/>
      <c r="DX132" s="73"/>
      <c r="DY132" s="73"/>
      <c r="DZ132" s="73"/>
      <c r="EA132" s="73"/>
      <c r="EB132" s="73"/>
      <c r="EC132" s="73"/>
      <c r="ED132" s="73"/>
      <c r="EE132" s="73"/>
      <c r="EF132" s="73"/>
      <c r="EG132" s="73"/>
      <c r="EH132" s="73"/>
      <c r="EI132" s="73"/>
      <c r="EJ132" s="73"/>
      <c r="EK132" s="73"/>
      <c r="EL132" s="73"/>
      <c r="EM132" s="73"/>
      <c r="EN132" s="73"/>
      <c r="EO132" s="73"/>
      <c r="EP132" s="73"/>
      <c r="EQ132" s="73"/>
      <c r="ER132" s="73"/>
      <c r="ES132" s="73"/>
      <c r="ET132" s="73"/>
      <c r="EU132" s="73"/>
      <c r="EV132" s="73"/>
      <c r="EW132" s="73"/>
      <c r="EX132" s="73"/>
      <c r="EY132" s="73"/>
      <c r="EZ132" s="73"/>
      <c r="FA132" s="73"/>
      <c r="FB132" s="73"/>
      <c r="FC132" s="73"/>
      <c r="FD132" s="73"/>
      <c r="FE132" s="73"/>
      <c r="FF132" s="73"/>
      <c r="FG132" s="73"/>
      <c r="FH132" s="73"/>
      <c r="FI132" s="73"/>
      <c r="FJ132" s="73"/>
      <c r="FK132" s="73"/>
    </row>
    <row r="133" spans="14:167">
      <c r="N133" s="73"/>
      <c r="O133" s="73"/>
      <c r="P133" s="73"/>
      <c r="Q133" s="73"/>
      <c r="R133" s="73"/>
      <c r="S133" s="73"/>
      <c r="T133" s="73"/>
      <c r="U133" s="73"/>
      <c r="V133" s="73"/>
      <c r="W133" s="73"/>
      <c r="X133" s="73"/>
      <c r="Y133" s="73"/>
      <c r="Z133" s="73"/>
      <c r="AA133" s="73"/>
      <c r="AB133" s="73"/>
      <c r="AC133" s="73"/>
      <c r="AD133" s="73"/>
      <c r="AE133" s="73"/>
      <c r="AF133" s="73"/>
      <c r="AG133" s="73"/>
      <c r="AH133" s="73"/>
      <c r="AI133" s="73"/>
      <c r="AJ133" s="73"/>
      <c r="AK133" s="73"/>
      <c r="AL133" s="73"/>
      <c r="AM133" s="73"/>
      <c r="AN133" s="73"/>
      <c r="AO133" s="73"/>
      <c r="AP133" s="73"/>
      <c r="AQ133" s="73"/>
      <c r="AR133" s="73"/>
      <c r="AS133" s="73"/>
      <c r="AT133" s="73"/>
      <c r="AU133" s="73"/>
      <c r="AV133" s="73"/>
      <c r="AW133" s="73"/>
      <c r="AX133" s="73"/>
      <c r="AY133" s="73"/>
      <c r="AZ133" s="73"/>
      <c r="BA133" s="73"/>
      <c r="BB133" s="73"/>
      <c r="BC133" s="73"/>
      <c r="BD133" s="73"/>
      <c r="BE133" s="73"/>
      <c r="BF133" s="73"/>
      <c r="BG133" s="73"/>
      <c r="BH133" s="73"/>
      <c r="BI133" s="73"/>
      <c r="BJ133" s="73"/>
      <c r="BK133" s="73"/>
      <c r="BL133" s="73"/>
      <c r="BM133" s="73"/>
      <c r="BN133" s="73"/>
      <c r="BO133" s="73"/>
      <c r="BP133" s="73"/>
      <c r="BQ133" s="73"/>
      <c r="BR133" s="73"/>
      <c r="BS133" s="73"/>
      <c r="BT133" s="73"/>
      <c r="BU133" s="73"/>
      <c r="BV133" s="73"/>
      <c r="BW133" s="73"/>
      <c r="BX133" s="73"/>
      <c r="BY133" s="73"/>
      <c r="BZ133" s="73"/>
      <c r="CA133" s="73"/>
      <c r="CB133" s="73"/>
      <c r="CC133" s="73"/>
      <c r="CD133" s="73"/>
      <c r="CE133" s="73"/>
      <c r="CF133" s="73"/>
      <c r="CG133" s="73"/>
      <c r="CH133" s="73"/>
      <c r="CI133" s="73"/>
      <c r="CJ133" s="73"/>
      <c r="CK133" s="73"/>
      <c r="CL133" s="73"/>
      <c r="CM133" s="73"/>
      <c r="CN133" s="73"/>
      <c r="CO133" s="73"/>
      <c r="CP133" s="73"/>
      <c r="CQ133" s="73"/>
      <c r="CR133" s="73"/>
      <c r="CS133" s="73"/>
      <c r="CT133" s="73"/>
      <c r="CU133" s="73"/>
      <c r="CV133" s="73"/>
      <c r="CW133" s="73"/>
      <c r="CX133" s="73"/>
      <c r="CY133" s="73"/>
      <c r="CZ133" s="73"/>
      <c r="DA133" s="73"/>
      <c r="DB133" s="73"/>
      <c r="DC133" s="73"/>
      <c r="DD133" s="73"/>
      <c r="DE133" s="73"/>
      <c r="DF133" s="73"/>
      <c r="DG133" s="73"/>
      <c r="DH133" s="73"/>
      <c r="DI133" s="73"/>
      <c r="DJ133" s="73"/>
      <c r="DK133" s="73"/>
      <c r="DL133" s="73"/>
      <c r="DM133" s="73"/>
      <c r="DN133" s="73"/>
      <c r="DO133" s="73"/>
      <c r="DP133" s="73"/>
      <c r="DQ133" s="73"/>
      <c r="DR133" s="73"/>
      <c r="DS133" s="73"/>
      <c r="DT133" s="73"/>
      <c r="DU133" s="73"/>
      <c r="DV133" s="73"/>
      <c r="DW133" s="73"/>
      <c r="DX133" s="73"/>
      <c r="DY133" s="73"/>
      <c r="DZ133" s="73"/>
      <c r="EA133" s="73"/>
      <c r="EB133" s="73"/>
      <c r="EC133" s="73"/>
      <c r="ED133" s="73"/>
      <c r="EE133" s="73"/>
      <c r="EF133" s="73"/>
      <c r="EG133" s="73"/>
      <c r="EH133" s="73"/>
      <c r="EI133" s="73"/>
      <c r="EJ133" s="73"/>
      <c r="EK133" s="73"/>
      <c r="EL133" s="73"/>
      <c r="EM133" s="73"/>
      <c r="EN133" s="73"/>
      <c r="EO133" s="73"/>
      <c r="EP133" s="73"/>
      <c r="EQ133" s="73"/>
      <c r="ER133" s="73"/>
      <c r="ES133" s="73"/>
      <c r="ET133" s="73"/>
      <c r="EU133" s="73"/>
      <c r="EV133" s="73"/>
      <c r="EW133" s="73"/>
      <c r="EX133" s="73"/>
      <c r="EY133" s="73"/>
      <c r="EZ133" s="73"/>
      <c r="FA133" s="73"/>
      <c r="FB133" s="73"/>
      <c r="FC133" s="73"/>
      <c r="FD133" s="73"/>
      <c r="FE133" s="73"/>
      <c r="FF133" s="73"/>
      <c r="FG133" s="73"/>
      <c r="FH133" s="73"/>
      <c r="FI133" s="73"/>
      <c r="FJ133" s="73"/>
      <c r="FK133" s="73"/>
    </row>
    <row r="134" spans="14:167">
      <c r="N134" s="73"/>
      <c r="O134" s="73"/>
      <c r="P134" s="73"/>
      <c r="Q134" s="73"/>
      <c r="R134" s="73"/>
      <c r="S134" s="73"/>
      <c r="T134" s="73"/>
      <c r="U134" s="73"/>
      <c r="V134" s="73"/>
      <c r="W134" s="73"/>
      <c r="X134" s="73"/>
      <c r="Y134" s="73"/>
      <c r="Z134" s="73"/>
      <c r="AA134" s="73"/>
      <c r="AB134" s="73"/>
      <c r="AC134" s="73"/>
      <c r="AD134" s="73"/>
      <c r="AE134" s="73"/>
      <c r="AF134" s="73"/>
      <c r="AG134" s="73"/>
      <c r="AH134" s="73"/>
      <c r="AI134" s="73"/>
      <c r="AJ134" s="73"/>
      <c r="AK134" s="73"/>
      <c r="AL134" s="73"/>
      <c r="AM134" s="73"/>
      <c r="AN134" s="73"/>
      <c r="AO134" s="73"/>
      <c r="AP134" s="73"/>
      <c r="AQ134" s="73"/>
      <c r="AR134" s="73"/>
      <c r="AS134" s="73"/>
      <c r="AT134" s="73"/>
      <c r="AU134" s="73"/>
      <c r="AV134" s="73"/>
      <c r="AW134" s="73"/>
      <c r="AX134" s="73"/>
      <c r="AY134" s="73"/>
      <c r="AZ134" s="73"/>
      <c r="BA134" s="73"/>
      <c r="BB134" s="73"/>
      <c r="BC134" s="73"/>
      <c r="BD134" s="73"/>
      <c r="BE134" s="73"/>
      <c r="BF134" s="73"/>
      <c r="BG134" s="73"/>
      <c r="BH134" s="73"/>
      <c r="BI134" s="73"/>
      <c r="BJ134" s="73"/>
      <c r="BK134" s="73"/>
      <c r="BL134" s="73"/>
      <c r="BM134" s="73"/>
      <c r="BN134" s="73"/>
      <c r="BO134" s="73"/>
      <c r="BP134" s="73"/>
      <c r="BQ134" s="73"/>
      <c r="BR134" s="73"/>
      <c r="BS134" s="73"/>
      <c r="BT134" s="73"/>
      <c r="BU134" s="73"/>
      <c r="BV134" s="73"/>
      <c r="BW134" s="73"/>
      <c r="BX134" s="73"/>
      <c r="BY134" s="73"/>
      <c r="BZ134" s="73"/>
      <c r="CA134" s="73"/>
      <c r="CB134" s="73"/>
      <c r="CC134" s="73"/>
      <c r="CD134" s="73"/>
      <c r="CE134" s="73"/>
      <c r="CF134" s="73"/>
      <c r="CG134" s="73"/>
      <c r="CH134" s="73"/>
      <c r="CI134" s="73"/>
      <c r="CJ134" s="73"/>
      <c r="CK134" s="73"/>
      <c r="CL134" s="73"/>
      <c r="CM134" s="73"/>
      <c r="CN134" s="73"/>
      <c r="CO134" s="73"/>
      <c r="CP134" s="73"/>
      <c r="CQ134" s="73"/>
      <c r="CR134" s="73"/>
      <c r="CS134" s="73"/>
      <c r="CT134" s="73"/>
      <c r="CU134" s="73"/>
      <c r="CV134" s="73"/>
      <c r="CW134" s="73"/>
      <c r="CX134" s="73"/>
      <c r="CY134" s="73"/>
      <c r="CZ134" s="73"/>
      <c r="DA134" s="73"/>
      <c r="DB134" s="73"/>
      <c r="DC134" s="73"/>
      <c r="DD134" s="73"/>
      <c r="DE134" s="73"/>
      <c r="DF134" s="73"/>
      <c r="DG134" s="73"/>
      <c r="DH134" s="73"/>
      <c r="DI134" s="73"/>
      <c r="DJ134" s="73"/>
      <c r="DK134" s="73"/>
      <c r="DL134" s="73"/>
      <c r="DM134" s="73"/>
      <c r="DN134" s="73"/>
      <c r="DO134" s="73"/>
      <c r="DP134" s="73"/>
      <c r="DQ134" s="73"/>
      <c r="DR134" s="73"/>
      <c r="DS134" s="73"/>
      <c r="DT134" s="73"/>
      <c r="DU134" s="73"/>
      <c r="DV134" s="73"/>
      <c r="DW134" s="73"/>
      <c r="DX134" s="73"/>
      <c r="DY134" s="73"/>
      <c r="DZ134" s="73"/>
      <c r="EA134" s="73"/>
      <c r="EB134" s="73"/>
      <c r="EC134" s="73"/>
      <c r="ED134" s="73"/>
      <c r="EE134" s="73"/>
      <c r="EF134" s="73"/>
      <c r="EG134" s="73"/>
      <c r="EH134" s="73"/>
      <c r="EI134" s="73"/>
      <c r="EJ134" s="73"/>
      <c r="EK134" s="73"/>
      <c r="EL134" s="73"/>
      <c r="EM134" s="73"/>
      <c r="EN134" s="73"/>
      <c r="EO134" s="73"/>
      <c r="EP134" s="73"/>
      <c r="EQ134" s="73"/>
      <c r="ER134" s="73"/>
      <c r="ES134" s="73"/>
      <c r="ET134" s="73"/>
      <c r="EU134" s="73"/>
      <c r="EV134" s="73"/>
      <c r="EW134" s="73"/>
      <c r="EX134" s="73"/>
      <c r="EY134" s="73"/>
      <c r="EZ134" s="73"/>
      <c r="FA134" s="73"/>
      <c r="FB134" s="73"/>
      <c r="FC134" s="73"/>
      <c r="FD134" s="73"/>
      <c r="FE134" s="73"/>
      <c r="FF134" s="73"/>
      <c r="FG134" s="73"/>
      <c r="FH134" s="73"/>
      <c r="FI134" s="73"/>
      <c r="FJ134" s="73"/>
      <c r="FK134" s="73"/>
    </row>
    <row r="135" spans="14:167">
      <c r="N135" s="73"/>
      <c r="O135" s="73"/>
      <c r="P135" s="73"/>
      <c r="Q135" s="73"/>
      <c r="R135" s="73"/>
      <c r="S135" s="73"/>
      <c r="T135" s="73"/>
      <c r="U135" s="73"/>
      <c r="V135" s="73"/>
      <c r="W135" s="73"/>
      <c r="X135" s="73"/>
      <c r="Y135" s="73"/>
      <c r="Z135" s="73"/>
      <c r="AA135" s="73"/>
      <c r="AB135" s="73"/>
      <c r="AC135" s="73"/>
      <c r="AD135" s="73"/>
      <c r="AE135" s="73"/>
      <c r="AF135" s="73"/>
      <c r="AG135" s="73"/>
      <c r="AH135" s="73"/>
      <c r="AI135" s="73"/>
      <c r="AJ135" s="73"/>
      <c r="AK135" s="73"/>
      <c r="AL135" s="73"/>
      <c r="AM135" s="73"/>
      <c r="AN135" s="73"/>
      <c r="AO135" s="73"/>
      <c r="AP135" s="73"/>
      <c r="AQ135" s="73"/>
      <c r="AR135" s="73"/>
      <c r="AS135" s="73"/>
      <c r="AT135" s="73"/>
      <c r="AU135" s="73"/>
      <c r="AV135" s="73"/>
      <c r="AW135" s="73"/>
      <c r="AX135" s="73"/>
      <c r="AY135" s="73"/>
      <c r="AZ135" s="73"/>
      <c r="BA135" s="73"/>
      <c r="BB135" s="73"/>
      <c r="BC135" s="73"/>
      <c r="BD135" s="73"/>
      <c r="BE135" s="73"/>
      <c r="BF135" s="73"/>
      <c r="BG135" s="73"/>
      <c r="BH135" s="73"/>
      <c r="BI135" s="73"/>
      <c r="BJ135" s="73"/>
      <c r="BK135" s="73"/>
      <c r="BL135" s="73"/>
      <c r="BM135" s="73"/>
      <c r="BN135" s="73"/>
      <c r="BO135" s="73"/>
      <c r="BP135" s="73"/>
      <c r="BQ135" s="73"/>
      <c r="BR135" s="73"/>
      <c r="BS135" s="73"/>
      <c r="BT135" s="73"/>
      <c r="BU135" s="73"/>
      <c r="BV135" s="73"/>
      <c r="BW135" s="73"/>
      <c r="BX135" s="73"/>
      <c r="BY135" s="73"/>
      <c r="BZ135" s="73"/>
      <c r="CA135" s="73"/>
      <c r="CB135" s="73"/>
      <c r="CC135" s="73"/>
      <c r="CD135" s="73"/>
      <c r="CE135" s="73"/>
      <c r="CF135" s="73"/>
      <c r="CG135" s="73"/>
      <c r="CH135" s="73"/>
      <c r="CI135" s="73"/>
      <c r="CJ135" s="73"/>
      <c r="CK135" s="73"/>
      <c r="CL135" s="73"/>
      <c r="CM135" s="73"/>
      <c r="CN135" s="73"/>
      <c r="CO135" s="73"/>
      <c r="CP135" s="73"/>
      <c r="CQ135" s="73"/>
      <c r="CR135" s="73"/>
      <c r="CS135" s="73"/>
      <c r="CT135" s="73"/>
      <c r="CU135" s="73"/>
      <c r="CV135" s="73"/>
      <c r="CW135" s="73"/>
      <c r="CX135" s="73"/>
      <c r="CY135" s="73"/>
      <c r="CZ135" s="73"/>
      <c r="DA135" s="73"/>
      <c r="DB135" s="73"/>
      <c r="DC135" s="73"/>
      <c r="DD135" s="73"/>
      <c r="DE135" s="73"/>
      <c r="DF135" s="73"/>
      <c r="DG135" s="73"/>
      <c r="DH135" s="73"/>
      <c r="DI135" s="73"/>
      <c r="DJ135" s="73"/>
      <c r="DK135" s="73"/>
      <c r="DL135" s="73"/>
      <c r="DM135" s="73"/>
      <c r="DN135" s="73"/>
      <c r="DO135" s="73"/>
      <c r="DP135" s="73"/>
      <c r="DQ135" s="73"/>
      <c r="DR135" s="73"/>
      <c r="DS135" s="73"/>
      <c r="DT135" s="73"/>
      <c r="DU135" s="73"/>
      <c r="DV135" s="73"/>
      <c r="DW135" s="73"/>
      <c r="DX135" s="73"/>
      <c r="DY135" s="73"/>
      <c r="DZ135" s="73"/>
      <c r="EA135" s="73"/>
      <c r="EB135" s="73"/>
      <c r="EC135" s="73"/>
      <c r="ED135" s="73"/>
      <c r="EE135" s="73"/>
      <c r="EF135" s="73"/>
      <c r="EG135" s="73"/>
      <c r="EH135" s="73"/>
      <c r="EI135" s="73"/>
      <c r="EJ135" s="73"/>
      <c r="EK135" s="73"/>
      <c r="EL135" s="73"/>
      <c r="EM135" s="73"/>
      <c r="EN135" s="73"/>
      <c r="EO135" s="73"/>
      <c r="EP135" s="73"/>
      <c r="EQ135" s="73"/>
      <c r="ER135" s="73"/>
      <c r="ES135" s="73"/>
      <c r="ET135" s="73"/>
      <c r="EU135" s="73"/>
      <c r="EV135" s="73"/>
      <c r="EW135" s="73"/>
      <c r="EX135" s="73"/>
      <c r="EY135" s="73"/>
      <c r="EZ135" s="73"/>
      <c r="FA135" s="73"/>
      <c r="FB135" s="73"/>
      <c r="FC135" s="73"/>
      <c r="FD135" s="73"/>
      <c r="FE135" s="73"/>
      <c r="FF135" s="73"/>
      <c r="FG135" s="73"/>
      <c r="FH135" s="73"/>
      <c r="FI135" s="73"/>
      <c r="FJ135" s="73"/>
      <c r="FK135" s="73"/>
    </row>
    <row r="136" spans="14:167">
      <c r="N136" s="73"/>
      <c r="O136" s="73"/>
      <c r="P136" s="73"/>
      <c r="Q136" s="73"/>
      <c r="R136" s="73"/>
      <c r="S136" s="73"/>
      <c r="T136" s="73"/>
      <c r="U136" s="73"/>
      <c r="V136" s="73"/>
      <c r="W136" s="73"/>
      <c r="X136" s="73"/>
      <c r="Y136" s="73"/>
      <c r="Z136" s="73"/>
      <c r="AA136" s="73"/>
      <c r="AB136" s="73"/>
      <c r="AC136" s="73"/>
      <c r="AD136" s="73"/>
      <c r="AE136" s="73"/>
      <c r="AF136" s="73"/>
      <c r="AG136" s="73"/>
      <c r="AH136" s="73"/>
      <c r="AI136" s="73"/>
      <c r="AJ136" s="73"/>
      <c r="AK136" s="73"/>
      <c r="AL136" s="73"/>
      <c r="AM136" s="73"/>
      <c r="AN136" s="73"/>
      <c r="AO136" s="73"/>
      <c r="AP136" s="73"/>
      <c r="AQ136" s="73"/>
      <c r="AR136" s="73"/>
      <c r="AS136" s="73"/>
      <c r="AT136" s="73"/>
      <c r="AU136" s="73"/>
      <c r="AV136" s="73"/>
      <c r="AW136" s="73"/>
      <c r="AX136" s="73"/>
      <c r="AY136" s="73"/>
      <c r="AZ136" s="73"/>
      <c r="BA136" s="73"/>
      <c r="BB136" s="73"/>
      <c r="BC136" s="73"/>
      <c r="BD136" s="73"/>
      <c r="BE136" s="73"/>
      <c r="BF136" s="73"/>
      <c r="BG136" s="73"/>
      <c r="BH136" s="73"/>
      <c r="BI136" s="73"/>
      <c r="BJ136" s="73"/>
      <c r="BK136" s="73"/>
      <c r="BL136" s="73"/>
      <c r="BM136" s="73"/>
      <c r="BN136" s="73"/>
      <c r="BO136" s="73"/>
      <c r="BP136" s="73"/>
      <c r="BQ136" s="73"/>
      <c r="BR136" s="73"/>
      <c r="BS136" s="73"/>
      <c r="BT136" s="73"/>
      <c r="BU136" s="73"/>
      <c r="BV136" s="73"/>
      <c r="BW136" s="73"/>
      <c r="BX136" s="73"/>
      <c r="BY136" s="73"/>
      <c r="BZ136" s="73"/>
      <c r="CA136" s="73"/>
      <c r="CB136" s="73"/>
      <c r="CC136" s="73"/>
      <c r="CD136" s="73"/>
      <c r="CE136" s="73"/>
      <c r="CF136" s="73"/>
      <c r="CG136" s="73"/>
      <c r="CH136" s="73"/>
      <c r="CI136" s="73"/>
      <c r="CJ136" s="73"/>
      <c r="CK136" s="73"/>
      <c r="CL136" s="73"/>
      <c r="CM136" s="73"/>
      <c r="CN136" s="73"/>
      <c r="CO136" s="73"/>
      <c r="CP136" s="73"/>
      <c r="CQ136" s="73"/>
      <c r="CR136" s="73"/>
      <c r="CS136" s="73"/>
      <c r="CT136" s="73"/>
      <c r="CU136" s="73"/>
      <c r="CV136" s="73"/>
      <c r="CW136" s="73"/>
      <c r="CX136" s="73"/>
      <c r="CY136" s="73"/>
      <c r="CZ136" s="73"/>
      <c r="DA136" s="73"/>
      <c r="DB136" s="73"/>
      <c r="DC136" s="73"/>
      <c r="DD136" s="73"/>
      <c r="DE136" s="73"/>
      <c r="DF136" s="73"/>
      <c r="DG136" s="73"/>
      <c r="DH136" s="73"/>
      <c r="DI136" s="73"/>
      <c r="DJ136" s="73"/>
      <c r="DK136" s="73"/>
      <c r="DL136" s="73"/>
      <c r="DM136" s="73"/>
      <c r="DN136" s="73"/>
      <c r="DO136" s="73"/>
      <c r="DP136" s="73"/>
      <c r="DQ136" s="73"/>
      <c r="DR136" s="73"/>
      <c r="DS136" s="73"/>
      <c r="DT136" s="73"/>
      <c r="DU136" s="73"/>
      <c r="DV136" s="73"/>
      <c r="DW136" s="73"/>
      <c r="DX136" s="73"/>
      <c r="DY136" s="73"/>
      <c r="DZ136" s="73"/>
      <c r="EA136" s="73"/>
      <c r="EB136" s="73"/>
      <c r="EC136" s="73"/>
      <c r="ED136" s="73"/>
      <c r="EE136" s="73"/>
      <c r="EF136" s="73"/>
      <c r="EG136" s="73"/>
      <c r="EH136" s="73"/>
      <c r="EI136" s="73"/>
      <c r="EJ136" s="73"/>
      <c r="EK136" s="73"/>
      <c r="EL136" s="73"/>
      <c r="EM136" s="73"/>
      <c r="EN136" s="73"/>
      <c r="EO136" s="73"/>
      <c r="EP136" s="73"/>
      <c r="EQ136" s="73"/>
      <c r="ER136" s="73"/>
      <c r="ES136" s="73"/>
      <c r="ET136" s="73"/>
      <c r="EU136" s="73"/>
      <c r="EV136" s="73"/>
      <c r="EW136" s="73"/>
      <c r="EX136" s="73"/>
      <c r="EY136" s="73"/>
      <c r="EZ136" s="73"/>
      <c r="FA136" s="73"/>
      <c r="FB136" s="73"/>
      <c r="FC136" s="73"/>
      <c r="FD136" s="73"/>
      <c r="FE136" s="73"/>
      <c r="FF136" s="73"/>
      <c r="FG136" s="73"/>
      <c r="FH136" s="73"/>
      <c r="FI136" s="73"/>
      <c r="FJ136" s="73"/>
      <c r="FK136" s="73"/>
    </row>
    <row r="137" spans="14:167">
      <c r="N137" s="73"/>
      <c r="O137" s="73"/>
      <c r="P137" s="73"/>
      <c r="Q137" s="73"/>
      <c r="R137" s="73"/>
      <c r="S137" s="73"/>
      <c r="T137" s="73"/>
      <c r="U137" s="73"/>
      <c r="V137" s="73"/>
      <c r="W137" s="73"/>
      <c r="X137" s="73"/>
      <c r="Y137" s="73"/>
      <c r="Z137" s="73"/>
      <c r="AA137" s="73"/>
      <c r="AB137" s="73"/>
      <c r="AC137" s="73"/>
      <c r="AD137" s="73"/>
      <c r="AE137" s="73"/>
      <c r="AF137" s="73"/>
      <c r="AG137" s="73"/>
      <c r="AH137" s="73"/>
      <c r="AI137" s="73"/>
      <c r="AJ137" s="73"/>
      <c r="AK137" s="73"/>
      <c r="AL137" s="73"/>
      <c r="AM137" s="73"/>
      <c r="AN137" s="73"/>
      <c r="AO137" s="73"/>
      <c r="AP137" s="73"/>
      <c r="AQ137" s="73"/>
      <c r="AR137" s="73"/>
      <c r="AS137" s="73"/>
      <c r="AT137" s="73"/>
      <c r="AU137" s="73"/>
      <c r="AV137" s="73"/>
      <c r="AW137" s="73"/>
      <c r="AX137" s="73"/>
      <c r="AY137" s="73"/>
      <c r="AZ137" s="73"/>
      <c r="BA137" s="73"/>
      <c r="BB137" s="73"/>
      <c r="BC137" s="73"/>
      <c r="BD137" s="73"/>
      <c r="BE137" s="73"/>
      <c r="BF137" s="73"/>
      <c r="BG137" s="73"/>
      <c r="BH137" s="73"/>
      <c r="BI137" s="73"/>
      <c r="BJ137" s="73"/>
      <c r="BK137" s="73"/>
      <c r="BL137" s="73"/>
      <c r="BM137" s="73"/>
      <c r="BN137" s="73"/>
      <c r="BO137" s="73"/>
      <c r="BP137" s="73"/>
      <c r="BQ137" s="73"/>
      <c r="BR137" s="73"/>
      <c r="BS137" s="73"/>
      <c r="BT137" s="73"/>
      <c r="BU137" s="73"/>
      <c r="BV137" s="73"/>
      <c r="BW137" s="73"/>
      <c r="BX137" s="73"/>
      <c r="BY137" s="73"/>
      <c r="BZ137" s="73"/>
      <c r="CA137" s="73"/>
      <c r="CB137" s="73"/>
      <c r="CC137" s="73"/>
      <c r="CD137" s="73"/>
      <c r="CE137" s="73"/>
      <c r="CF137" s="73"/>
      <c r="CG137" s="73"/>
      <c r="CH137" s="73"/>
      <c r="CI137" s="73"/>
      <c r="CJ137" s="73"/>
      <c r="CK137" s="73"/>
      <c r="CL137" s="73"/>
      <c r="CM137" s="73"/>
      <c r="CN137" s="73"/>
      <c r="CO137" s="73"/>
      <c r="CP137" s="73"/>
      <c r="CQ137" s="73"/>
      <c r="CR137" s="73"/>
      <c r="CS137" s="73"/>
      <c r="CT137" s="73"/>
      <c r="CU137" s="73"/>
      <c r="CV137" s="73"/>
      <c r="CW137" s="73"/>
      <c r="CX137" s="73"/>
      <c r="CY137" s="73"/>
      <c r="CZ137" s="73"/>
      <c r="DA137" s="73"/>
      <c r="DB137" s="73"/>
      <c r="DC137" s="73"/>
      <c r="DD137" s="73"/>
      <c r="DE137" s="73"/>
      <c r="DF137" s="73"/>
      <c r="DG137" s="73"/>
      <c r="DH137" s="73"/>
      <c r="DI137" s="73"/>
      <c r="DJ137" s="73"/>
      <c r="DK137" s="73"/>
      <c r="DL137" s="73"/>
      <c r="DM137" s="73"/>
      <c r="DN137" s="73"/>
      <c r="DO137" s="73"/>
      <c r="DP137" s="73"/>
      <c r="DQ137" s="73"/>
      <c r="DR137" s="73"/>
      <c r="DS137" s="73"/>
      <c r="DT137" s="73"/>
      <c r="DU137" s="73"/>
      <c r="DV137" s="73"/>
      <c r="DW137" s="73"/>
      <c r="DX137" s="73"/>
      <c r="DY137" s="73"/>
      <c r="DZ137" s="73"/>
      <c r="EA137" s="73"/>
      <c r="EB137" s="73"/>
      <c r="EC137" s="73"/>
      <c r="ED137" s="73"/>
      <c r="EE137" s="73"/>
      <c r="EF137" s="73"/>
      <c r="EG137" s="73"/>
      <c r="EH137" s="73"/>
      <c r="EI137" s="73"/>
      <c r="EJ137" s="73"/>
      <c r="EK137" s="73"/>
      <c r="EL137" s="73"/>
      <c r="EM137" s="73"/>
      <c r="EN137" s="73"/>
      <c r="EO137" s="73"/>
      <c r="EP137" s="73"/>
      <c r="EQ137" s="73"/>
      <c r="ER137" s="73"/>
      <c r="ES137" s="73"/>
      <c r="ET137" s="73"/>
      <c r="EU137" s="73"/>
      <c r="EV137" s="73"/>
      <c r="EW137" s="73"/>
      <c r="EX137" s="73"/>
      <c r="EY137" s="73"/>
      <c r="EZ137" s="73"/>
      <c r="FA137" s="73"/>
      <c r="FB137" s="73"/>
      <c r="FC137" s="73"/>
      <c r="FD137" s="73"/>
      <c r="FE137" s="73"/>
      <c r="FF137" s="73"/>
      <c r="FG137" s="73"/>
      <c r="FH137" s="73"/>
      <c r="FI137" s="73"/>
      <c r="FJ137" s="73"/>
      <c r="FK137" s="73"/>
    </row>
    <row r="138" spans="14:167">
      <c r="N138" s="73"/>
      <c r="O138" s="73"/>
      <c r="P138" s="73"/>
      <c r="Q138" s="73"/>
      <c r="R138" s="73"/>
      <c r="S138" s="73"/>
      <c r="T138" s="73"/>
      <c r="U138" s="73"/>
      <c r="V138" s="73"/>
      <c r="W138" s="73"/>
      <c r="X138" s="73"/>
      <c r="Y138" s="73"/>
      <c r="Z138" s="73"/>
      <c r="AA138" s="73"/>
      <c r="AB138" s="73"/>
      <c r="AC138" s="73"/>
      <c r="AD138" s="73"/>
      <c r="AE138" s="73"/>
      <c r="AF138" s="73"/>
      <c r="AG138" s="73"/>
      <c r="AH138" s="73"/>
      <c r="AI138" s="73"/>
      <c r="AJ138" s="73"/>
      <c r="AK138" s="73"/>
      <c r="AL138" s="73"/>
      <c r="AM138" s="73"/>
      <c r="AN138" s="73"/>
      <c r="AO138" s="73"/>
      <c r="AP138" s="73"/>
      <c r="AQ138" s="73"/>
      <c r="AR138" s="73"/>
      <c r="AS138" s="73"/>
      <c r="AT138" s="73"/>
      <c r="AU138" s="73"/>
      <c r="AV138" s="73"/>
      <c r="AW138" s="73"/>
      <c r="AX138" s="73"/>
      <c r="AY138" s="73"/>
      <c r="AZ138" s="73"/>
      <c r="BA138" s="73"/>
      <c r="BB138" s="73"/>
      <c r="BC138" s="73"/>
      <c r="BD138" s="73"/>
      <c r="BE138" s="73"/>
      <c r="BF138" s="73"/>
      <c r="BG138" s="73"/>
      <c r="BH138" s="73"/>
      <c r="BI138" s="73"/>
      <c r="BJ138" s="73"/>
      <c r="BK138" s="73"/>
      <c r="BL138" s="73"/>
      <c r="BM138" s="73"/>
      <c r="BN138" s="73"/>
      <c r="BO138" s="73"/>
      <c r="BP138" s="73"/>
      <c r="BQ138" s="73"/>
      <c r="BR138" s="73"/>
      <c r="BS138" s="73"/>
      <c r="BT138" s="73"/>
      <c r="BU138" s="73"/>
      <c r="BV138" s="73"/>
      <c r="BW138" s="73"/>
      <c r="BX138" s="73"/>
      <c r="BY138" s="73"/>
      <c r="BZ138" s="73"/>
      <c r="CA138" s="73"/>
      <c r="CB138" s="73"/>
      <c r="CC138" s="73"/>
      <c r="CD138" s="73"/>
      <c r="CE138" s="73"/>
      <c r="CF138" s="73"/>
      <c r="CG138" s="73"/>
      <c r="CH138" s="73"/>
      <c r="CI138" s="73"/>
      <c r="CJ138" s="73"/>
      <c r="CK138" s="73"/>
      <c r="CL138" s="73"/>
      <c r="CM138" s="73"/>
      <c r="CN138" s="73"/>
      <c r="CO138" s="73"/>
      <c r="CP138" s="73"/>
      <c r="CQ138" s="73"/>
      <c r="CR138" s="73"/>
      <c r="CS138" s="73"/>
      <c r="CT138" s="73"/>
      <c r="CU138" s="73"/>
      <c r="CV138" s="73"/>
      <c r="CW138" s="73"/>
      <c r="CX138" s="73"/>
      <c r="CY138" s="73"/>
      <c r="CZ138" s="73"/>
      <c r="DA138" s="73"/>
      <c r="DB138" s="73"/>
      <c r="DC138" s="73"/>
      <c r="DD138" s="73"/>
      <c r="DE138" s="73"/>
      <c r="DF138" s="73"/>
      <c r="DG138" s="73"/>
      <c r="DH138" s="73"/>
      <c r="DI138" s="73"/>
      <c r="DJ138" s="73"/>
      <c r="DK138" s="73"/>
      <c r="DL138" s="73"/>
      <c r="DM138" s="73"/>
      <c r="DN138" s="73"/>
      <c r="DO138" s="73"/>
      <c r="DP138" s="73"/>
      <c r="DQ138" s="73"/>
      <c r="DR138" s="73"/>
      <c r="DS138" s="73"/>
      <c r="DT138" s="73"/>
      <c r="DU138" s="73"/>
      <c r="DV138" s="73"/>
      <c r="DW138" s="73"/>
      <c r="DX138" s="73"/>
      <c r="DY138" s="73"/>
      <c r="DZ138" s="73"/>
      <c r="EA138" s="73"/>
      <c r="EB138" s="73"/>
      <c r="EC138" s="73"/>
      <c r="ED138" s="73"/>
      <c r="EE138" s="73"/>
      <c r="EF138" s="73"/>
      <c r="EG138" s="73"/>
      <c r="EH138" s="73"/>
      <c r="EI138" s="73"/>
      <c r="EJ138" s="73"/>
      <c r="EK138" s="73"/>
      <c r="EL138" s="73"/>
      <c r="EM138" s="73"/>
      <c r="EN138" s="73"/>
      <c r="EO138" s="73"/>
      <c r="EP138" s="73"/>
      <c r="EQ138" s="73"/>
      <c r="ER138" s="73"/>
      <c r="ES138" s="73"/>
      <c r="ET138" s="73"/>
      <c r="EU138" s="73"/>
      <c r="EV138" s="73"/>
      <c r="EW138" s="73"/>
      <c r="EX138" s="73"/>
      <c r="EY138" s="73"/>
      <c r="EZ138" s="73"/>
      <c r="FA138" s="73"/>
      <c r="FB138" s="73"/>
      <c r="FC138" s="73"/>
      <c r="FD138" s="73"/>
      <c r="FE138" s="73"/>
      <c r="FF138" s="73"/>
      <c r="FG138" s="73"/>
      <c r="FH138" s="73"/>
      <c r="FI138" s="73"/>
      <c r="FJ138" s="73"/>
      <c r="FK138" s="73"/>
    </row>
    <row r="139" spans="14:167">
      <c r="N139" s="73"/>
      <c r="O139" s="73"/>
      <c r="P139" s="73"/>
      <c r="Q139" s="73"/>
      <c r="R139" s="73"/>
      <c r="S139" s="73"/>
      <c r="T139" s="73"/>
      <c r="U139" s="73"/>
      <c r="V139" s="73"/>
      <c r="W139" s="73"/>
      <c r="X139" s="73"/>
      <c r="Y139" s="73"/>
      <c r="Z139" s="73"/>
      <c r="AA139" s="73"/>
      <c r="AB139" s="73"/>
      <c r="AC139" s="73"/>
      <c r="AD139" s="73"/>
      <c r="AE139" s="73"/>
      <c r="AF139" s="73"/>
      <c r="AG139" s="73"/>
      <c r="AH139" s="73"/>
      <c r="AI139" s="73"/>
      <c r="AJ139" s="73"/>
      <c r="AK139" s="73"/>
      <c r="AL139" s="73"/>
      <c r="AM139" s="73"/>
      <c r="AN139" s="73"/>
      <c r="AO139" s="73"/>
      <c r="AP139" s="73"/>
      <c r="AQ139" s="73"/>
      <c r="AR139" s="73"/>
      <c r="AS139" s="73"/>
      <c r="AT139" s="73"/>
      <c r="AU139" s="73"/>
      <c r="AV139" s="73"/>
      <c r="AW139" s="73"/>
      <c r="AX139" s="73"/>
      <c r="AY139" s="73"/>
      <c r="AZ139" s="73"/>
      <c r="BA139" s="73"/>
      <c r="BB139" s="73"/>
      <c r="BC139" s="73"/>
      <c r="BD139" s="73"/>
      <c r="BE139" s="73"/>
      <c r="BF139" s="73"/>
      <c r="BG139" s="73"/>
      <c r="BH139" s="73"/>
      <c r="BI139" s="73"/>
      <c r="BJ139" s="73"/>
      <c r="BK139" s="73"/>
      <c r="BL139" s="73"/>
      <c r="BM139" s="73"/>
      <c r="BN139" s="73"/>
      <c r="BO139" s="73"/>
      <c r="BP139" s="73"/>
      <c r="BQ139" s="73"/>
      <c r="BR139" s="73"/>
      <c r="BS139" s="73"/>
      <c r="BT139" s="73"/>
      <c r="BU139" s="73"/>
      <c r="BV139" s="73"/>
      <c r="BW139" s="73"/>
      <c r="BX139" s="73"/>
      <c r="BY139" s="73"/>
      <c r="BZ139" s="73"/>
      <c r="CA139" s="73"/>
      <c r="CB139" s="73"/>
      <c r="CC139" s="73"/>
      <c r="CD139" s="73"/>
      <c r="CE139" s="73"/>
      <c r="CF139" s="73"/>
      <c r="CG139" s="73"/>
      <c r="CH139" s="73"/>
      <c r="CI139" s="73"/>
      <c r="CJ139" s="73"/>
      <c r="CK139" s="73"/>
      <c r="CL139" s="73"/>
      <c r="CM139" s="73"/>
      <c r="CN139" s="73"/>
      <c r="CO139" s="73"/>
      <c r="CP139" s="73"/>
      <c r="CQ139" s="73"/>
      <c r="CR139" s="73"/>
      <c r="CS139" s="73"/>
      <c r="CT139" s="73"/>
      <c r="CU139" s="73"/>
      <c r="CV139" s="73"/>
      <c r="CW139" s="73"/>
      <c r="CX139" s="73"/>
      <c r="CY139" s="73"/>
      <c r="CZ139" s="73"/>
      <c r="DA139" s="73"/>
      <c r="DB139" s="73"/>
      <c r="DC139" s="73"/>
      <c r="DD139" s="73"/>
      <c r="DE139" s="73"/>
      <c r="DF139" s="73"/>
      <c r="DG139" s="73"/>
      <c r="DH139" s="73"/>
      <c r="DI139" s="73"/>
      <c r="DJ139" s="73"/>
      <c r="DK139" s="73"/>
      <c r="DL139" s="73"/>
      <c r="DM139" s="73"/>
      <c r="DN139" s="73"/>
      <c r="DO139" s="73"/>
      <c r="DP139" s="73"/>
      <c r="DQ139" s="73"/>
      <c r="DR139" s="73"/>
      <c r="DS139" s="73"/>
      <c r="DT139" s="73"/>
      <c r="DU139" s="73"/>
      <c r="DV139" s="73"/>
      <c r="DW139" s="73"/>
      <c r="DX139" s="73"/>
      <c r="DY139" s="73"/>
      <c r="DZ139" s="73"/>
      <c r="EA139" s="73"/>
      <c r="EB139" s="73"/>
      <c r="EC139" s="73"/>
      <c r="ED139" s="73"/>
      <c r="EE139" s="73"/>
      <c r="EF139" s="73"/>
      <c r="EG139" s="73"/>
      <c r="EH139" s="73"/>
      <c r="EI139" s="73"/>
      <c r="EJ139" s="73"/>
      <c r="EK139" s="73"/>
      <c r="EL139" s="73"/>
      <c r="EM139" s="73"/>
      <c r="EN139" s="73"/>
      <c r="EO139" s="73"/>
      <c r="EP139" s="73"/>
      <c r="EQ139" s="73"/>
      <c r="ER139" s="73"/>
      <c r="ES139" s="73"/>
      <c r="ET139" s="73"/>
      <c r="EU139" s="73"/>
      <c r="EV139" s="73"/>
      <c r="EW139" s="73"/>
      <c r="EX139" s="73"/>
      <c r="EY139" s="73"/>
      <c r="EZ139" s="73"/>
      <c r="FA139" s="73"/>
      <c r="FB139" s="73"/>
      <c r="FC139" s="73"/>
      <c r="FD139" s="73"/>
      <c r="FE139" s="73"/>
      <c r="FF139" s="73"/>
      <c r="FG139" s="73"/>
      <c r="FH139" s="73"/>
      <c r="FI139" s="73"/>
      <c r="FJ139" s="73"/>
      <c r="FK139" s="73"/>
    </row>
    <row r="140" spans="14:167">
      <c r="N140" s="73"/>
      <c r="O140" s="73"/>
      <c r="P140" s="73"/>
      <c r="Q140" s="73"/>
      <c r="R140" s="73"/>
      <c r="S140" s="73"/>
      <c r="T140" s="73"/>
      <c r="U140" s="73"/>
      <c r="V140" s="73"/>
      <c r="W140" s="73"/>
      <c r="X140" s="73"/>
      <c r="Y140" s="73"/>
      <c r="Z140" s="73"/>
      <c r="AA140" s="73"/>
      <c r="AB140" s="73"/>
      <c r="AC140" s="73"/>
      <c r="AD140" s="73"/>
      <c r="AE140" s="73"/>
      <c r="AF140" s="73"/>
      <c r="AG140" s="73"/>
      <c r="AH140" s="73"/>
      <c r="AI140" s="73"/>
      <c r="AJ140" s="73"/>
      <c r="AK140" s="73"/>
      <c r="AL140" s="73"/>
      <c r="AM140" s="73"/>
      <c r="AN140" s="73"/>
      <c r="AO140" s="73"/>
      <c r="AP140" s="73"/>
      <c r="AQ140" s="73"/>
      <c r="AR140" s="73"/>
      <c r="AS140" s="73"/>
      <c r="AT140" s="73"/>
      <c r="AU140" s="73"/>
      <c r="AV140" s="73"/>
      <c r="AW140" s="73"/>
      <c r="AX140" s="73"/>
      <c r="AY140" s="73"/>
      <c r="AZ140" s="73"/>
      <c r="BA140" s="73"/>
      <c r="BB140" s="73"/>
      <c r="BC140" s="73"/>
      <c r="BD140" s="73"/>
      <c r="BE140" s="73"/>
      <c r="BF140" s="73"/>
      <c r="BG140" s="73"/>
      <c r="BH140" s="73"/>
      <c r="BI140" s="73"/>
      <c r="BJ140" s="73"/>
      <c r="BK140" s="73"/>
      <c r="BL140" s="73"/>
      <c r="BM140" s="73"/>
      <c r="BN140" s="73"/>
      <c r="BO140" s="73"/>
      <c r="BP140" s="73"/>
      <c r="BQ140" s="73"/>
      <c r="BR140" s="73"/>
      <c r="BS140" s="73"/>
      <c r="BT140" s="73"/>
      <c r="BU140" s="73"/>
      <c r="BV140" s="73"/>
      <c r="BW140" s="73"/>
      <c r="BX140" s="73"/>
      <c r="BY140" s="73"/>
      <c r="BZ140" s="73"/>
      <c r="CA140" s="73"/>
      <c r="CB140" s="73"/>
      <c r="CC140" s="73"/>
      <c r="CD140" s="73"/>
      <c r="CE140" s="73"/>
      <c r="CF140" s="73"/>
      <c r="CG140" s="73"/>
      <c r="CH140" s="73"/>
      <c r="CI140" s="73"/>
      <c r="CJ140" s="73"/>
      <c r="CK140" s="73"/>
      <c r="CL140" s="73"/>
      <c r="CM140" s="73"/>
      <c r="CN140" s="73"/>
      <c r="CO140" s="73"/>
      <c r="CP140" s="73"/>
      <c r="CQ140" s="73"/>
      <c r="CR140" s="73"/>
      <c r="CS140" s="73"/>
      <c r="CT140" s="73"/>
      <c r="CU140" s="73"/>
      <c r="CV140" s="73"/>
      <c r="CW140" s="73"/>
      <c r="CX140" s="73"/>
      <c r="CY140" s="73"/>
      <c r="CZ140" s="73"/>
      <c r="DA140" s="73"/>
      <c r="DB140" s="73"/>
      <c r="DC140" s="73"/>
      <c r="DD140" s="73"/>
      <c r="DE140" s="73"/>
      <c r="DF140" s="73"/>
      <c r="DG140" s="73"/>
      <c r="DH140" s="73"/>
      <c r="DI140" s="73"/>
      <c r="DJ140" s="73"/>
      <c r="DK140" s="73"/>
      <c r="DL140" s="73"/>
      <c r="DM140" s="73"/>
      <c r="DN140" s="73"/>
      <c r="DO140" s="73"/>
      <c r="DP140" s="73"/>
      <c r="DQ140" s="73"/>
      <c r="DR140" s="73"/>
      <c r="DS140" s="73"/>
      <c r="DT140" s="73"/>
      <c r="DU140" s="73"/>
      <c r="DV140" s="73"/>
      <c r="DW140" s="73"/>
      <c r="DX140" s="73"/>
      <c r="DY140" s="73"/>
      <c r="DZ140" s="73"/>
      <c r="EA140" s="73"/>
      <c r="EB140" s="73"/>
      <c r="EC140" s="73"/>
      <c r="ED140" s="73"/>
      <c r="EE140" s="73"/>
      <c r="EF140" s="73"/>
      <c r="EG140" s="73"/>
      <c r="EH140" s="73"/>
      <c r="EI140" s="73"/>
      <c r="EJ140" s="73"/>
      <c r="EK140" s="73"/>
      <c r="EL140" s="73"/>
      <c r="EM140" s="73"/>
      <c r="EN140" s="73"/>
      <c r="EO140" s="73"/>
      <c r="EP140" s="73"/>
      <c r="EQ140" s="73"/>
      <c r="ER140" s="73"/>
      <c r="ES140" s="73"/>
      <c r="ET140" s="73"/>
      <c r="EU140" s="73"/>
      <c r="EV140" s="73"/>
      <c r="EW140" s="73"/>
      <c r="EX140" s="73"/>
      <c r="EY140" s="73"/>
      <c r="EZ140" s="73"/>
      <c r="FA140" s="73"/>
      <c r="FB140" s="73"/>
      <c r="FC140" s="73"/>
      <c r="FD140" s="73"/>
      <c r="FE140" s="73"/>
      <c r="FF140" s="73"/>
      <c r="FG140" s="73"/>
      <c r="FH140" s="73"/>
      <c r="FI140" s="73"/>
      <c r="FJ140" s="73"/>
      <c r="FK140" s="73"/>
    </row>
    <row r="141" spans="14:167">
      <c r="N141" s="73"/>
      <c r="O141" s="73"/>
      <c r="P141" s="73"/>
      <c r="Q141" s="73"/>
      <c r="R141" s="73"/>
      <c r="S141" s="73"/>
      <c r="T141" s="73"/>
      <c r="U141" s="73"/>
      <c r="V141" s="73"/>
      <c r="W141" s="73"/>
      <c r="X141" s="73"/>
      <c r="Y141" s="73"/>
      <c r="Z141" s="73"/>
      <c r="AA141" s="73"/>
      <c r="AB141" s="73"/>
      <c r="AC141" s="73"/>
      <c r="AD141" s="73"/>
      <c r="AE141" s="73"/>
      <c r="AF141" s="73"/>
      <c r="AG141" s="73"/>
      <c r="AH141" s="73"/>
      <c r="AI141" s="73"/>
      <c r="AJ141" s="73"/>
      <c r="AK141" s="73"/>
      <c r="AL141" s="73"/>
      <c r="AM141" s="73"/>
      <c r="AN141" s="73"/>
      <c r="AO141" s="73"/>
      <c r="AP141" s="73"/>
      <c r="AQ141" s="73"/>
      <c r="AR141" s="73"/>
      <c r="AS141" s="73"/>
      <c r="AT141" s="73"/>
      <c r="AU141" s="73"/>
      <c r="AV141" s="73"/>
      <c r="AW141" s="73"/>
      <c r="AX141" s="73"/>
      <c r="AY141" s="73"/>
      <c r="AZ141" s="73"/>
      <c r="BA141" s="73"/>
      <c r="BB141" s="73"/>
      <c r="BC141" s="73"/>
      <c r="BD141" s="73"/>
      <c r="BE141" s="73"/>
      <c r="BF141" s="73"/>
      <c r="BG141" s="73"/>
      <c r="BH141" s="73"/>
      <c r="BI141" s="73"/>
      <c r="BJ141" s="73"/>
      <c r="BK141" s="73"/>
      <c r="BL141" s="73"/>
      <c r="BM141" s="73"/>
      <c r="BN141" s="73"/>
      <c r="BO141" s="73"/>
      <c r="BP141" s="73"/>
      <c r="BQ141" s="73"/>
      <c r="BR141" s="73"/>
      <c r="BS141" s="73"/>
      <c r="BT141" s="73"/>
      <c r="BU141" s="73"/>
      <c r="BV141" s="73"/>
      <c r="BW141" s="73"/>
      <c r="BX141" s="73"/>
      <c r="BY141" s="73"/>
      <c r="BZ141" s="73"/>
      <c r="CA141" s="73"/>
      <c r="CB141" s="73"/>
      <c r="CC141" s="73"/>
      <c r="CD141" s="73"/>
      <c r="CE141" s="73"/>
      <c r="CF141" s="73"/>
      <c r="CG141" s="73"/>
      <c r="CH141" s="73"/>
      <c r="CI141" s="73"/>
      <c r="CJ141" s="73"/>
      <c r="CK141" s="73"/>
      <c r="CL141" s="73"/>
      <c r="CM141" s="73"/>
      <c r="CN141" s="73"/>
      <c r="CO141" s="73"/>
      <c r="CP141" s="73"/>
      <c r="CQ141" s="73"/>
      <c r="CR141" s="73"/>
      <c r="CS141" s="73"/>
      <c r="CT141" s="73"/>
      <c r="CU141" s="73"/>
      <c r="CV141" s="73"/>
      <c r="CW141" s="73"/>
      <c r="CX141" s="73"/>
      <c r="CY141" s="73"/>
      <c r="CZ141" s="73"/>
      <c r="DA141" s="73"/>
      <c r="DB141" s="73"/>
      <c r="DC141" s="73"/>
      <c r="DD141" s="73"/>
      <c r="DE141" s="73"/>
      <c r="DF141" s="73"/>
      <c r="DG141" s="73"/>
      <c r="DH141" s="73"/>
      <c r="DI141" s="73"/>
      <c r="DJ141" s="73"/>
      <c r="DK141" s="73"/>
      <c r="DL141" s="73"/>
      <c r="DM141" s="73"/>
      <c r="DN141" s="73"/>
      <c r="DO141" s="73"/>
      <c r="DP141" s="73"/>
      <c r="DQ141" s="73"/>
      <c r="DR141" s="73"/>
      <c r="DS141" s="73"/>
      <c r="DT141" s="73"/>
      <c r="DU141" s="73"/>
      <c r="DV141" s="73"/>
      <c r="DW141" s="73"/>
      <c r="DX141" s="73"/>
      <c r="DY141" s="73"/>
      <c r="DZ141" s="73"/>
      <c r="EA141" s="73"/>
      <c r="EB141" s="73"/>
      <c r="EC141" s="73"/>
      <c r="ED141" s="73"/>
      <c r="EE141" s="73"/>
      <c r="EF141" s="73"/>
      <c r="EG141" s="73"/>
      <c r="EH141" s="73"/>
      <c r="EI141" s="73"/>
      <c r="EJ141" s="73"/>
      <c r="EK141" s="73"/>
      <c r="EL141" s="73"/>
      <c r="EM141" s="73"/>
      <c r="EN141" s="73"/>
      <c r="EO141" s="73"/>
      <c r="EP141" s="73"/>
      <c r="EQ141" s="73"/>
      <c r="ER141" s="73"/>
      <c r="ES141" s="73"/>
      <c r="ET141" s="73"/>
      <c r="EU141" s="73"/>
      <c r="EV141" s="73"/>
      <c r="EW141" s="73"/>
      <c r="EX141" s="73"/>
      <c r="EY141" s="73"/>
      <c r="EZ141" s="73"/>
      <c r="FA141" s="73"/>
      <c r="FB141" s="73"/>
      <c r="FC141" s="73"/>
      <c r="FD141" s="73"/>
      <c r="FE141" s="73"/>
      <c r="FF141" s="73"/>
      <c r="FG141" s="73"/>
      <c r="FH141" s="73"/>
      <c r="FI141" s="73"/>
      <c r="FJ141" s="73"/>
      <c r="FK141" s="73"/>
    </row>
    <row r="142" spans="14:167">
      <c r="N142" s="73"/>
      <c r="O142" s="73"/>
      <c r="P142" s="73"/>
      <c r="Q142" s="73"/>
      <c r="R142" s="73"/>
      <c r="S142" s="73"/>
      <c r="T142" s="73"/>
      <c r="U142" s="73"/>
      <c r="V142" s="73"/>
      <c r="W142" s="73"/>
      <c r="X142" s="73"/>
      <c r="Y142" s="73"/>
      <c r="Z142" s="73"/>
      <c r="AA142" s="73"/>
      <c r="AB142" s="73"/>
      <c r="AC142" s="73"/>
      <c r="AD142" s="73"/>
      <c r="AE142" s="73"/>
      <c r="AF142" s="73"/>
      <c r="AG142" s="73"/>
      <c r="AH142" s="73"/>
      <c r="AI142" s="73"/>
      <c r="AJ142" s="73"/>
      <c r="AK142" s="73"/>
      <c r="AL142" s="73"/>
      <c r="AM142" s="73"/>
      <c r="AN142" s="73"/>
      <c r="AO142" s="73"/>
      <c r="AP142" s="73"/>
      <c r="AQ142" s="73"/>
      <c r="AR142" s="73"/>
      <c r="AS142" s="73"/>
      <c r="AT142" s="73"/>
      <c r="AU142" s="73"/>
      <c r="AV142" s="73"/>
      <c r="AW142" s="73"/>
      <c r="AX142" s="73"/>
      <c r="AY142" s="73"/>
      <c r="AZ142" s="73"/>
      <c r="BA142" s="73"/>
      <c r="BB142" s="73"/>
      <c r="BC142" s="73"/>
      <c r="BD142" s="73"/>
      <c r="BE142" s="73"/>
      <c r="BF142" s="73"/>
      <c r="BG142" s="73"/>
      <c r="BH142" s="73"/>
      <c r="BI142" s="73"/>
      <c r="BJ142" s="73"/>
      <c r="BK142" s="73"/>
      <c r="BL142" s="73"/>
      <c r="BM142" s="73"/>
      <c r="BN142" s="73"/>
      <c r="BO142" s="73"/>
      <c r="BP142" s="73"/>
      <c r="BQ142" s="73"/>
      <c r="BR142" s="73"/>
      <c r="BS142" s="73"/>
      <c r="BT142" s="73"/>
      <c r="BU142" s="73"/>
      <c r="BV142" s="73"/>
      <c r="BW142" s="73"/>
      <c r="BX142" s="73"/>
      <c r="BY142" s="73"/>
      <c r="BZ142" s="73"/>
      <c r="CA142" s="73"/>
      <c r="CB142" s="73"/>
      <c r="CC142" s="73"/>
      <c r="CD142" s="73"/>
      <c r="CE142" s="73"/>
      <c r="CF142" s="73"/>
      <c r="CG142" s="73"/>
      <c r="CH142" s="73"/>
      <c r="CI142" s="73"/>
      <c r="CJ142" s="73"/>
      <c r="CK142" s="73"/>
      <c r="CL142" s="73"/>
      <c r="CM142" s="73"/>
      <c r="CN142" s="73"/>
      <c r="CO142" s="73"/>
      <c r="CP142" s="73"/>
      <c r="CQ142" s="73"/>
      <c r="CR142" s="73"/>
      <c r="CS142" s="73"/>
      <c r="CT142" s="73"/>
      <c r="CU142" s="73"/>
      <c r="CV142" s="73"/>
      <c r="CW142" s="73"/>
      <c r="CX142" s="73"/>
      <c r="CY142" s="73"/>
      <c r="CZ142" s="73"/>
      <c r="DA142" s="73"/>
      <c r="DB142" s="73"/>
      <c r="DC142" s="73"/>
      <c r="DD142" s="73"/>
      <c r="DE142" s="73"/>
      <c r="DF142" s="73"/>
      <c r="DG142" s="73"/>
      <c r="DH142" s="73"/>
      <c r="DI142" s="73"/>
      <c r="DJ142" s="73"/>
      <c r="DK142" s="73"/>
      <c r="DL142" s="73"/>
      <c r="DM142" s="73"/>
      <c r="DN142" s="73"/>
      <c r="DO142" s="73"/>
      <c r="DP142" s="73"/>
      <c r="DQ142" s="73"/>
      <c r="DR142" s="73"/>
      <c r="DS142" s="73"/>
      <c r="DT142" s="73"/>
      <c r="DU142" s="73"/>
      <c r="DV142" s="73"/>
      <c r="DW142" s="73"/>
      <c r="DX142" s="73"/>
      <c r="DY142" s="73"/>
      <c r="DZ142" s="73"/>
      <c r="EA142" s="73"/>
      <c r="EB142" s="73"/>
      <c r="EC142" s="73"/>
      <c r="ED142" s="73"/>
      <c r="EE142" s="73"/>
      <c r="EF142" s="73"/>
      <c r="EG142" s="73"/>
      <c r="EH142" s="73"/>
      <c r="EI142" s="73"/>
      <c r="EJ142" s="73"/>
      <c r="EK142" s="73"/>
      <c r="EL142" s="73"/>
      <c r="EM142" s="73"/>
      <c r="EN142" s="73"/>
      <c r="EO142" s="73"/>
      <c r="EP142" s="73"/>
      <c r="EQ142" s="73"/>
      <c r="ER142" s="73"/>
      <c r="ES142" s="73"/>
      <c r="ET142" s="73"/>
      <c r="EU142" s="73"/>
      <c r="EV142" s="73"/>
      <c r="EW142" s="73"/>
      <c r="EX142" s="73"/>
      <c r="EY142" s="73"/>
      <c r="EZ142" s="73"/>
      <c r="FA142" s="73"/>
      <c r="FB142" s="73"/>
      <c r="FC142" s="73"/>
      <c r="FD142" s="73"/>
      <c r="FE142" s="73"/>
      <c r="FF142" s="73"/>
      <c r="FG142" s="73"/>
      <c r="FH142" s="73"/>
      <c r="FI142" s="73"/>
      <c r="FJ142" s="73"/>
      <c r="FK142" s="73"/>
    </row>
    <row r="143" spans="14:167">
      <c r="N143" s="73"/>
      <c r="O143" s="73"/>
      <c r="P143" s="73"/>
      <c r="Q143" s="73"/>
      <c r="R143" s="73"/>
      <c r="S143" s="73"/>
      <c r="T143" s="73"/>
      <c r="U143" s="73"/>
      <c r="V143" s="73"/>
      <c r="W143" s="73"/>
      <c r="X143" s="73"/>
      <c r="Y143" s="73"/>
      <c r="Z143" s="73"/>
      <c r="AA143" s="73"/>
      <c r="AB143" s="73"/>
      <c r="AC143" s="73"/>
      <c r="AD143" s="73"/>
      <c r="AE143" s="73"/>
      <c r="AF143" s="73"/>
      <c r="AG143" s="73"/>
      <c r="AH143" s="73"/>
      <c r="AI143" s="73"/>
      <c r="AJ143" s="73"/>
      <c r="AK143" s="73"/>
      <c r="AL143" s="73"/>
      <c r="AM143" s="73"/>
      <c r="AN143" s="73"/>
      <c r="AO143" s="73"/>
      <c r="AP143" s="73"/>
      <c r="AQ143" s="73"/>
      <c r="AR143" s="73"/>
      <c r="AS143" s="73"/>
      <c r="AT143" s="73"/>
      <c r="AU143" s="73"/>
      <c r="AV143" s="73"/>
      <c r="AW143" s="73"/>
      <c r="AX143" s="73"/>
      <c r="AY143" s="73"/>
      <c r="AZ143" s="73"/>
      <c r="BA143" s="73"/>
      <c r="BB143" s="73"/>
      <c r="BC143" s="73"/>
      <c r="BD143" s="73"/>
      <c r="BE143" s="73"/>
      <c r="BF143" s="73"/>
      <c r="BG143" s="73"/>
      <c r="BH143" s="73"/>
      <c r="BI143" s="73"/>
      <c r="BJ143" s="73"/>
      <c r="BK143" s="73"/>
      <c r="BL143" s="73"/>
      <c r="BM143" s="73"/>
      <c r="BN143" s="73"/>
      <c r="BO143" s="73"/>
      <c r="BP143" s="73"/>
      <c r="BQ143" s="73"/>
      <c r="BR143" s="73"/>
      <c r="BS143" s="73"/>
      <c r="BT143" s="73"/>
      <c r="BU143" s="73"/>
      <c r="BV143" s="73"/>
      <c r="BW143" s="73"/>
      <c r="BX143" s="73"/>
      <c r="BY143" s="73"/>
      <c r="BZ143" s="73"/>
      <c r="CA143" s="73"/>
      <c r="CB143" s="73"/>
      <c r="CC143" s="73"/>
      <c r="CD143" s="73"/>
      <c r="CE143" s="73"/>
      <c r="CF143" s="73"/>
      <c r="CG143" s="73"/>
      <c r="CH143" s="73"/>
      <c r="CI143" s="73"/>
      <c r="CJ143" s="73"/>
      <c r="CK143" s="73"/>
      <c r="CL143" s="73"/>
      <c r="CM143" s="73"/>
      <c r="CN143" s="73"/>
      <c r="CO143" s="73"/>
      <c r="CP143" s="73"/>
      <c r="CQ143" s="73"/>
      <c r="CR143" s="73"/>
      <c r="CS143" s="73"/>
      <c r="CT143" s="73"/>
      <c r="CU143" s="73"/>
      <c r="CV143" s="73"/>
      <c r="CW143" s="73"/>
      <c r="CX143" s="73"/>
      <c r="CY143" s="73"/>
      <c r="CZ143" s="73"/>
      <c r="DA143" s="73"/>
      <c r="DB143" s="73"/>
      <c r="DC143" s="73"/>
      <c r="DD143" s="73"/>
      <c r="DE143" s="73"/>
      <c r="DF143" s="73"/>
      <c r="DG143" s="73"/>
      <c r="DH143" s="73"/>
      <c r="DI143" s="73"/>
      <c r="DJ143" s="73"/>
      <c r="DK143" s="73"/>
      <c r="DL143" s="73"/>
      <c r="DM143" s="73"/>
      <c r="DN143" s="73"/>
      <c r="DO143" s="73"/>
      <c r="DP143" s="73"/>
      <c r="DQ143" s="73"/>
      <c r="DR143" s="73"/>
      <c r="DS143" s="73"/>
      <c r="DT143" s="73"/>
      <c r="DU143" s="73"/>
      <c r="DV143" s="73"/>
      <c r="DW143" s="73"/>
      <c r="DX143" s="73"/>
      <c r="DY143" s="73"/>
      <c r="DZ143" s="73"/>
      <c r="EA143" s="73"/>
      <c r="EB143" s="73"/>
      <c r="EC143" s="73"/>
      <c r="ED143" s="73"/>
      <c r="EE143" s="73"/>
      <c r="EF143" s="73"/>
      <c r="EG143" s="73"/>
      <c r="EH143" s="73"/>
      <c r="EI143" s="73"/>
      <c r="EJ143" s="73"/>
      <c r="EK143" s="73"/>
      <c r="EL143" s="73"/>
      <c r="EM143" s="73"/>
      <c r="EN143" s="73"/>
      <c r="EO143" s="73"/>
      <c r="EP143" s="73"/>
      <c r="EQ143" s="73"/>
      <c r="ER143" s="73"/>
      <c r="ES143" s="73"/>
      <c r="ET143" s="73"/>
      <c r="EU143" s="73"/>
      <c r="EV143" s="73"/>
      <c r="EW143" s="73"/>
      <c r="EX143" s="73"/>
      <c r="EY143" s="73"/>
      <c r="EZ143" s="73"/>
      <c r="FA143" s="73"/>
      <c r="FB143" s="73"/>
      <c r="FC143" s="73"/>
      <c r="FD143" s="73"/>
      <c r="FE143" s="73"/>
      <c r="FF143" s="73"/>
      <c r="FG143" s="73"/>
      <c r="FH143" s="73"/>
      <c r="FI143" s="73"/>
      <c r="FJ143" s="73"/>
      <c r="FK143" s="73"/>
    </row>
    <row r="144" spans="14:167">
      <c r="N144" s="73"/>
      <c r="O144" s="73"/>
      <c r="P144" s="73"/>
      <c r="Q144" s="73"/>
      <c r="R144" s="73"/>
      <c r="S144" s="73"/>
      <c r="T144" s="73"/>
      <c r="U144" s="73"/>
      <c r="V144" s="73"/>
      <c r="W144" s="73"/>
      <c r="X144" s="73"/>
      <c r="Y144" s="73"/>
      <c r="Z144" s="73"/>
      <c r="AA144" s="73"/>
      <c r="AB144" s="73"/>
      <c r="AC144" s="73"/>
      <c r="AD144" s="73"/>
      <c r="AE144" s="73"/>
      <c r="AF144" s="73"/>
      <c r="AG144" s="73"/>
      <c r="AH144" s="73"/>
      <c r="AI144" s="73"/>
      <c r="AJ144" s="73"/>
      <c r="AK144" s="73"/>
      <c r="AL144" s="73"/>
      <c r="AM144" s="73"/>
      <c r="AN144" s="73"/>
      <c r="AO144" s="73"/>
      <c r="AP144" s="73"/>
      <c r="AQ144" s="73"/>
      <c r="AR144" s="73"/>
      <c r="AS144" s="73"/>
      <c r="AT144" s="73"/>
      <c r="AU144" s="73"/>
      <c r="AV144" s="73"/>
      <c r="AW144" s="73"/>
      <c r="AX144" s="73"/>
      <c r="AY144" s="73"/>
      <c r="AZ144" s="73"/>
      <c r="BA144" s="73"/>
      <c r="BB144" s="73"/>
      <c r="BC144" s="73"/>
      <c r="BD144" s="73"/>
      <c r="BE144" s="73"/>
      <c r="BF144" s="73"/>
      <c r="BG144" s="73"/>
      <c r="BH144" s="73"/>
      <c r="BI144" s="73"/>
      <c r="BJ144" s="73"/>
      <c r="BK144" s="73"/>
      <c r="BL144" s="73"/>
      <c r="BM144" s="73"/>
      <c r="BN144" s="73"/>
      <c r="BO144" s="73"/>
      <c r="BP144" s="73"/>
      <c r="BQ144" s="73"/>
      <c r="BR144" s="73"/>
      <c r="BS144" s="73"/>
      <c r="BT144" s="73"/>
      <c r="BU144" s="73"/>
      <c r="BV144" s="73"/>
      <c r="BW144" s="73"/>
      <c r="BX144" s="73"/>
      <c r="BY144" s="73"/>
      <c r="BZ144" s="73"/>
      <c r="CA144" s="73"/>
      <c r="CB144" s="73"/>
      <c r="CC144" s="73"/>
      <c r="CD144" s="73"/>
      <c r="CE144" s="73"/>
      <c r="CF144" s="73"/>
      <c r="CG144" s="73"/>
      <c r="CH144" s="73"/>
      <c r="CI144" s="73"/>
      <c r="CJ144" s="73"/>
      <c r="CK144" s="73"/>
      <c r="CL144" s="73"/>
      <c r="CM144" s="73"/>
      <c r="CN144" s="73"/>
      <c r="CO144" s="73"/>
      <c r="CP144" s="73"/>
      <c r="CQ144" s="73"/>
      <c r="CR144" s="73"/>
      <c r="CS144" s="73"/>
      <c r="CT144" s="73"/>
      <c r="CU144" s="73"/>
      <c r="CV144" s="73"/>
      <c r="CW144" s="73"/>
      <c r="CX144" s="73"/>
      <c r="CY144" s="73"/>
      <c r="CZ144" s="73"/>
      <c r="DA144" s="73"/>
      <c r="DB144" s="73"/>
      <c r="DC144" s="73"/>
      <c r="DD144" s="73"/>
      <c r="DE144" s="73"/>
      <c r="DF144" s="73"/>
      <c r="DG144" s="73"/>
      <c r="DH144" s="73"/>
      <c r="DI144" s="73"/>
      <c r="DJ144" s="73"/>
      <c r="DK144" s="73"/>
      <c r="DL144" s="73"/>
      <c r="DM144" s="73"/>
      <c r="DN144" s="73"/>
      <c r="DO144" s="73"/>
      <c r="DP144" s="73"/>
      <c r="DQ144" s="73"/>
      <c r="DR144" s="73"/>
      <c r="DS144" s="73"/>
      <c r="DT144" s="73"/>
      <c r="DU144" s="73"/>
      <c r="DV144" s="73"/>
      <c r="DW144" s="73"/>
      <c r="DX144" s="73"/>
      <c r="DY144" s="73"/>
      <c r="DZ144" s="73"/>
      <c r="EA144" s="73"/>
      <c r="EB144" s="73"/>
      <c r="EC144" s="73"/>
      <c r="ED144" s="73"/>
      <c r="EE144" s="73"/>
      <c r="EF144" s="73"/>
      <c r="EG144" s="73"/>
      <c r="EH144" s="73"/>
      <c r="EI144" s="73"/>
      <c r="EJ144" s="73"/>
      <c r="EK144" s="73"/>
      <c r="EL144" s="73"/>
      <c r="EM144" s="73"/>
      <c r="EN144" s="73"/>
      <c r="EO144" s="73"/>
      <c r="EP144" s="73"/>
      <c r="EQ144" s="73"/>
      <c r="ER144" s="73"/>
      <c r="ES144" s="73"/>
      <c r="ET144" s="73"/>
      <c r="EU144" s="73"/>
      <c r="EV144" s="73"/>
      <c r="EW144" s="73"/>
      <c r="EX144" s="73"/>
      <c r="EY144" s="73"/>
      <c r="EZ144" s="73"/>
      <c r="FA144" s="73"/>
      <c r="FB144" s="73"/>
      <c r="FC144" s="73"/>
      <c r="FD144" s="73"/>
      <c r="FE144" s="73"/>
      <c r="FF144" s="73"/>
      <c r="FG144" s="73"/>
      <c r="FH144" s="73"/>
      <c r="FI144" s="73"/>
      <c r="FJ144" s="73"/>
      <c r="FK144" s="73"/>
    </row>
    <row r="145" spans="14:167">
      <c r="N145" s="73"/>
      <c r="O145" s="73"/>
      <c r="P145" s="73"/>
      <c r="Q145" s="73"/>
      <c r="R145" s="73"/>
      <c r="S145" s="73"/>
      <c r="T145" s="73"/>
      <c r="U145" s="73"/>
      <c r="V145" s="73"/>
      <c r="W145" s="73"/>
      <c r="X145" s="73"/>
      <c r="Y145" s="73"/>
      <c r="Z145" s="73"/>
      <c r="AA145" s="73"/>
      <c r="AB145" s="73"/>
      <c r="AC145" s="73"/>
      <c r="AD145" s="73"/>
      <c r="AE145" s="73"/>
      <c r="AF145" s="73"/>
      <c r="AG145" s="73"/>
      <c r="AH145" s="73"/>
      <c r="AI145" s="73"/>
      <c r="AJ145" s="73"/>
      <c r="AK145" s="73"/>
      <c r="AL145" s="73"/>
      <c r="AM145" s="73"/>
      <c r="AN145" s="73"/>
      <c r="AO145" s="73"/>
      <c r="AP145" s="73"/>
      <c r="AQ145" s="73"/>
      <c r="AR145" s="73"/>
      <c r="AS145" s="73"/>
      <c r="AT145" s="73"/>
      <c r="AU145" s="73"/>
      <c r="AV145" s="73"/>
      <c r="AW145" s="73"/>
      <c r="AX145" s="73"/>
      <c r="AY145" s="73"/>
      <c r="AZ145" s="73"/>
      <c r="BA145" s="73"/>
      <c r="BB145" s="73"/>
      <c r="BC145" s="73"/>
      <c r="BD145" s="73"/>
      <c r="BE145" s="73"/>
      <c r="BF145" s="73"/>
      <c r="BG145" s="73"/>
      <c r="BH145" s="73"/>
      <c r="BI145" s="73"/>
      <c r="BJ145" s="73"/>
      <c r="BK145" s="73"/>
      <c r="BL145" s="73"/>
      <c r="BM145" s="73"/>
      <c r="BN145" s="73"/>
      <c r="BO145" s="73"/>
      <c r="BP145" s="73"/>
      <c r="BQ145" s="73"/>
      <c r="BR145" s="73"/>
      <c r="BS145" s="73"/>
      <c r="BT145" s="73"/>
      <c r="BU145" s="73"/>
      <c r="BV145" s="73"/>
      <c r="BW145" s="73"/>
      <c r="BX145" s="73"/>
      <c r="BY145" s="73"/>
      <c r="BZ145" s="73"/>
      <c r="CA145" s="73"/>
      <c r="CB145" s="73"/>
      <c r="CC145" s="73"/>
      <c r="CD145" s="73"/>
      <c r="CE145" s="73"/>
      <c r="CF145" s="73"/>
      <c r="CG145" s="73"/>
      <c r="CH145" s="73"/>
      <c r="CI145" s="73"/>
      <c r="CJ145" s="73"/>
      <c r="CK145" s="73"/>
      <c r="CL145" s="73"/>
      <c r="CM145" s="73"/>
      <c r="CN145" s="73"/>
      <c r="CO145" s="73"/>
      <c r="CP145" s="73"/>
      <c r="CQ145" s="73"/>
      <c r="CR145" s="73"/>
      <c r="CS145" s="73"/>
      <c r="CT145" s="73"/>
      <c r="CU145" s="73"/>
      <c r="CV145" s="73"/>
      <c r="CW145" s="73"/>
      <c r="CX145" s="73"/>
      <c r="CY145" s="73"/>
      <c r="CZ145" s="73"/>
      <c r="DA145" s="73"/>
      <c r="DB145" s="73"/>
      <c r="DC145" s="73"/>
      <c r="DD145" s="73"/>
      <c r="DE145" s="73"/>
      <c r="DF145" s="73"/>
      <c r="DG145" s="73"/>
      <c r="DH145" s="73"/>
      <c r="DI145" s="73"/>
      <c r="DJ145" s="73"/>
      <c r="DK145" s="73"/>
      <c r="DL145" s="73"/>
      <c r="DM145" s="73"/>
      <c r="DN145" s="73"/>
      <c r="DO145" s="73"/>
      <c r="DP145" s="73"/>
      <c r="DQ145" s="73"/>
      <c r="DR145" s="73"/>
      <c r="DS145" s="73"/>
      <c r="DT145" s="73"/>
      <c r="DU145" s="73"/>
      <c r="DV145" s="73"/>
      <c r="DW145" s="73"/>
      <c r="DX145" s="73"/>
      <c r="DY145" s="73"/>
      <c r="DZ145" s="73"/>
      <c r="EA145" s="73"/>
      <c r="EB145" s="73"/>
      <c r="EC145" s="73"/>
      <c r="ED145" s="73"/>
      <c r="EE145" s="73"/>
      <c r="EF145" s="73"/>
      <c r="EG145" s="73"/>
      <c r="EH145" s="73"/>
      <c r="EI145" s="73"/>
      <c r="EJ145" s="73"/>
      <c r="EK145" s="73"/>
      <c r="EL145" s="73"/>
      <c r="EM145" s="73"/>
      <c r="EN145" s="73"/>
      <c r="EO145" s="73"/>
      <c r="EP145" s="73"/>
      <c r="EQ145" s="73"/>
      <c r="ER145" s="73"/>
      <c r="ES145" s="73"/>
      <c r="ET145" s="73"/>
      <c r="EU145" s="73"/>
      <c r="EV145" s="73"/>
      <c r="EW145" s="73"/>
      <c r="EX145" s="73"/>
      <c r="EY145" s="73"/>
      <c r="EZ145" s="73"/>
      <c r="FA145" s="73"/>
      <c r="FB145" s="73"/>
      <c r="FC145" s="73"/>
      <c r="FD145" s="73"/>
      <c r="FE145" s="73"/>
      <c r="FF145" s="73"/>
      <c r="FG145" s="73"/>
      <c r="FH145" s="73"/>
      <c r="FI145" s="73"/>
      <c r="FJ145" s="73"/>
      <c r="FK145" s="73"/>
    </row>
    <row r="146" spans="14:167">
      <c r="N146" s="73"/>
      <c r="O146" s="73"/>
      <c r="P146" s="73"/>
      <c r="Q146" s="73"/>
      <c r="R146" s="73"/>
      <c r="S146" s="73"/>
      <c r="T146" s="73"/>
      <c r="U146" s="73"/>
      <c r="V146" s="73"/>
      <c r="W146" s="73"/>
      <c r="X146" s="73"/>
      <c r="Y146" s="73"/>
      <c r="Z146" s="73"/>
      <c r="AA146" s="73"/>
      <c r="AB146" s="73"/>
      <c r="AC146" s="73"/>
      <c r="AD146" s="73"/>
      <c r="AE146" s="73"/>
      <c r="AF146" s="73"/>
      <c r="AG146" s="73"/>
      <c r="AH146" s="73"/>
      <c r="AI146" s="73"/>
      <c r="AJ146" s="73"/>
      <c r="AK146" s="73"/>
      <c r="AL146" s="73"/>
      <c r="AM146" s="73"/>
      <c r="AN146" s="73"/>
      <c r="AO146" s="73"/>
      <c r="AP146" s="73"/>
      <c r="AQ146" s="73"/>
      <c r="AR146" s="73"/>
      <c r="AS146" s="73"/>
      <c r="AT146" s="73"/>
      <c r="AU146" s="73"/>
      <c r="AV146" s="73"/>
      <c r="AW146" s="73"/>
      <c r="AX146" s="73"/>
      <c r="AY146" s="73"/>
      <c r="AZ146" s="73"/>
      <c r="BA146" s="73"/>
      <c r="BB146" s="73"/>
      <c r="BC146" s="73"/>
      <c r="BD146" s="73"/>
      <c r="BE146" s="73"/>
      <c r="BF146" s="73"/>
      <c r="BG146" s="73"/>
      <c r="BH146" s="73"/>
      <c r="BI146" s="73"/>
      <c r="BJ146" s="73"/>
      <c r="BK146" s="73"/>
      <c r="BL146" s="73"/>
      <c r="BM146" s="73"/>
      <c r="BN146" s="73"/>
      <c r="BO146" s="73"/>
      <c r="BP146" s="73"/>
      <c r="BQ146" s="73"/>
      <c r="BR146" s="73"/>
      <c r="BS146" s="73"/>
      <c r="BT146" s="73"/>
      <c r="BU146" s="73"/>
      <c r="BV146" s="73"/>
      <c r="BW146" s="73"/>
      <c r="BX146" s="73"/>
      <c r="BY146" s="73"/>
      <c r="BZ146" s="73"/>
      <c r="CA146" s="73"/>
      <c r="CB146" s="73"/>
      <c r="CC146" s="73"/>
      <c r="CD146" s="73"/>
      <c r="CE146" s="73"/>
      <c r="CF146" s="73"/>
      <c r="CG146" s="73"/>
      <c r="CH146" s="73"/>
      <c r="CI146" s="73"/>
      <c r="CJ146" s="73"/>
      <c r="CK146" s="73"/>
      <c r="CL146" s="73"/>
      <c r="CM146" s="73"/>
      <c r="CN146" s="73"/>
      <c r="CO146" s="73"/>
      <c r="CP146" s="73"/>
      <c r="CQ146" s="73"/>
      <c r="CR146" s="73"/>
      <c r="CS146" s="73"/>
      <c r="CT146" s="73"/>
      <c r="CU146" s="73"/>
      <c r="CV146" s="73"/>
      <c r="CW146" s="73"/>
      <c r="CX146" s="73"/>
      <c r="CY146" s="73"/>
      <c r="CZ146" s="73"/>
      <c r="DA146" s="73"/>
      <c r="DB146" s="73"/>
      <c r="DC146" s="73"/>
      <c r="DD146" s="73"/>
      <c r="DE146" s="73"/>
      <c r="DF146" s="73"/>
      <c r="DG146" s="73"/>
      <c r="DH146" s="73"/>
      <c r="DI146" s="73"/>
      <c r="DJ146" s="73"/>
      <c r="DK146" s="73"/>
      <c r="DL146" s="73"/>
      <c r="DM146" s="73"/>
      <c r="DN146" s="73"/>
      <c r="DO146" s="73"/>
      <c r="DP146" s="73"/>
      <c r="DQ146" s="73"/>
      <c r="DR146" s="73"/>
      <c r="DS146" s="73"/>
      <c r="DT146" s="73"/>
      <c r="DU146" s="73"/>
      <c r="DV146" s="73"/>
      <c r="DW146" s="73"/>
      <c r="DX146" s="73"/>
      <c r="DY146" s="73"/>
      <c r="DZ146" s="73"/>
      <c r="EA146" s="73"/>
      <c r="EB146" s="73"/>
      <c r="EC146" s="73"/>
      <c r="ED146" s="73"/>
      <c r="EE146" s="73"/>
      <c r="EF146" s="73"/>
      <c r="EG146" s="73"/>
      <c r="EH146" s="73"/>
      <c r="EI146" s="73"/>
      <c r="EJ146" s="73"/>
      <c r="EK146" s="73"/>
      <c r="EL146" s="73"/>
      <c r="EM146" s="73"/>
      <c r="EN146" s="73"/>
      <c r="EO146" s="73"/>
      <c r="EP146" s="73"/>
      <c r="EQ146" s="73"/>
      <c r="ER146" s="73"/>
      <c r="ES146" s="73"/>
      <c r="ET146" s="73"/>
      <c r="EU146" s="73"/>
      <c r="EV146" s="73"/>
      <c r="EW146" s="73"/>
      <c r="EX146" s="73"/>
      <c r="EY146" s="73"/>
      <c r="EZ146" s="73"/>
      <c r="FA146" s="73"/>
      <c r="FB146" s="73"/>
      <c r="FC146" s="73"/>
      <c r="FD146" s="73"/>
      <c r="FE146" s="73"/>
      <c r="FF146" s="73"/>
      <c r="FG146" s="73"/>
      <c r="FH146" s="73"/>
      <c r="FI146" s="73"/>
      <c r="FJ146" s="73"/>
      <c r="FK146" s="73"/>
    </row>
    <row r="147" spans="14:167">
      <c r="N147" s="73"/>
      <c r="O147" s="73"/>
      <c r="P147" s="73"/>
      <c r="Q147" s="73"/>
      <c r="R147" s="73"/>
      <c r="S147" s="73"/>
      <c r="T147" s="73"/>
      <c r="U147" s="73"/>
      <c r="V147" s="73"/>
      <c r="W147" s="73"/>
      <c r="X147" s="73"/>
      <c r="Y147" s="73"/>
      <c r="Z147" s="73"/>
      <c r="AA147" s="73"/>
      <c r="AB147" s="73"/>
      <c r="AC147" s="73"/>
      <c r="AD147" s="73"/>
      <c r="AE147" s="73"/>
      <c r="AF147" s="73"/>
      <c r="AG147" s="73"/>
      <c r="AH147" s="73"/>
      <c r="AI147" s="73"/>
      <c r="AJ147" s="73"/>
      <c r="AK147" s="73"/>
      <c r="AL147" s="73"/>
      <c r="AM147" s="73"/>
      <c r="AN147" s="73"/>
      <c r="AO147" s="73"/>
      <c r="AP147" s="73"/>
      <c r="AQ147" s="73"/>
      <c r="AR147" s="73"/>
      <c r="AS147" s="73"/>
      <c r="AT147" s="73"/>
      <c r="AU147" s="73"/>
      <c r="AV147" s="73"/>
      <c r="AW147" s="73"/>
      <c r="AX147" s="73"/>
      <c r="AY147" s="73"/>
      <c r="AZ147" s="73"/>
      <c r="BA147" s="73"/>
      <c r="BB147" s="73"/>
      <c r="BC147" s="73"/>
      <c r="BD147" s="73"/>
      <c r="BE147" s="73"/>
      <c r="BF147" s="73"/>
      <c r="BG147" s="73"/>
      <c r="BH147" s="73"/>
      <c r="BI147" s="73"/>
      <c r="BJ147" s="73"/>
      <c r="BK147" s="73"/>
      <c r="BL147" s="73"/>
      <c r="BM147" s="73"/>
      <c r="BN147" s="73"/>
      <c r="BO147" s="73"/>
      <c r="BP147" s="73"/>
      <c r="BQ147" s="73"/>
      <c r="BR147" s="73"/>
      <c r="BS147" s="73"/>
      <c r="BT147" s="73"/>
      <c r="BU147" s="73"/>
      <c r="BV147" s="73"/>
      <c r="BW147" s="73"/>
      <c r="BX147" s="73"/>
      <c r="BY147" s="73"/>
      <c r="BZ147" s="73"/>
      <c r="CA147" s="73"/>
      <c r="CB147" s="73"/>
      <c r="CC147" s="73"/>
      <c r="CD147" s="73"/>
      <c r="CE147" s="73"/>
      <c r="CF147" s="73"/>
      <c r="CG147" s="73"/>
      <c r="CH147" s="73"/>
      <c r="CI147" s="73"/>
      <c r="CJ147" s="73"/>
      <c r="CK147" s="73"/>
      <c r="CL147" s="73"/>
      <c r="CM147" s="73"/>
      <c r="CN147" s="73"/>
      <c r="CO147" s="73"/>
      <c r="CP147" s="73"/>
      <c r="CQ147" s="73"/>
      <c r="CR147" s="73"/>
      <c r="CS147" s="73"/>
      <c r="CT147" s="73"/>
      <c r="CU147" s="73"/>
      <c r="CV147" s="73"/>
      <c r="CW147" s="73"/>
      <c r="CX147" s="73"/>
      <c r="CY147" s="73"/>
      <c r="CZ147" s="73"/>
      <c r="DA147" s="73"/>
      <c r="DB147" s="73"/>
      <c r="DC147" s="73"/>
      <c r="DD147" s="73"/>
      <c r="DE147" s="73"/>
      <c r="DF147" s="73"/>
      <c r="DG147" s="73"/>
      <c r="DH147" s="73"/>
      <c r="DI147" s="73"/>
      <c r="DJ147" s="73"/>
      <c r="DK147" s="73"/>
      <c r="DL147" s="73"/>
      <c r="DM147" s="73"/>
      <c r="DN147" s="73"/>
      <c r="DO147" s="73"/>
      <c r="DP147" s="73"/>
      <c r="DQ147" s="73"/>
      <c r="DR147" s="73"/>
      <c r="DS147" s="73"/>
      <c r="DT147" s="73"/>
      <c r="DU147" s="73"/>
      <c r="DV147" s="73"/>
      <c r="DW147" s="73"/>
      <c r="DX147" s="73"/>
      <c r="DY147" s="73"/>
      <c r="DZ147" s="73"/>
      <c r="EA147" s="73"/>
      <c r="EB147" s="73"/>
      <c r="EC147" s="73"/>
      <c r="ED147" s="73"/>
      <c r="EE147" s="73"/>
      <c r="EF147" s="73"/>
      <c r="EG147" s="73"/>
      <c r="EH147" s="73"/>
      <c r="EI147" s="73"/>
      <c r="EJ147" s="73"/>
      <c r="EK147" s="73"/>
      <c r="EL147" s="73"/>
      <c r="EM147" s="73"/>
      <c r="EN147" s="73"/>
      <c r="EO147" s="73"/>
      <c r="EP147" s="73"/>
      <c r="EQ147" s="73"/>
      <c r="ER147" s="73"/>
      <c r="ES147" s="73"/>
      <c r="ET147" s="73"/>
      <c r="EU147" s="73"/>
      <c r="EV147" s="73"/>
      <c r="EW147" s="73"/>
      <c r="EX147" s="73"/>
      <c r="EY147" s="73"/>
      <c r="EZ147" s="73"/>
      <c r="FA147" s="73"/>
      <c r="FB147" s="73"/>
      <c r="FC147" s="73"/>
      <c r="FD147" s="73"/>
      <c r="FE147" s="73"/>
      <c r="FF147" s="73"/>
      <c r="FG147" s="73"/>
      <c r="FH147" s="73"/>
      <c r="FI147" s="73"/>
      <c r="FJ147" s="73"/>
      <c r="FK147" s="73"/>
    </row>
    <row r="148" spans="14:167">
      <c r="N148" s="73"/>
      <c r="O148" s="73"/>
      <c r="P148" s="73"/>
      <c r="Q148" s="73"/>
      <c r="R148" s="73"/>
      <c r="S148" s="73"/>
      <c r="T148" s="73"/>
      <c r="U148" s="73"/>
      <c r="V148" s="73"/>
      <c r="W148" s="73"/>
      <c r="X148" s="73"/>
      <c r="Y148" s="73"/>
      <c r="Z148" s="73"/>
      <c r="AA148" s="73"/>
      <c r="AB148" s="73"/>
      <c r="AC148" s="73"/>
      <c r="AD148" s="73"/>
      <c r="AE148" s="73"/>
      <c r="AF148" s="73"/>
      <c r="AG148" s="73"/>
      <c r="AH148" s="73"/>
      <c r="AI148" s="73"/>
      <c r="AJ148" s="73"/>
      <c r="AK148" s="73"/>
      <c r="AL148" s="73"/>
      <c r="AM148" s="73"/>
      <c r="AN148" s="73"/>
      <c r="AO148" s="73"/>
      <c r="AP148" s="73"/>
      <c r="AQ148" s="73"/>
      <c r="AR148" s="73"/>
      <c r="AS148" s="73"/>
      <c r="AT148" s="73"/>
      <c r="AU148" s="73"/>
      <c r="AV148" s="73"/>
      <c r="AW148" s="73"/>
      <c r="AX148" s="73"/>
      <c r="AY148" s="73"/>
      <c r="AZ148" s="73"/>
      <c r="BA148" s="73"/>
      <c r="BB148" s="73"/>
      <c r="BC148" s="73"/>
      <c r="BD148" s="73"/>
      <c r="BE148" s="73"/>
      <c r="BF148" s="73"/>
      <c r="BG148" s="73"/>
      <c r="BH148" s="73"/>
      <c r="BI148" s="73"/>
      <c r="BJ148" s="73"/>
      <c r="BK148" s="73"/>
      <c r="BL148" s="73"/>
      <c r="BM148" s="73"/>
      <c r="BN148" s="73"/>
      <c r="BO148" s="73"/>
      <c r="BP148" s="73"/>
      <c r="BQ148" s="73"/>
      <c r="BR148" s="73"/>
      <c r="BS148" s="73"/>
      <c r="BT148" s="73"/>
      <c r="BU148" s="73"/>
      <c r="BV148" s="73"/>
      <c r="BW148" s="73"/>
      <c r="BX148" s="73"/>
      <c r="BY148" s="73"/>
      <c r="BZ148" s="73"/>
      <c r="CA148" s="73"/>
      <c r="CB148" s="73"/>
      <c r="CC148" s="73"/>
      <c r="CD148" s="73"/>
      <c r="CE148" s="73"/>
      <c r="CF148" s="73"/>
      <c r="CG148" s="73"/>
      <c r="CH148" s="73"/>
      <c r="CI148" s="73"/>
      <c r="CJ148" s="73"/>
      <c r="CK148" s="73"/>
      <c r="CL148" s="73"/>
      <c r="CM148" s="73"/>
      <c r="CN148" s="73"/>
      <c r="CO148" s="73"/>
      <c r="CP148" s="73"/>
      <c r="CQ148" s="73"/>
      <c r="CR148" s="73"/>
      <c r="CS148" s="73"/>
      <c r="CT148" s="73"/>
      <c r="CU148" s="73"/>
      <c r="CV148" s="73"/>
      <c r="CW148" s="73"/>
      <c r="CX148" s="73"/>
      <c r="CY148" s="73"/>
      <c r="CZ148" s="73"/>
      <c r="DA148" s="73"/>
      <c r="DB148" s="73"/>
      <c r="DC148" s="73"/>
      <c r="DD148" s="73"/>
      <c r="DE148" s="73"/>
      <c r="DF148" s="73"/>
      <c r="DG148" s="73"/>
      <c r="DH148" s="73"/>
      <c r="DI148" s="73"/>
      <c r="DJ148" s="73"/>
      <c r="DK148" s="73"/>
      <c r="DL148" s="73"/>
      <c r="DM148" s="73"/>
      <c r="DN148" s="73"/>
      <c r="DO148" s="73"/>
      <c r="DP148" s="73"/>
      <c r="DQ148" s="73"/>
      <c r="DR148" s="73"/>
      <c r="DS148" s="73"/>
      <c r="DT148" s="73"/>
      <c r="DU148" s="73"/>
      <c r="DV148" s="73"/>
      <c r="DW148" s="73"/>
      <c r="DX148" s="73"/>
      <c r="DY148" s="73"/>
      <c r="DZ148" s="73"/>
      <c r="EA148" s="73"/>
      <c r="EB148" s="73"/>
      <c r="EC148" s="73"/>
      <c r="ED148" s="73"/>
      <c r="EE148" s="73"/>
      <c r="EF148" s="73"/>
      <c r="EG148" s="73"/>
      <c r="EH148" s="73"/>
      <c r="EI148" s="73"/>
      <c r="EJ148" s="73"/>
      <c r="EK148" s="73"/>
      <c r="EL148" s="73"/>
      <c r="EM148" s="73"/>
      <c r="EN148" s="73"/>
      <c r="EO148" s="73"/>
      <c r="EP148" s="73"/>
      <c r="EQ148" s="73"/>
      <c r="ER148" s="73"/>
      <c r="ES148" s="73"/>
      <c r="ET148" s="73"/>
      <c r="EU148" s="73"/>
      <c r="EV148" s="73"/>
      <c r="EW148" s="73"/>
      <c r="EX148" s="73"/>
      <c r="EY148" s="73"/>
      <c r="EZ148" s="73"/>
      <c r="FA148" s="73"/>
      <c r="FB148" s="73"/>
      <c r="FC148" s="73"/>
      <c r="FD148" s="73"/>
      <c r="FE148" s="73"/>
      <c r="FF148" s="73"/>
      <c r="FG148" s="73"/>
      <c r="FH148" s="73"/>
      <c r="FI148" s="73"/>
      <c r="FJ148" s="73"/>
      <c r="FK148" s="73"/>
    </row>
    <row r="149" spans="14:167">
      <c r="N149" s="73"/>
      <c r="O149" s="73"/>
      <c r="P149" s="73"/>
      <c r="Q149" s="73"/>
      <c r="R149" s="73"/>
      <c r="S149" s="73"/>
      <c r="T149" s="73"/>
      <c r="U149" s="73"/>
      <c r="V149" s="73"/>
      <c r="W149" s="73"/>
      <c r="X149" s="73"/>
      <c r="Y149" s="73"/>
      <c r="Z149" s="73"/>
      <c r="AA149" s="73"/>
      <c r="AB149" s="73"/>
      <c r="AC149" s="73"/>
      <c r="AD149" s="73"/>
      <c r="AE149" s="73"/>
      <c r="AF149" s="73"/>
      <c r="AG149" s="73"/>
      <c r="AH149" s="73"/>
      <c r="AI149" s="73"/>
      <c r="AJ149" s="73"/>
      <c r="AK149" s="73"/>
      <c r="AL149" s="73"/>
      <c r="AM149" s="73"/>
      <c r="AN149" s="73"/>
      <c r="AO149" s="73"/>
      <c r="AP149" s="73"/>
      <c r="AQ149" s="73"/>
      <c r="AR149" s="73"/>
      <c r="AS149" s="73"/>
      <c r="AT149" s="73"/>
      <c r="AU149" s="73"/>
      <c r="AV149" s="73"/>
      <c r="AW149" s="73"/>
      <c r="AX149" s="73"/>
      <c r="AY149" s="73"/>
      <c r="AZ149" s="73"/>
      <c r="BA149" s="73"/>
      <c r="BB149" s="73"/>
      <c r="BC149" s="73"/>
      <c r="BD149" s="73"/>
      <c r="BE149" s="73"/>
      <c r="BF149" s="73"/>
      <c r="BG149" s="73"/>
      <c r="BH149" s="73"/>
      <c r="BI149" s="73"/>
      <c r="BJ149" s="73"/>
      <c r="BK149" s="73"/>
      <c r="BL149" s="73"/>
      <c r="BM149" s="73"/>
      <c r="BN149" s="73"/>
      <c r="BO149" s="73"/>
      <c r="BP149" s="73"/>
      <c r="BQ149" s="73"/>
      <c r="BR149" s="73"/>
      <c r="BS149" s="73"/>
      <c r="BT149" s="73"/>
      <c r="BU149" s="73"/>
      <c r="BV149" s="73"/>
      <c r="BW149" s="73"/>
      <c r="BX149" s="73"/>
      <c r="BY149" s="73"/>
      <c r="BZ149" s="73"/>
      <c r="CA149" s="73"/>
      <c r="CB149" s="73"/>
      <c r="CC149" s="73"/>
      <c r="CD149" s="73"/>
      <c r="CE149" s="73"/>
      <c r="CF149" s="73"/>
      <c r="CG149" s="73"/>
      <c r="CH149" s="73"/>
      <c r="CI149" s="73"/>
      <c r="CJ149" s="73"/>
      <c r="CK149" s="73"/>
      <c r="CL149" s="73"/>
      <c r="CM149" s="73"/>
      <c r="CN149" s="73"/>
      <c r="CO149" s="73"/>
      <c r="CP149" s="73"/>
      <c r="CQ149" s="73"/>
      <c r="CR149" s="73"/>
      <c r="CS149" s="73"/>
      <c r="CT149" s="73"/>
      <c r="CU149" s="73"/>
      <c r="CV149" s="73"/>
      <c r="CW149" s="73"/>
      <c r="CX149" s="73"/>
      <c r="CY149" s="73"/>
      <c r="CZ149" s="73"/>
      <c r="DA149" s="73"/>
      <c r="DB149" s="73"/>
      <c r="DC149" s="73"/>
      <c r="DD149" s="73"/>
      <c r="DE149" s="73"/>
      <c r="DF149" s="73"/>
      <c r="DG149" s="73"/>
      <c r="DH149" s="73"/>
      <c r="DI149" s="73"/>
      <c r="DJ149" s="73"/>
      <c r="DK149" s="73"/>
      <c r="DL149" s="73"/>
      <c r="DM149" s="73"/>
      <c r="DN149" s="73"/>
      <c r="DO149" s="73"/>
      <c r="DP149" s="73"/>
      <c r="DQ149" s="73"/>
      <c r="DR149" s="73"/>
      <c r="DS149" s="73"/>
      <c r="DT149" s="73"/>
      <c r="DU149" s="73"/>
      <c r="DV149" s="73"/>
      <c r="DW149" s="73"/>
      <c r="DX149" s="73"/>
      <c r="DY149" s="73"/>
      <c r="DZ149" s="73"/>
      <c r="EA149" s="73"/>
      <c r="EB149" s="73"/>
      <c r="EC149" s="73"/>
      <c r="ED149" s="73"/>
      <c r="EE149" s="73"/>
      <c r="EF149" s="73"/>
      <c r="EG149" s="73"/>
      <c r="EH149" s="73"/>
      <c r="EI149" s="73"/>
      <c r="EJ149" s="73"/>
      <c r="EK149" s="73"/>
      <c r="EL149" s="73"/>
      <c r="EM149" s="73"/>
      <c r="EN149" s="73"/>
      <c r="EO149" s="73"/>
      <c r="EP149" s="73"/>
      <c r="EQ149" s="73"/>
      <c r="ER149" s="73"/>
      <c r="ES149" s="73"/>
      <c r="ET149" s="73"/>
      <c r="EU149" s="73"/>
      <c r="EV149" s="73"/>
      <c r="EW149" s="73"/>
      <c r="EX149" s="73"/>
      <c r="EY149" s="73"/>
      <c r="EZ149" s="73"/>
      <c r="FA149" s="73"/>
      <c r="FB149" s="73"/>
      <c r="FC149" s="73"/>
      <c r="FD149" s="73"/>
      <c r="FE149" s="73"/>
      <c r="FF149" s="73"/>
      <c r="FG149" s="73"/>
      <c r="FH149" s="73"/>
      <c r="FI149" s="73"/>
      <c r="FJ149" s="73"/>
      <c r="FK149" s="73"/>
    </row>
    <row r="150" spans="14:167">
      <c r="N150" s="73"/>
      <c r="O150" s="73"/>
      <c r="P150" s="73"/>
      <c r="Q150" s="73"/>
      <c r="R150" s="73"/>
      <c r="S150" s="73"/>
      <c r="T150" s="73"/>
      <c r="U150" s="73"/>
      <c r="V150" s="73"/>
      <c r="W150" s="73"/>
      <c r="X150" s="73"/>
      <c r="Y150" s="73"/>
      <c r="Z150" s="73"/>
      <c r="AA150" s="73"/>
      <c r="AB150" s="73"/>
      <c r="AC150" s="73"/>
      <c r="AD150" s="73"/>
      <c r="AE150" s="73"/>
      <c r="AF150" s="73"/>
      <c r="AG150" s="73"/>
      <c r="AH150" s="73"/>
      <c r="AI150" s="73"/>
      <c r="AJ150" s="73"/>
      <c r="AK150" s="73"/>
      <c r="AL150" s="73"/>
      <c r="AM150" s="73"/>
      <c r="AN150" s="73"/>
      <c r="AO150" s="73"/>
      <c r="AP150" s="73"/>
      <c r="AQ150" s="73"/>
      <c r="AR150" s="73"/>
      <c r="AS150" s="73"/>
      <c r="AT150" s="73"/>
      <c r="AU150" s="73"/>
      <c r="AV150" s="73"/>
      <c r="AW150" s="73"/>
      <c r="AX150" s="73"/>
      <c r="AY150" s="73"/>
      <c r="AZ150" s="73"/>
      <c r="BA150" s="73"/>
      <c r="BB150" s="73"/>
      <c r="BC150" s="73"/>
      <c r="BD150" s="73"/>
      <c r="BE150" s="73"/>
      <c r="BF150" s="73"/>
      <c r="BG150" s="73"/>
      <c r="BH150" s="73"/>
      <c r="BI150" s="73"/>
      <c r="BJ150" s="73"/>
      <c r="BK150" s="73"/>
      <c r="BL150" s="73"/>
      <c r="BM150" s="73"/>
      <c r="BN150" s="73"/>
      <c r="BO150" s="73"/>
      <c r="BP150" s="73"/>
      <c r="BQ150" s="73"/>
      <c r="BR150" s="73"/>
      <c r="BS150" s="73"/>
      <c r="BT150" s="73"/>
      <c r="BU150" s="73"/>
      <c r="BV150" s="73"/>
      <c r="BW150" s="73"/>
      <c r="BX150" s="73"/>
      <c r="BY150" s="73"/>
      <c r="BZ150" s="73"/>
      <c r="CA150" s="73"/>
      <c r="CB150" s="73"/>
      <c r="CC150" s="73"/>
      <c r="CD150" s="73"/>
      <c r="CE150" s="73"/>
      <c r="CF150" s="73"/>
      <c r="CG150" s="73"/>
      <c r="CH150" s="73"/>
      <c r="CI150" s="73"/>
      <c r="CJ150" s="73"/>
      <c r="CK150" s="73"/>
      <c r="CL150" s="73"/>
      <c r="CM150" s="73"/>
      <c r="CN150" s="73"/>
      <c r="CO150" s="73"/>
      <c r="CP150" s="73"/>
      <c r="CQ150" s="73"/>
      <c r="CR150" s="73"/>
      <c r="CS150" s="73"/>
      <c r="CT150" s="73"/>
      <c r="CU150" s="73"/>
      <c r="CV150" s="73"/>
      <c r="CW150" s="73"/>
      <c r="CX150" s="73"/>
      <c r="CY150" s="73"/>
      <c r="CZ150" s="73"/>
      <c r="DA150" s="73"/>
      <c r="DB150" s="73"/>
      <c r="DC150" s="73"/>
      <c r="DD150" s="73"/>
      <c r="DE150" s="73"/>
      <c r="DF150" s="73"/>
      <c r="DG150" s="73"/>
      <c r="DH150" s="73"/>
      <c r="DI150" s="73"/>
      <c r="DJ150" s="73"/>
      <c r="DK150" s="73"/>
      <c r="DL150" s="73"/>
      <c r="DM150" s="73"/>
      <c r="DN150" s="73"/>
      <c r="DO150" s="73"/>
      <c r="DP150" s="73"/>
      <c r="DQ150" s="73"/>
      <c r="DR150" s="73"/>
      <c r="DS150" s="73"/>
      <c r="DT150" s="73"/>
      <c r="DU150" s="73"/>
      <c r="DV150" s="73"/>
      <c r="DW150" s="73"/>
      <c r="DX150" s="73"/>
      <c r="DY150" s="73"/>
      <c r="DZ150" s="73"/>
      <c r="EA150" s="73"/>
      <c r="EB150" s="73"/>
      <c r="EC150" s="73"/>
      <c r="ED150" s="73"/>
      <c r="EE150" s="73"/>
      <c r="EF150" s="73"/>
      <c r="EG150" s="73"/>
      <c r="EH150" s="73"/>
      <c r="EI150" s="73"/>
      <c r="EJ150" s="73"/>
      <c r="EK150" s="73"/>
      <c r="EL150" s="73"/>
      <c r="EM150" s="73"/>
      <c r="EN150" s="73"/>
      <c r="EO150" s="73"/>
      <c r="EP150" s="73"/>
      <c r="EQ150" s="73"/>
      <c r="ER150" s="73"/>
      <c r="ES150" s="73"/>
      <c r="ET150" s="73"/>
      <c r="EU150" s="73"/>
      <c r="EV150" s="73"/>
      <c r="EW150" s="73"/>
      <c r="EX150" s="73"/>
      <c r="EY150" s="73"/>
      <c r="EZ150" s="73"/>
      <c r="FA150" s="73"/>
      <c r="FB150" s="73"/>
      <c r="FC150" s="73"/>
      <c r="FD150" s="73"/>
      <c r="FE150" s="73"/>
      <c r="FF150" s="73"/>
      <c r="FG150" s="73"/>
      <c r="FH150" s="73"/>
      <c r="FI150" s="73"/>
      <c r="FJ150" s="73"/>
      <c r="FK150" s="73"/>
    </row>
    <row r="151" spans="14:167">
      <c r="N151" s="73"/>
      <c r="O151" s="73"/>
      <c r="P151" s="73"/>
      <c r="Q151" s="73"/>
      <c r="R151" s="73"/>
      <c r="S151" s="73"/>
      <c r="T151" s="73"/>
      <c r="U151" s="73"/>
      <c r="V151" s="73"/>
      <c r="W151" s="73"/>
      <c r="X151" s="73"/>
      <c r="Y151" s="73"/>
      <c r="Z151" s="73"/>
      <c r="AA151" s="73"/>
      <c r="AB151" s="73"/>
      <c r="AC151" s="73"/>
      <c r="AD151" s="73"/>
      <c r="AE151" s="73"/>
      <c r="AF151" s="73"/>
      <c r="AG151" s="73"/>
      <c r="AH151" s="73"/>
      <c r="AI151" s="73"/>
      <c r="AJ151" s="73"/>
      <c r="AK151" s="73"/>
      <c r="AL151" s="73"/>
      <c r="AM151" s="73"/>
      <c r="AN151" s="73"/>
      <c r="AO151" s="73"/>
      <c r="AP151" s="73"/>
      <c r="AQ151" s="73"/>
      <c r="AR151" s="73"/>
      <c r="AS151" s="73"/>
      <c r="AT151" s="73"/>
      <c r="AU151" s="73"/>
      <c r="AV151" s="73"/>
      <c r="AW151" s="73"/>
      <c r="AX151" s="73"/>
      <c r="AY151" s="73"/>
      <c r="AZ151" s="73"/>
      <c r="BA151" s="73"/>
      <c r="BB151" s="73"/>
      <c r="BC151" s="73"/>
      <c r="BD151" s="73"/>
      <c r="BE151" s="73"/>
      <c r="BF151" s="73"/>
      <c r="BG151" s="73"/>
      <c r="BH151" s="73"/>
      <c r="BI151" s="73"/>
      <c r="BJ151" s="73"/>
      <c r="BK151" s="73"/>
      <c r="BL151" s="73"/>
      <c r="BM151" s="73"/>
      <c r="BN151" s="73"/>
      <c r="BO151" s="73"/>
      <c r="BP151" s="73"/>
      <c r="BQ151" s="73"/>
      <c r="BR151" s="73"/>
      <c r="BS151" s="73"/>
      <c r="BT151" s="73"/>
      <c r="BU151" s="73"/>
      <c r="BV151" s="73"/>
      <c r="BW151" s="73"/>
      <c r="BX151" s="73"/>
      <c r="BY151" s="73"/>
      <c r="BZ151" s="73"/>
      <c r="CA151" s="73"/>
      <c r="CB151" s="73"/>
      <c r="CC151" s="73"/>
      <c r="CD151" s="73"/>
      <c r="CE151" s="73"/>
      <c r="CF151" s="73"/>
      <c r="CG151" s="73"/>
      <c r="CH151" s="73"/>
      <c r="CI151" s="73"/>
      <c r="CJ151" s="73"/>
      <c r="CK151" s="73"/>
      <c r="CL151" s="73"/>
      <c r="CM151" s="73"/>
      <c r="CN151" s="73"/>
      <c r="CO151" s="73"/>
      <c r="CP151" s="73"/>
      <c r="CQ151" s="73"/>
      <c r="CR151" s="73"/>
      <c r="CS151" s="73"/>
      <c r="CT151" s="73"/>
      <c r="CU151" s="73"/>
      <c r="CV151" s="73"/>
      <c r="CW151" s="73"/>
      <c r="CX151" s="73"/>
      <c r="CY151" s="73"/>
      <c r="CZ151" s="73"/>
      <c r="DA151" s="73"/>
      <c r="DB151" s="73"/>
      <c r="DC151" s="73"/>
      <c r="DD151" s="73"/>
      <c r="DE151" s="73"/>
      <c r="DF151" s="73"/>
      <c r="DG151" s="73"/>
      <c r="DH151" s="73"/>
      <c r="DI151" s="73"/>
      <c r="DJ151" s="73"/>
      <c r="DK151" s="73"/>
      <c r="DL151" s="73"/>
      <c r="DM151" s="73"/>
      <c r="DN151" s="73"/>
      <c r="DO151" s="73"/>
      <c r="DP151" s="73"/>
      <c r="DQ151" s="73"/>
      <c r="DR151" s="73"/>
      <c r="DS151" s="73"/>
      <c r="DT151" s="73"/>
      <c r="DU151" s="73"/>
      <c r="DV151" s="73"/>
      <c r="DW151" s="73"/>
      <c r="DX151" s="73"/>
      <c r="DY151" s="73"/>
      <c r="DZ151" s="73"/>
      <c r="EA151" s="73"/>
      <c r="EB151" s="73"/>
      <c r="EC151" s="73"/>
      <c r="ED151" s="73"/>
      <c r="EE151" s="73"/>
      <c r="EF151" s="73"/>
      <c r="EG151" s="73"/>
      <c r="EH151" s="73"/>
      <c r="EI151" s="73"/>
      <c r="EJ151" s="73"/>
      <c r="EK151" s="73"/>
      <c r="EL151" s="73"/>
      <c r="EM151" s="73"/>
      <c r="EN151" s="73"/>
      <c r="EO151" s="73"/>
      <c r="EP151" s="73"/>
      <c r="EQ151" s="73"/>
      <c r="ER151" s="73"/>
      <c r="ES151" s="73"/>
      <c r="ET151" s="73"/>
      <c r="EU151" s="73"/>
      <c r="EV151" s="73"/>
      <c r="EW151" s="73"/>
      <c r="EX151" s="73"/>
      <c r="EY151" s="73"/>
      <c r="EZ151" s="73"/>
      <c r="FA151" s="73"/>
      <c r="FB151" s="73"/>
      <c r="FC151" s="73"/>
      <c r="FD151" s="73"/>
      <c r="FE151" s="73"/>
      <c r="FF151" s="73"/>
      <c r="FG151" s="73"/>
      <c r="FH151" s="73"/>
      <c r="FI151" s="73"/>
      <c r="FJ151" s="73"/>
      <c r="FK151" s="73"/>
    </row>
    <row r="152" spans="14:167">
      <c r="N152" s="73"/>
      <c r="O152" s="73"/>
      <c r="P152" s="73"/>
      <c r="Q152" s="73"/>
      <c r="R152" s="73"/>
      <c r="S152" s="73"/>
      <c r="T152" s="73"/>
      <c r="U152" s="73"/>
      <c r="V152" s="73"/>
      <c r="W152" s="73"/>
      <c r="X152" s="73"/>
      <c r="Y152" s="73"/>
      <c r="Z152" s="73"/>
      <c r="AA152" s="73"/>
      <c r="AB152" s="73"/>
      <c r="AC152" s="73"/>
      <c r="AD152" s="73"/>
      <c r="AE152" s="73"/>
      <c r="AF152" s="73"/>
      <c r="AG152" s="73"/>
      <c r="AH152" s="73"/>
      <c r="AI152" s="73"/>
      <c r="AJ152" s="73"/>
      <c r="AK152" s="73"/>
      <c r="AL152" s="73"/>
      <c r="AM152" s="73"/>
      <c r="AN152" s="73"/>
      <c r="AO152" s="73"/>
      <c r="AP152" s="73"/>
      <c r="AQ152" s="73"/>
      <c r="AR152" s="73"/>
      <c r="AS152" s="73"/>
      <c r="AT152" s="73"/>
      <c r="AU152" s="73"/>
      <c r="AV152" s="73"/>
      <c r="AW152" s="73"/>
      <c r="AX152" s="73"/>
      <c r="AY152" s="73"/>
      <c r="AZ152" s="73"/>
      <c r="BA152" s="73"/>
      <c r="BB152" s="73"/>
      <c r="BC152" s="73"/>
      <c r="BD152" s="73"/>
      <c r="BE152" s="73"/>
      <c r="BF152" s="73"/>
      <c r="BG152" s="73"/>
      <c r="BH152" s="73"/>
      <c r="BI152" s="73"/>
      <c r="BJ152" s="73"/>
      <c r="BK152" s="73"/>
      <c r="BL152" s="73"/>
      <c r="BM152" s="73"/>
      <c r="BN152" s="73"/>
      <c r="BO152" s="73"/>
      <c r="BP152" s="73"/>
      <c r="BQ152" s="73"/>
      <c r="BR152" s="73"/>
      <c r="BS152" s="73"/>
      <c r="BT152" s="73"/>
      <c r="BU152" s="73"/>
      <c r="BV152" s="73"/>
      <c r="BW152" s="73"/>
      <c r="BX152" s="73"/>
      <c r="BY152" s="73"/>
      <c r="BZ152" s="73"/>
      <c r="CA152" s="73"/>
      <c r="CB152" s="73"/>
      <c r="CC152" s="73"/>
      <c r="CD152" s="73"/>
      <c r="CE152" s="73"/>
      <c r="CF152" s="73"/>
      <c r="CG152" s="73"/>
      <c r="CH152" s="73"/>
      <c r="CI152" s="73"/>
      <c r="CJ152" s="73"/>
      <c r="CK152" s="73"/>
      <c r="CL152" s="73"/>
      <c r="CM152" s="73"/>
      <c r="CN152" s="73"/>
      <c r="CO152" s="73"/>
      <c r="CP152" s="73"/>
      <c r="CQ152" s="73"/>
      <c r="CR152" s="73"/>
      <c r="CS152" s="73"/>
      <c r="CT152" s="73"/>
      <c r="CU152" s="73"/>
      <c r="CV152" s="73"/>
      <c r="CW152" s="73"/>
      <c r="CX152" s="73"/>
      <c r="CY152" s="73"/>
      <c r="CZ152" s="73"/>
      <c r="DA152" s="73"/>
      <c r="DB152" s="73"/>
      <c r="DC152" s="73"/>
      <c r="DD152" s="73"/>
      <c r="DE152" s="73"/>
      <c r="DF152" s="73"/>
      <c r="DG152" s="73"/>
      <c r="DH152" s="73"/>
      <c r="DI152" s="73"/>
      <c r="DJ152" s="73"/>
      <c r="DK152" s="73"/>
      <c r="DL152" s="73"/>
      <c r="DM152" s="73"/>
      <c r="DN152" s="73"/>
      <c r="DO152" s="73"/>
      <c r="DP152" s="73"/>
      <c r="DQ152" s="73"/>
      <c r="DR152" s="73"/>
      <c r="DS152" s="73"/>
      <c r="DT152" s="73"/>
      <c r="DU152" s="73"/>
      <c r="DV152" s="73"/>
      <c r="DW152" s="73"/>
      <c r="DX152" s="73"/>
      <c r="DY152" s="73"/>
      <c r="DZ152" s="73"/>
      <c r="EA152" s="73"/>
      <c r="EB152" s="73"/>
      <c r="EC152" s="73"/>
      <c r="ED152" s="73"/>
      <c r="EE152" s="73"/>
      <c r="EF152" s="73"/>
      <c r="EG152" s="73"/>
      <c r="EH152" s="73"/>
      <c r="EI152" s="73"/>
      <c r="EJ152" s="73"/>
      <c r="EK152" s="73"/>
      <c r="EL152" s="73"/>
      <c r="EM152" s="73"/>
      <c r="EN152" s="73"/>
      <c r="EO152" s="73"/>
      <c r="EP152" s="73"/>
      <c r="EQ152" s="73"/>
      <c r="ER152" s="73"/>
      <c r="ES152" s="73"/>
      <c r="ET152" s="73"/>
      <c r="EU152" s="73"/>
      <c r="EV152" s="73"/>
      <c r="EW152" s="73"/>
      <c r="EX152" s="73"/>
      <c r="EY152" s="73"/>
      <c r="EZ152" s="73"/>
      <c r="FA152" s="73"/>
      <c r="FB152" s="73"/>
      <c r="FC152" s="73"/>
      <c r="FD152" s="73"/>
      <c r="FE152" s="73"/>
      <c r="FF152" s="73"/>
      <c r="FG152" s="73"/>
      <c r="FH152" s="73"/>
      <c r="FI152" s="73"/>
      <c r="FJ152" s="73"/>
      <c r="FK152" s="73"/>
    </row>
    <row r="153" spans="14:167">
      <c r="N153" s="73"/>
      <c r="O153" s="73"/>
      <c r="P153" s="73"/>
      <c r="Q153" s="73"/>
      <c r="R153" s="73"/>
      <c r="S153" s="73"/>
      <c r="T153" s="73"/>
      <c r="U153" s="73"/>
      <c r="V153" s="73"/>
      <c r="W153" s="73"/>
      <c r="X153" s="73"/>
      <c r="Y153" s="73"/>
      <c r="Z153" s="73"/>
      <c r="AA153" s="73"/>
      <c r="AB153" s="73"/>
      <c r="AC153" s="73"/>
      <c r="AD153" s="73"/>
      <c r="AE153" s="73"/>
      <c r="AF153" s="73"/>
      <c r="AG153" s="73"/>
      <c r="AH153" s="73"/>
      <c r="AI153" s="73"/>
      <c r="AJ153" s="73"/>
      <c r="AK153" s="73"/>
      <c r="AL153" s="73"/>
      <c r="AM153" s="73"/>
      <c r="AN153" s="73"/>
      <c r="AO153" s="73"/>
      <c r="AP153" s="73"/>
      <c r="AQ153" s="73"/>
      <c r="AR153" s="73"/>
      <c r="AS153" s="73"/>
      <c r="AT153" s="73"/>
      <c r="AU153" s="73"/>
      <c r="AV153" s="73"/>
      <c r="AW153" s="73"/>
      <c r="AX153" s="73"/>
      <c r="AY153" s="73"/>
      <c r="AZ153" s="73"/>
      <c r="BA153" s="73"/>
      <c r="BB153" s="73"/>
      <c r="BC153" s="73"/>
      <c r="BD153" s="73"/>
      <c r="BE153" s="73"/>
      <c r="BF153" s="73"/>
      <c r="BG153" s="73"/>
      <c r="BH153" s="73"/>
      <c r="BI153" s="73"/>
      <c r="BJ153" s="73"/>
      <c r="BK153" s="73"/>
      <c r="BL153" s="73"/>
      <c r="BM153" s="73"/>
      <c r="BN153" s="73"/>
      <c r="BO153" s="73"/>
      <c r="BP153" s="73"/>
      <c r="BQ153" s="73"/>
      <c r="BR153" s="73"/>
      <c r="BS153" s="73"/>
      <c r="BT153" s="73"/>
      <c r="BU153" s="73"/>
      <c r="BV153" s="73"/>
      <c r="BW153" s="73"/>
      <c r="BX153" s="73"/>
      <c r="BY153" s="73"/>
      <c r="BZ153" s="73"/>
      <c r="CA153" s="73"/>
      <c r="CB153" s="73"/>
      <c r="CC153" s="73"/>
      <c r="CD153" s="73"/>
      <c r="CE153" s="73"/>
      <c r="CF153" s="73"/>
      <c r="CG153" s="73"/>
      <c r="CH153" s="73"/>
      <c r="CI153" s="73"/>
      <c r="CJ153" s="73"/>
      <c r="CK153" s="73"/>
      <c r="CL153" s="73"/>
      <c r="CM153" s="73"/>
      <c r="CN153" s="73"/>
      <c r="CO153" s="73"/>
      <c r="CP153" s="73"/>
      <c r="CQ153" s="73"/>
      <c r="CR153" s="73"/>
      <c r="CS153" s="73"/>
      <c r="CT153" s="73"/>
      <c r="CU153" s="73"/>
      <c r="CV153" s="73"/>
      <c r="CW153" s="73"/>
      <c r="CX153" s="73"/>
      <c r="CY153" s="73"/>
      <c r="CZ153" s="73"/>
      <c r="DA153" s="73"/>
      <c r="DB153" s="73"/>
      <c r="DC153" s="73"/>
      <c r="DD153" s="73"/>
      <c r="DE153" s="73"/>
      <c r="DF153" s="73"/>
      <c r="DG153" s="73"/>
      <c r="DH153" s="73"/>
      <c r="DI153" s="73"/>
      <c r="DJ153" s="73"/>
      <c r="DK153" s="73"/>
      <c r="DL153" s="73"/>
      <c r="DM153" s="73"/>
      <c r="DN153" s="73"/>
      <c r="DO153" s="73"/>
      <c r="DP153" s="73"/>
      <c r="DQ153" s="73"/>
      <c r="DR153" s="73"/>
      <c r="DS153" s="73"/>
      <c r="DT153" s="73"/>
      <c r="DU153" s="73"/>
      <c r="DV153" s="73"/>
      <c r="DW153" s="73"/>
      <c r="DX153" s="73"/>
      <c r="DY153" s="73"/>
      <c r="DZ153" s="73"/>
      <c r="EA153" s="73"/>
      <c r="EB153" s="73"/>
      <c r="EC153" s="73"/>
      <c r="ED153" s="73"/>
      <c r="EE153" s="73"/>
      <c r="EF153" s="73"/>
      <c r="EG153" s="73"/>
      <c r="EH153" s="73"/>
      <c r="EI153" s="73"/>
      <c r="EJ153" s="73"/>
      <c r="EK153" s="73"/>
      <c r="EL153" s="73"/>
      <c r="EM153" s="73"/>
      <c r="EN153" s="73"/>
      <c r="EO153" s="73"/>
      <c r="EP153" s="73"/>
      <c r="EQ153" s="73"/>
      <c r="ER153" s="73"/>
      <c r="ES153" s="73"/>
      <c r="ET153" s="73"/>
      <c r="EU153" s="73"/>
      <c r="EV153" s="73"/>
      <c r="EW153" s="73"/>
      <c r="EX153" s="73"/>
      <c r="EY153" s="73"/>
      <c r="EZ153" s="73"/>
      <c r="FA153" s="73"/>
      <c r="FB153" s="73"/>
      <c r="FC153" s="73"/>
      <c r="FD153" s="73"/>
      <c r="FE153" s="73"/>
      <c r="FF153" s="73"/>
      <c r="FG153" s="73"/>
      <c r="FH153" s="73"/>
      <c r="FI153" s="73"/>
      <c r="FJ153" s="73"/>
      <c r="FK153" s="73"/>
    </row>
    <row r="154" spans="14:167">
      <c r="N154" s="73"/>
      <c r="O154" s="73"/>
      <c r="P154" s="73"/>
      <c r="Q154" s="73"/>
      <c r="R154" s="73"/>
      <c r="S154" s="73"/>
      <c r="T154" s="73"/>
      <c r="U154" s="73"/>
      <c r="V154" s="73"/>
      <c r="W154" s="73"/>
      <c r="X154" s="73"/>
      <c r="Y154" s="73"/>
      <c r="Z154" s="73"/>
      <c r="AA154" s="73"/>
      <c r="AB154" s="73"/>
      <c r="AC154" s="73"/>
      <c r="AD154" s="73"/>
      <c r="AE154" s="73"/>
      <c r="AF154" s="73"/>
      <c r="AG154" s="73"/>
      <c r="AH154" s="73"/>
      <c r="AI154" s="73"/>
      <c r="AJ154" s="73"/>
      <c r="AK154" s="73"/>
      <c r="AL154" s="73"/>
      <c r="AM154" s="73"/>
      <c r="AN154" s="73"/>
      <c r="AO154" s="73"/>
      <c r="AP154" s="73"/>
      <c r="AQ154" s="73"/>
      <c r="AR154" s="73"/>
      <c r="AS154" s="73"/>
      <c r="AT154" s="73"/>
      <c r="AU154" s="73"/>
      <c r="AV154" s="73"/>
      <c r="AW154" s="73"/>
      <c r="AX154" s="73"/>
      <c r="AY154" s="73"/>
      <c r="AZ154" s="73"/>
      <c r="BA154" s="73"/>
      <c r="BB154" s="73"/>
      <c r="BC154" s="73"/>
      <c r="BD154" s="73"/>
      <c r="BE154" s="73"/>
      <c r="BF154" s="73"/>
      <c r="BG154" s="73"/>
      <c r="BH154" s="73"/>
      <c r="BI154" s="73"/>
      <c r="BJ154" s="73"/>
      <c r="BK154" s="73"/>
      <c r="BL154" s="73"/>
      <c r="BM154" s="73"/>
      <c r="BN154" s="73"/>
      <c r="BO154" s="73"/>
      <c r="BP154" s="73"/>
      <c r="BQ154" s="73"/>
      <c r="BR154" s="73"/>
      <c r="BS154" s="73"/>
      <c r="BT154" s="73"/>
      <c r="BU154" s="73"/>
      <c r="BV154" s="73"/>
      <c r="BW154" s="73"/>
      <c r="BX154" s="73"/>
      <c r="BY154" s="73"/>
      <c r="BZ154" s="73"/>
      <c r="CA154" s="73"/>
      <c r="CB154" s="73"/>
      <c r="CC154" s="73"/>
      <c r="CD154" s="73"/>
      <c r="CE154" s="73"/>
      <c r="CF154" s="73"/>
      <c r="CG154" s="73"/>
      <c r="CH154" s="73"/>
      <c r="CI154" s="73"/>
      <c r="CJ154" s="73"/>
      <c r="CK154" s="73"/>
      <c r="CL154" s="73"/>
      <c r="CM154" s="73"/>
      <c r="CN154" s="73"/>
      <c r="CO154" s="73"/>
      <c r="CP154" s="73"/>
      <c r="CQ154" s="73"/>
      <c r="CR154" s="73"/>
      <c r="CS154" s="73"/>
      <c r="CT154" s="73"/>
      <c r="CU154" s="73"/>
      <c r="CV154" s="73"/>
      <c r="CW154" s="73"/>
      <c r="CX154" s="73"/>
      <c r="CY154" s="73"/>
      <c r="CZ154" s="73"/>
      <c r="DA154" s="73"/>
      <c r="DB154" s="73"/>
      <c r="DC154" s="73"/>
      <c r="DD154" s="73"/>
      <c r="DE154" s="73"/>
      <c r="DF154" s="73"/>
      <c r="DG154" s="73"/>
      <c r="DH154" s="73"/>
      <c r="DI154" s="73"/>
      <c r="DJ154" s="73"/>
      <c r="DK154" s="73"/>
      <c r="DL154" s="73"/>
      <c r="DM154" s="73"/>
      <c r="DN154" s="73"/>
      <c r="DO154" s="73"/>
      <c r="DP154" s="73"/>
      <c r="DQ154" s="73"/>
      <c r="DR154" s="73"/>
      <c r="DS154" s="73"/>
      <c r="DT154" s="73"/>
      <c r="DU154" s="73"/>
      <c r="DV154" s="73"/>
      <c r="DW154" s="73"/>
      <c r="DX154" s="73"/>
      <c r="DY154" s="73"/>
      <c r="DZ154" s="73"/>
      <c r="EA154" s="73"/>
      <c r="EB154" s="73"/>
      <c r="EC154" s="73"/>
      <c r="ED154" s="73"/>
      <c r="EE154" s="73"/>
      <c r="EF154" s="73"/>
      <c r="EG154" s="73"/>
      <c r="EH154" s="73"/>
      <c r="EI154" s="73"/>
      <c r="EJ154" s="73"/>
      <c r="EK154" s="73"/>
      <c r="EL154" s="73"/>
      <c r="EM154" s="73"/>
      <c r="EN154" s="73"/>
      <c r="EO154" s="73"/>
      <c r="EP154" s="73"/>
      <c r="EQ154" s="73"/>
      <c r="ER154" s="73"/>
      <c r="ES154" s="73"/>
      <c r="ET154" s="73"/>
      <c r="EU154" s="73"/>
      <c r="EV154" s="73"/>
      <c r="EW154" s="73"/>
      <c r="EX154" s="73"/>
      <c r="EY154" s="73"/>
      <c r="EZ154" s="73"/>
      <c r="FA154" s="73"/>
      <c r="FB154" s="73"/>
      <c r="FC154" s="73"/>
      <c r="FD154" s="73"/>
      <c r="FE154" s="73"/>
      <c r="FF154" s="73"/>
      <c r="FG154" s="73"/>
      <c r="FH154" s="73"/>
      <c r="FI154" s="73"/>
      <c r="FJ154" s="73"/>
      <c r="FK154" s="73"/>
    </row>
    <row r="155" spans="14:167">
      <c r="N155" s="73"/>
      <c r="O155" s="73"/>
      <c r="P155" s="73"/>
      <c r="Q155" s="73"/>
      <c r="R155" s="73"/>
      <c r="S155" s="73"/>
      <c r="T155" s="73"/>
      <c r="U155" s="73"/>
      <c r="V155" s="73"/>
      <c r="W155" s="73"/>
      <c r="X155" s="73"/>
      <c r="Y155" s="73"/>
      <c r="Z155" s="73"/>
      <c r="AA155" s="73"/>
      <c r="AB155" s="73"/>
      <c r="AC155" s="73"/>
      <c r="AD155" s="73"/>
      <c r="AE155" s="73"/>
      <c r="AF155" s="73"/>
      <c r="AG155" s="73"/>
      <c r="AH155" s="73"/>
      <c r="AI155" s="73"/>
      <c r="AJ155" s="73"/>
      <c r="AK155" s="73"/>
      <c r="AL155" s="73"/>
      <c r="AM155" s="73"/>
      <c r="AN155" s="73"/>
      <c r="AO155" s="73"/>
      <c r="AP155" s="73"/>
      <c r="AQ155" s="73"/>
      <c r="AR155" s="73"/>
      <c r="AS155" s="73"/>
      <c r="AT155" s="73"/>
      <c r="AU155" s="73"/>
      <c r="AV155" s="73"/>
      <c r="AW155" s="73"/>
      <c r="AX155" s="73"/>
      <c r="AY155" s="73"/>
      <c r="AZ155" s="73"/>
      <c r="BA155" s="73"/>
      <c r="BB155" s="73"/>
      <c r="BC155" s="73"/>
      <c r="BD155" s="73"/>
      <c r="BE155" s="73"/>
      <c r="BF155" s="73"/>
      <c r="BG155" s="73"/>
      <c r="BH155" s="73"/>
      <c r="BI155" s="73"/>
      <c r="BJ155" s="73"/>
      <c r="BK155" s="73"/>
      <c r="BL155" s="73"/>
      <c r="BM155" s="73"/>
      <c r="BN155" s="73"/>
      <c r="BO155" s="73"/>
      <c r="BP155" s="73"/>
      <c r="BQ155" s="73"/>
      <c r="BR155" s="73"/>
      <c r="BS155" s="73"/>
      <c r="BT155" s="73"/>
      <c r="BU155" s="73"/>
      <c r="BV155" s="73"/>
      <c r="BW155" s="73"/>
      <c r="BX155" s="73"/>
      <c r="BY155" s="73"/>
      <c r="BZ155" s="73"/>
      <c r="CA155" s="73"/>
      <c r="CB155" s="73"/>
      <c r="CC155" s="73"/>
      <c r="CD155" s="73"/>
      <c r="CE155" s="73"/>
      <c r="CF155" s="73"/>
      <c r="CG155" s="73"/>
      <c r="CH155" s="73"/>
      <c r="CI155" s="73"/>
      <c r="CJ155" s="73"/>
      <c r="CK155" s="73"/>
      <c r="CL155" s="73"/>
      <c r="CM155" s="73"/>
      <c r="CN155" s="73"/>
      <c r="CO155" s="73"/>
      <c r="CP155" s="73"/>
      <c r="CQ155" s="73"/>
      <c r="CR155" s="73"/>
      <c r="CS155" s="73"/>
      <c r="CT155" s="73"/>
      <c r="CU155" s="73"/>
      <c r="CV155" s="73"/>
      <c r="CW155" s="73"/>
      <c r="CX155" s="73"/>
      <c r="CY155" s="73"/>
      <c r="CZ155" s="73"/>
      <c r="DA155" s="73"/>
      <c r="DB155" s="73"/>
      <c r="DC155" s="73"/>
      <c r="DD155" s="73"/>
      <c r="DE155" s="73"/>
      <c r="DF155" s="73"/>
      <c r="DG155" s="73"/>
      <c r="DH155" s="73"/>
      <c r="DI155" s="73"/>
      <c r="DJ155" s="73"/>
      <c r="DK155" s="73"/>
      <c r="DL155" s="73"/>
      <c r="DM155" s="73"/>
      <c r="DN155" s="73"/>
      <c r="DO155" s="73"/>
      <c r="DP155" s="73"/>
      <c r="DQ155" s="73"/>
      <c r="DR155" s="73"/>
      <c r="DS155" s="73"/>
      <c r="DT155" s="73"/>
      <c r="DU155" s="73"/>
      <c r="DV155" s="73"/>
      <c r="DW155" s="73"/>
      <c r="DX155" s="73"/>
      <c r="DY155" s="73"/>
      <c r="DZ155" s="73"/>
      <c r="EA155" s="73"/>
      <c r="EB155" s="73"/>
      <c r="EC155" s="73"/>
      <c r="ED155" s="73"/>
      <c r="EE155" s="73"/>
      <c r="EF155" s="73"/>
      <c r="EG155" s="73"/>
      <c r="EH155" s="73"/>
      <c r="EI155" s="73"/>
      <c r="EJ155" s="73"/>
      <c r="EK155" s="73"/>
      <c r="EL155" s="73"/>
      <c r="EM155" s="73"/>
      <c r="EN155" s="73"/>
      <c r="EO155" s="73"/>
      <c r="EP155" s="73"/>
      <c r="EQ155" s="73"/>
      <c r="ER155" s="73"/>
      <c r="ES155" s="73"/>
      <c r="ET155" s="73"/>
      <c r="EU155" s="73"/>
      <c r="EV155" s="73"/>
      <c r="EW155" s="73"/>
      <c r="EX155" s="73"/>
      <c r="EY155" s="73"/>
      <c r="EZ155" s="73"/>
      <c r="FA155" s="73"/>
      <c r="FB155" s="73"/>
      <c r="FC155" s="73"/>
      <c r="FD155" s="73"/>
      <c r="FE155" s="73"/>
      <c r="FF155" s="73"/>
      <c r="FG155" s="73"/>
      <c r="FH155" s="73"/>
      <c r="FI155" s="73"/>
      <c r="FJ155" s="73"/>
      <c r="FK155" s="73"/>
    </row>
    <row r="156" spans="14:167">
      <c r="N156" s="73"/>
      <c r="O156" s="73"/>
      <c r="P156" s="73"/>
      <c r="Q156" s="73"/>
      <c r="R156" s="73"/>
      <c r="S156" s="73"/>
      <c r="T156" s="73"/>
      <c r="U156" s="73"/>
      <c r="V156" s="73"/>
      <c r="W156" s="73"/>
      <c r="X156" s="73"/>
      <c r="Y156" s="73"/>
      <c r="Z156" s="73"/>
      <c r="AA156" s="73"/>
      <c r="AB156" s="73"/>
      <c r="AC156" s="73"/>
      <c r="AD156" s="73"/>
      <c r="AE156" s="73"/>
      <c r="AF156" s="73"/>
      <c r="AG156" s="73"/>
      <c r="AH156" s="73"/>
      <c r="AI156" s="73"/>
      <c r="AJ156" s="73"/>
      <c r="AK156" s="73"/>
      <c r="AL156" s="73"/>
      <c r="AM156" s="73"/>
      <c r="AN156" s="73"/>
      <c r="AO156" s="73"/>
      <c r="AP156" s="73"/>
      <c r="AQ156" s="73"/>
      <c r="AR156" s="73"/>
      <c r="AS156" s="73"/>
      <c r="AT156" s="73"/>
      <c r="AU156" s="73"/>
      <c r="AV156" s="73"/>
      <c r="AW156" s="73"/>
      <c r="AX156" s="73"/>
      <c r="AY156" s="73"/>
      <c r="AZ156" s="73"/>
      <c r="BA156" s="73"/>
      <c r="BB156" s="73"/>
      <c r="BC156" s="73"/>
      <c r="BD156" s="73"/>
      <c r="BE156" s="73"/>
      <c r="BF156" s="73"/>
      <c r="BG156" s="73"/>
      <c r="BH156" s="73"/>
      <c r="BI156" s="73"/>
      <c r="BJ156" s="73"/>
      <c r="BK156" s="73"/>
      <c r="BL156" s="73"/>
      <c r="BM156" s="73"/>
      <c r="BN156" s="73"/>
      <c r="BO156" s="73"/>
      <c r="BP156" s="73"/>
      <c r="BQ156" s="73"/>
      <c r="BR156" s="73"/>
      <c r="BS156" s="73"/>
      <c r="BT156" s="73"/>
      <c r="BU156" s="73"/>
      <c r="BV156" s="73"/>
      <c r="BW156" s="73"/>
      <c r="BX156" s="73"/>
      <c r="BY156" s="73"/>
      <c r="BZ156" s="73"/>
      <c r="CA156" s="73"/>
      <c r="CB156" s="73"/>
      <c r="CC156" s="73"/>
      <c r="CD156" s="73"/>
      <c r="CE156" s="73"/>
      <c r="CF156" s="73"/>
      <c r="CG156" s="73"/>
      <c r="CH156" s="73"/>
      <c r="CI156" s="73"/>
      <c r="CJ156" s="73"/>
      <c r="CK156" s="73"/>
      <c r="CL156" s="73"/>
      <c r="CM156" s="73"/>
      <c r="CN156" s="73"/>
      <c r="CO156" s="73"/>
      <c r="CP156" s="73"/>
      <c r="CQ156" s="73"/>
      <c r="CR156" s="73"/>
      <c r="CS156" s="73"/>
      <c r="CT156" s="73"/>
      <c r="CU156" s="73"/>
      <c r="CV156" s="73"/>
      <c r="CW156" s="73"/>
      <c r="CX156" s="73"/>
      <c r="CY156" s="73"/>
      <c r="CZ156" s="73"/>
      <c r="DA156" s="73"/>
      <c r="DB156" s="73"/>
      <c r="DC156" s="73"/>
      <c r="DD156" s="73"/>
      <c r="DE156" s="73"/>
      <c r="DF156" s="73"/>
      <c r="DG156" s="73"/>
      <c r="DH156" s="73"/>
      <c r="DI156" s="73"/>
      <c r="DJ156" s="73"/>
      <c r="DK156" s="73"/>
      <c r="DL156" s="73"/>
      <c r="DM156" s="73"/>
      <c r="DN156" s="73"/>
      <c r="DO156" s="73"/>
      <c r="DP156" s="73"/>
      <c r="DQ156" s="73"/>
      <c r="DR156" s="73"/>
      <c r="DS156" s="73"/>
      <c r="DT156" s="73"/>
      <c r="DU156" s="73"/>
      <c r="DV156" s="73"/>
      <c r="DW156" s="73"/>
      <c r="DX156" s="73"/>
      <c r="DY156" s="73"/>
      <c r="DZ156" s="73"/>
      <c r="EA156" s="73"/>
      <c r="EB156" s="73"/>
      <c r="EC156" s="73"/>
      <c r="ED156" s="73"/>
      <c r="EE156" s="73"/>
      <c r="EF156" s="73"/>
      <c r="EG156" s="73"/>
      <c r="EH156" s="73"/>
      <c r="EI156" s="73"/>
      <c r="EJ156" s="73"/>
      <c r="EK156" s="73"/>
      <c r="EL156" s="73"/>
      <c r="EM156" s="73"/>
      <c r="EN156" s="73"/>
      <c r="EO156" s="73"/>
      <c r="EP156" s="73"/>
      <c r="EQ156" s="73"/>
      <c r="ER156" s="73"/>
      <c r="ES156" s="73"/>
      <c r="ET156" s="73"/>
      <c r="EU156" s="73"/>
      <c r="EV156" s="73"/>
      <c r="EW156" s="73"/>
      <c r="EX156" s="73"/>
      <c r="EY156" s="73"/>
      <c r="EZ156" s="73"/>
      <c r="FA156" s="73"/>
      <c r="FB156" s="73"/>
      <c r="FC156" s="73"/>
      <c r="FD156" s="73"/>
      <c r="FE156" s="73"/>
      <c r="FF156" s="73"/>
      <c r="FG156" s="73"/>
      <c r="FH156" s="73"/>
      <c r="FI156" s="73"/>
      <c r="FJ156" s="73"/>
      <c r="FK156" s="73"/>
    </row>
    <row r="157" spans="14:167">
      <c r="N157" s="73"/>
      <c r="O157" s="73"/>
      <c r="P157" s="73"/>
      <c r="Q157" s="73"/>
      <c r="R157" s="73"/>
      <c r="S157" s="73"/>
      <c r="T157" s="73"/>
      <c r="U157" s="73"/>
      <c r="V157" s="73"/>
      <c r="W157" s="73"/>
      <c r="X157" s="73"/>
      <c r="Y157" s="73"/>
      <c r="Z157" s="73"/>
      <c r="AA157" s="73"/>
      <c r="AB157" s="73"/>
      <c r="AC157" s="73"/>
      <c r="AD157" s="73"/>
      <c r="AE157" s="73"/>
      <c r="AF157" s="73"/>
      <c r="AG157" s="73"/>
      <c r="AH157" s="73"/>
      <c r="AI157" s="73"/>
      <c r="AJ157" s="73"/>
      <c r="AK157" s="73"/>
      <c r="AL157" s="73"/>
      <c r="AM157" s="73"/>
      <c r="AN157" s="73"/>
      <c r="AO157" s="73"/>
      <c r="AP157" s="73"/>
      <c r="AQ157" s="73"/>
      <c r="AR157" s="73"/>
      <c r="AS157" s="73"/>
      <c r="AT157" s="73"/>
      <c r="AU157" s="73"/>
      <c r="AV157" s="73"/>
      <c r="AW157" s="73"/>
      <c r="AX157" s="73"/>
      <c r="AY157" s="73"/>
      <c r="AZ157" s="73"/>
      <c r="BA157" s="73"/>
      <c r="BB157" s="73"/>
      <c r="BC157" s="73"/>
      <c r="BD157" s="73"/>
      <c r="BE157" s="73"/>
      <c r="BF157" s="73"/>
      <c r="BG157" s="73"/>
      <c r="BH157" s="73"/>
      <c r="BI157" s="73"/>
      <c r="BJ157" s="73"/>
      <c r="BK157" s="73"/>
      <c r="BL157" s="73"/>
      <c r="BM157" s="73"/>
      <c r="BN157" s="73"/>
      <c r="BO157" s="73"/>
      <c r="BP157" s="73"/>
      <c r="BQ157" s="73"/>
      <c r="BR157" s="73"/>
      <c r="BS157" s="73"/>
      <c r="BT157" s="73"/>
      <c r="BU157" s="73"/>
      <c r="BV157" s="73"/>
      <c r="BW157" s="73"/>
      <c r="BX157" s="73"/>
      <c r="BY157" s="73"/>
      <c r="BZ157" s="73"/>
      <c r="CA157" s="73"/>
      <c r="CB157" s="73"/>
      <c r="CC157" s="73"/>
      <c r="CD157" s="73"/>
      <c r="CE157" s="73"/>
      <c r="CF157" s="73"/>
      <c r="CG157" s="73"/>
      <c r="CH157" s="73"/>
      <c r="CI157" s="73"/>
      <c r="CJ157" s="73"/>
      <c r="CK157" s="73"/>
      <c r="CL157" s="73"/>
      <c r="CM157" s="73"/>
      <c r="CN157" s="73"/>
      <c r="CO157" s="73"/>
      <c r="CP157" s="73"/>
      <c r="CQ157" s="73"/>
      <c r="CR157" s="73"/>
      <c r="CS157" s="73"/>
      <c r="CT157" s="73"/>
      <c r="CU157" s="73"/>
      <c r="CV157" s="73"/>
      <c r="CW157" s="73"/>
      <c r="CX157" s="73"/>
      <c r="CY157" s="73"/>
      <c r="CZ157" s="73"/>
      <c r="DA157" s="73"/>
      <c r="DB157" s="73"/>
      <c r="DC157" s="73"/>
      <c r="DD157" s="73"/>
      <c r="DE157" s="73"/>
      <c r="DF157" s="73"/>
      <c r="DG157" s="73"/>
      <c r="DH157" s="73"/>
      <c r="DI157" s="73"/>
      <c r="DJ157" s="73"/>
      <c r="DK157" s="73"/>
      <c r="DL157" s="73"/>
      <c r="DM157" s="73"/>
      <c r="DN157" s="73"/>
      <c r="DO157" s="73"/>
      <c r="DP157" s="73"/>
      <c r="DQ157" s="73"/>
      <c r="DR157" s="73"/>
      <c r="DS157" s="73"/>
      <c r="DT157" s="73"/>
      <c r="DU157" s="73"/>
      <c r="DV157" s="73"/>
      <c r="DW157" s="73"/>
      <c r="DX157" s="73"/>
      <c r="DY157" s="73"/>
      <c r="DZ157" s="73"/>
      <c r="EA157" s="73"/>
      <c r="EB157" s="73"/>
      <c r="EC157" s="73"/>
      <c r="ED157" s="73"/>
      <c r="EE157" s="73"/>
      <c r="EF157" s="73"/>
      <c r="EG157" s="73"/>
      <c r="EH157" s="73"/>
      <c r="EI157" s="73"/>
      <c r="EJ157" s="73"/>
      <c r="EK157" s="73"/>
      <c r="EL157" s="73"/>
      <c r="EM157" s="73"/>
      <c r="EN157" s="73"/>
      <c r="EO157" s="73"/>
      <c r="EP157" s="73"/>
      <c r="EQ157" s="73"/>
      <c r="ER157" s="73"/>
      <c r="ES157" s="73"/>
      <c r="ET157" s="73"/>
      <c r="EU157" s="73"/>
      <c r="EV157" s="73"/>
      <c r="EW157" s="73"/>
      <c r="EX157" s="73"/>
      <c r="EY157" s="73"/>
      <c r="EZ157" s="73"/>
      <c r="FA157" s="73"/>
      <c r="FB157" s="73"/>
      <c r="FC157" s="73"/>
      <c r="FD157" s="73"/>
      <c r="FE157" s="73"/>
      <c r="FF157" s="73"/>
      <c r="FG157" s="73"/>
      <c r="FH157" s="73"/>
      <c r="FI157" s="73"/>
      <c r="FJ157" s="73"/>
      <c r="FK157" s="73"/>
    </row>
    <row r="158" spans="14:167">
      <c r="N158" s="73"/>
      <c r="O158" s="73"/>
      <c r="P158" s="73"/>
      <c r="Q158" s="73"/>
      <c r="R158" s="73"/>
      <c r="S158" s="73"/>
      <c r="T158" s="73"/>
      <c r="U158" s="73"/>
      <c r="V158" s="73"/>
      <c r="W158" s="73"/>
      <c r="X158" s="73"/>
      <c r="Y158" s="73"/>
      <c r="Z158" s="73"/>
      <c r="AA158" s="73"/>
      <c r="AB158" s="73"/>
      <c r="AC158" s="73"/>
      <c r="AD158" s="73"/>
      <c r="AE158" s="73"/>
      <c r="AF158" s="73"/>
      <c r="AG158" s="73"/>
      <c r="AH158" s="73"/>
      <c r="AI158" s="73"/>
      <c r="AJ158" s="73"/>
      <c r="AK158" s="73"/>
      <c r="AL158" s="73"/>
      <c r="AM158" s="73"/>
      <c r="AN158" s="73"/>
      <c r="AO158" s="73"/>
      <c r="AP158" s="73"/>
      <c r="AQ158" s="73"/>
      <c r="AR158" s="73"/>
      <c r="AS158" s="73"/>
      <c r="AT158" s="73"/>
      <c r="AU158" s="73"/>
      <c r="AV158" s="73"/>
      <c r="AW158" s="73"/>
      <c r="AX158" s="73"/>
      <c r="AY158" s="73"/>
      <c r="AZ158" s="73"/>
      <c r="BA158" s="73"/>
      <c r="BB158" s="73"/>
      <c r="BC158" s="73"/>
      <c r="BD158" s="73"/>
      <c r="BE158" s="73"/>
      <c r="BF158" s="73"/>
      <c r="BG158" s="73"/>
      <c r="BH158" s="73"/>
      <c r="BI158" s="73"/>
      <c r="BJ158" s="73"/>
      <c r="BK158" s="73"/>
      <c r="BL158" s="73"/>
      <c r="BM158" s="73"/>
      <c r="BN158" s="73"/>
      <c r="BO158" s="73"/>
      <c r="BP158" s="73"/>
      <c r="BQ158" s="73"/>
      <c r="BR158" s="73"/>
      <c r="BS158" s="73"/>
      <c r="BT158" s="73"/>
      <c r="BU158" s="73"/>
      <c r="BV158" s="73"/>
      <c r="BW158" s="73"/>
      <c r="BX158" s="73"/>
      <c r="BY158" s="73"/>
      <c r="BZ158" s="73"/>
      <c r="CA158" s="73"/>
      <c r="CB158" s="73"/>
      <c r="CC158" s="73"/>
      <c r="CD158" s="73"/>
      <c r="CE158" s="73"/>
      <c r="CF158" s="73"/>
      <c r="CG158" s="73"/>
      <c r="CH158" s="73"/>
      <c r="CI158" s="73"/>
      <c r="CJ158" s="73"/>
      <c r="CK158" s="73"/>
      <c r="CL158" s="73"/>
      <c r="CM158" s="73"/>
      <c r="CN158" s="73"/>
      <c r="CO158" s="73"/>
      <c r="CP158" s="73"/>
      <c r="CQ158" s="73"/>
      <c r="CR158" s="73"/>
      <c r="CS158" s="73"/>
      <c r="CT158" s="73"/>
      <c r="CU158" s="73"/>
      <c r="CV158" s="73"/>
      <c r="CW158" s="73"/>
      <c r="CX158" s="73"/>
      <c r="CY158" s="73"/>
      <c r="CZ158" s="73"/>
      <c r="DA158" s="73"/>
      <c r="DB158" s="73"/>
      <c r="DC158" s="73"/>
      <c r="DD158" s="73"/>
      <c r="DE158" s="73"/>
      <c r="DF158" s="73"/>
      <c r="DG158" s="73"/>
      <c r="DH158" s="73"/>
      <c r="DI158" s="73"/>
      <c r="DJ158" s="73"/>
      <c r="DK158" s="73"/>
      <c r="DL158" s="73"/>
      <c r="DM158" s="73"/>
      <c r="DN158" s="73"/>
      <c r="DO158" s="73"/>
      <c r="DP158" s="73"/>
      <c r="DQ158" s="73"/>
      <c r="DR158" s="73"/>
      <c r="DS158" s="73"/>
      <c r="DT158" s="73"/>
      <c r="DU158" s="73"/>
      <c r="DV158" s="73"/>
      <c r="DW158" s="73"/>
      <c r="DX158" s="73"/>
      <c r="DY158" s="73"/>
      <c r="DZ158" s="73"/>
      <c r="EA158" s="73"/>
      <c r="EB158" s="73"/>
      <c r="EC158" s="73"/>
      <c r="ED158" s="73"/>
      <c r="EE158" s="73"/>
      <c r="EF158" s="73"/>
      <c r="EG158" s="73"/>
      <c r="EH158" s="73"/>
      <c r="EI158" s="73"/>
      <c r="EJ158" s="73"/>
      <c r="EK158" s="73"/>
      <c r="EL158" s="73"/>
      <c r="EM158" s="73"/>
      <c r="EN158" s="73"/>
      <c r="EO158" s="73"/>
      <c r="EP158" s="73"/>
      <c r="EQ158" s="73"/>
      <c r="ER158" s="73"/>
      <c r="ES158" s="73"/>
      <c r="ET158" s="73"/>
      <c r="EU158" s="73"/>
      <c r="EV158" s="73"/>
      <c r="EW158" s="73"/>
      <c r="EX158" s="73"/>
      <c r="EY158" s="73"/>
      <c r="EZ158" s="73"/>
      <c r="FA158" s="73"/>
      <c r="FB158" s="73"/>
      <c r="FC158" s="73"/>
      <c r="FD158" s="73"/>
      <c r="FE158" s="73"/>
      <c r="FF158" s="73"/>
      <c r="FG158" s="73"/>
      <c r="FH158" s="73"/>
      <c r="FI158" s="73"/>
      <c r="FJ158" s="73"/>
      <c r="FK158" s="73"/>
    </row>
    <row r="159" spans="14:167">
      <c r="N159" s="73"/>
      <c r="O159" s="73"/>
      <c r="P159" s="73"/>
      <c r="Q159" s="73"/>
      <c r="R159" s="73"/>
      <c r="S159" s="73"/>
      <c r="T159" s="73"/>
      <c r="U159" s="73"/>
      <c r="V159" s="73"/>
      <c r="W159" s="73"/>
      <c r="X159" s="73"/>
      <c r="Y159" s="73"/>
      <c r="Z159" s="73"/>
      <c r="AA159" s="73"/>
      <c r="AB159" s="73"/>
      <c r="AC159" s="73"/>
      <c r="AD159" s="73"/>
      <c r="AE159" s="73"/>
      <c r="AF159" s="73"/>
      <c r="AG159" s="73"/>
      <c r="AH159" s="73"/>
      <c r="AI159" s="73"/>
      <c r="AJ159" s="73"/>
      <c r="AK159" s="73"/>
      <c r="AL159" s="73"/>
      <c r="AM159" s="73"/>
      <c r="AN159" s="73"/>
      <c r="AO159" s="73"/>
      <c r="AP159" s="73"/>
      <c r="AQ159" s="73"/>
      <c r="AR159" s="73"/>
      <c r="AS159" s="73"/>
      <c r="AT159" s="73"/>
      <c r="AU159" s="73"/>
      <c r="AV159" s="73"/>
      <c r="AW159" s="73"/>
      <c r="AX159" s="73"/>
      <c r="AY159" s="73"/>
      <c r="AZ159" s="73"/>
      <c r="BA159" s="73"/>
      <c r="BB159" s="73"/>
      <c r="BC159" s="73"/>
      <c r="BD159" s="73"/>
      <c r="BE159" s="73"/>
      <c r="BF159" s="73"/>
      <c r="BG159" s="73"/>
      <c r="BH159" s="73"/>
      <c r="BI159" s="73"/>
      <c r="BJ159" s="73"/>
      <c r="BK159" s="73"/>
      <c r="BL159" s="73"/>
      <c r="BM159" s="73"/>
      <c r="BN159" s="73"/>
      <c r="BO159" s="73"/>
      <c r="BP159" s="73"/>
      <c r="BQ159" s="73"/>
      <c r="BR159" s="73"/>
      <c r="BS159" s="73"/>
      <c r="BT159" s="73"/>
      <c r="BU159" s="73"/>
      <c r="BV159" s="73"/>
      <c r="BW159" s="73"/>
      <c r="BX159" s="73"/>
      <c r="BY159" s="73"/>
      <c r="BZ159" s="73"/>
      <c r="CA159" s="73"/>
      <c r="CB159" s="73"/>
      <c r="CC159" s="73"/>
      <c r="CD159" s="73"/>
      <c r="CE159" s="73"/>
      <c r="CF159" s="73"/>
      <c r="CG159" s="73"/>
      <c r="CH159" s="73"/>
      <c r="CI159" s="73"/>
      <c r="CJ159" s="73"/>
      <c r="CK159" s="73"/>
      <c r="CL159" s="73"/>
      <c r="CM159" s="73"/>
      <c r="CN159" s="73"/>
      <c r="CO159" s="73"/>
      <c r="CP159" s="73"/>
      <c r="CQ159" s="73"/>
      <c r="CR159" s="73"/>
      <c r="CS159" s="73"/>
      <c r="CT159" s="73"/>
      <c r="CU159" s="73"/>
      <c r="CV159" s="73"/>
      <c r="CW159" s="73"/>
      <c r="CX159" s="73"/>
      <c r="CY159" s="73"/>
      <c r="CZ159" s="73"/>
      <c r="DA159" s="73"/>
      <c r="DB159" s="73"/>
      <c r="DC159" s="73"/>
      <c r="DD159" s="73"/>
      <c r="DE159" s="73"/>
      <c r="DF159" s="73"/>
      <c r="DG159" s="73"/>
      <c r="DH159" s="73"/>
      <c r="DI159" s="73"/>
      <c r="DJ159" s="73"/>
      <c r="DK159" s="73"/>
      <c r="DL159" s="73"/>
      <c r="DM159" s="73"/>
      <c r="DN159" s="73"/>
      <c r="DO159" s="73"/>
      <c r="DP159" s="73"/>
      <c r="DQ159" s="73"/>
      <c r="DR159" s="73"/>
      <c r="DS159" s="73"/>
      <c r="DT159" s="73"/>
      <c r="DU159" s="73"/>
      <c r="DV159" s="73"/>
      <c r="DW159" s="73"/>
      <c r="DX159" s="73"/>
      <c r="DY159" s="73"/>
      <c r="DZ159" s="73"/>
      <c r="EA159" s="73"/>
      <c r="EB159" s="73"/>
      <c r="EC159" s="73"/>
      <c r="ED159" s="73"/>
      <c r="EE159" s="73"/>
      <c r="EF159" s="73"/>
      <c r="EG159" s="73"/>
      <c r="EH159" s="73"/>
      <c r="EI159" s="73"/>
      <c r="EJ159" s="73"/>
      <c r="EK159" s="73"/>
      <c r="EL159" s="73"/>
      <c r="EM159" s="73"/>
      <c r="EN159" s="73"/>
      <c r="EO159" s="73"/>
      <c r="EP159" s="73"/>
      <c r="EQ159" s="73"/>
      <c r="ER159" s="73"/>
      <c r="ES159" s="73"/>
      <c r="ET159" s="73"/>
      <c r="EU159" s="73"/>
      <c r="EV159" s="73"/>
      <c r="EW159" s="73"/>
      <c r="EX159" s="73"/>
      <c r="EY159" s="73"/>
      <c r="EZ159" s="73"/>
      <c r="FA159" s="73"/>
      <c r="FB159" s="73"/>
      <c r="FC159" s="73"/>
      <c r="FD159" s="73"/>
      <c r="FE159" s="73"/>
      <c r="FF159" s="73"/>
      <c r="FG159" s="73"/>
      <c r="FH159" s="73"/>
      <c r="FI159" s="73"/>
      <c r="FJ159" s="73"/>
      <c r="FK159" s="73"/>
    </row>
    <row r="160" spans="14:167">
      <c r="N160" s="73"/>
      <c r="O160" s="73"/>
      <c r="P160" s="73"/>
      <c r="Q160" s="73"/>
      <c r="R160" s="73"/>
      <c r="S160" s="73"/>
      <c r="T160" s="73"/>
      <c r="U160" s="73"/>
      <c r="V160" s="73"/>
      <c r="W160" s="73"/>
      <c r="X160" s="73"/>
      <c r="Y160" s="73"/>
      <c r="Z160" s="73"/>
      <c r="AA160" s="73"/>
      <c r="AB160" s="73"/>
      <c r="AC160" s="73"/>
      <c r="AD160" s="73"/>
      <c r="AE160" s="73"/>
      <c r="AF160" s="73"/>
      <c r="AG160" s="73"/>
      <c r="AH160" s="73"/>
      <c r="AI160" s="73"/>
      <c r="AJ160" s="73"/>
      <c r="AK160" s="73"/>
      <c r="AL160" s="73"/>
      <c r="AM160" s="73"/>
      <c r="AN160" s="73"/>
      <c r="AO160" s="73"/>
      <c r="AP160" s="73"/>
      <c r="AQ160" s="73"/>
      <c r="AR160" s="73"/>
      <c r="AS160" s="73"/>
      <c r="AT160" s="73"/>
      <c r="AU160" s="73"/>
      <c r="AV160" s="73"/>
      <c r="AW160" s="73"/>
      <c r="AX160" s="73"/>
      <c r="AY160" s="73"/>
      <c r="AZ160" s="73"/>
      <c r="BA160" s="73"/>
      <c r="BB160" s="73"/>
      <c r="BC160" s="73"/>
      <c r="BD160" s="73"/>
      <c r="BE160" s="73"/>
      <c r="BF160" s="73"/>
      <c r="BG160" s="73"/>
      <c r="BH160" s="73"/>
      <c r="BI160" s="73"/>
      <c r="BJ160" s="73"/>
      <c r="BK160" s="73"/>
      <c r="BL160" s="73"/>
      <c r="BM160" s="73"/>
      <c r="BN160" s="73"/>
      <c r="BO160" s="73"/>
      <c r="BP160" s="73"/>
      <c r="BQ160" s="73"/>
      <c r="BR160" s="73"/>
      <c r="BS160" s="73"/>
      <c r="BT160" s="73"/>
      <c r="BU160" s="73"/>
      <c r="BV160" s="73"/>
      <c r="BW160" s="73"/>
      <c r="BX160" s="73"/>
      <c r="BY160" s="73"/>
      <c r="BZ160" s="73"/>
      <c r="CA160" s="73"/>
      <c r="CB160" s="73"/>
      <c r="CC160" s="73"/>
      <c r="CD160" s="73"/>
      <c r="CE160" s="73"/>
      <c r="CF160" s="73"/>
      <c r="CG160" s="73"/>
      <c r="CH160" s="73"/>
      <c r="CI160" s="73"/>
      <c r="CJ160" s="73"/>
      <c r="CK160" s="73"/>
      <c r="CL160" s="73"/>
      <c r="CM160" s="73"/>
      <c r="CN160" s="73"/>
      <c r="CO160" s="73"/>
      <c r="CP160" s="73"/>
      <c r="CQ160" s="73"/>
      <c r="CR160" s="73"/>
      <c r="CS160" s="73"/>
      <c r="CT160" s="73"/>
      <c r="CU160" s="73"/>
      <c r="CV160" s="73"/>
      <c r="CW160" s="73"/>
      <c r="CX160" s="73"/>
      <c r="CY160" s="73"/>
      <c r="CZ160" s="73"/>
      <c r="DA160" s="73"/>
      <c r="DB160" s="73"/>
      <c r="DC160" s="73"/>
      <c r="DD160" s="73"/>
      <c r="DE160" s="73"/>
      <c r="DF160" s="73"/>
      <c r="DG160" s="73"/>
      <c r="DH160" s="73"/>
      <c r="DI160" s="73"/>
      <c r="DJ160" s="73"/>
      <c r="DK160" s="73"/>
      <c r="DL160" s="73"/>
      <c r="DM160" s="73"/>
      <c r="DN160" s="73"/>
      <c r="DO160" s="73"/>
      <c r="DP160" s="73"/>
      <c r="DQ160" s="73"/>
      <c r="DR160" s="73"/>
      <c r="DS160" s="73"/>
      <c r="DT160" s="73"/>
      <c r="DU160" s="73"/>
      <c r="DV160" s="73"/>
      <c r="DW160" s="73"/>
      <c r="DX160" s="73"/>
      <c r="DY160" s="73"/>
      <c r="DZ160" s="73"/>
      <c r="EA160" s="73"/>
      <c r="EB160" s="73"/>
      <c r="EC160" s="73"/>
      <c r="ED160" s="73"/>
      <c r="EE160" s="73"/>
      <c r="EF160" s="73"/>
      <c r="EG160" s="73"/>
      <c r="EH160" s="73"/>
      <c r="EI160" s="73"/>
      <c r="EJ160" s="73"/>
      <c r="EK160" s="73"/>
      <c r="EL160" s="73"/>
      <c r="EM160" s="73"/>
      <c r="EN160" s="73"/>
      <c r="EO160" s="73"/>
      <c r="EP160" s="73"/>
      <c r="EQ160" s="73"/>
      <c r="ER160" s="73"/>
      <c r="ES160" s="73"/>
      <c r="ET160" s="73"/>
      <c r="EU160" s="73"/>
      <c r="EV160" s="73"/>
      <c r="EW160" s="73"/>
      <c r="EX160" s="73"/>
      <c r="EY160" s="73"/>
      <c r="EZ160" s="73"/>
      <c r="FA160" s="73"/>
      <c r="FB160" s="73"/>
      <c r="FC160" s="73"/>
      <c r="FD160" s="73"/>
      <c r="FE160" s="73"/>
      <c r="FF160" s="73"/>
      <c r="FG160" s="73"/>
      <c r="FH160" s="73"/>
      <c r="FI160" s="73"/>
      <c r="FJ160" s="73"/>
      <c r="FK160" s="73"/>
    </row>
    <row r="161" spans="14:167">
      <c r="N161" s="73"/>
      <c r="O161" s="73"/>
      <c r="P161" s="73"/>
      <c r="Q161" s="73"/>
      <c r="R161" s="73"/>
      <c r="S161" s="73"/>
      <c r="T161" s="73"/>
      <c r="U161" s="73"/>
      <c r="V161" s="73"/>
      <c r="W161" s="73"/>
      <c r="X161" s="73"/>
      <c r="Y161" s="73"/>
      <c r="Z161" s="73"/>
      <c r="AA161" s="73"/>
      <c r="AB161" s="73"/>
      <c r="AC161" s="73"/>
      <c r="AD161" s="73"/>
      <c r="AE161" s="73"/>
      <c r="AF161" s="73"/>
      <c r="AG161" s="73"/>
      <c r="AH161" s="73"/>
      <c r="AI161" s="73"/>
      <c r="AJ161" s="73"/>
      <c r="AK161" s="73"/>
      <c r="AL161" s="73"/>
      <c r="AM161" s="73"/>
      <c r="AN161" s="73"/>
      <c r="AO161" s="73"/>
      <c r="AP161" s="73"/>
      <c r="AQ161" s="73"/>
      <c r="AR161" s="73"/>
      <c r="AS161" s="73"/>
      <c r="AT161" s="73"/>
      <c r="AU161" s="73"/>
      <c r="AV161" s="73"/>
      <c r="AW161" s="73"/>
      <c r="AX161" s="73"/>
      <c r="AY161" s="73"/>
      <c r="AZ161" s="73"/>
      <c r="BA161" s="73"/>
      <c r="BB161" s="73"/>
      <c r="BC161" s="73"/>
      <c r="BD161" s="73"/>
      <c r="BE161" s="73"/>
      <c r="BF161" s="73"/>
      <c r="BG161" s="73"/>
      <c r="BH161" s="73"/>
      <c r="BI161" s="73"/>
      <c r="BJ161" s="73"/>
      <c r="BK161" s="73"/>
      <c r="BL161" s="73"/>
      <c r="BM161" s="73"/>
      <c r="BN161" s="73"/>
      <c r="BO161" s="73"/>
      <c r="BP161" s="73"/>
      <c r="BQ161" s="73"/>
      <c r="BR161" s="73"/>
      <c r="BS161" s="73"/>
      <c r="BT161" s="73"/>
      <c r="BU161" s="73"/>
      <c r="BV161" s="73"/>
      <c r="BW161" s="73"/>
      <c r="BX161" s="73"/>
      <c r="BY161" s="73"/>
      <c r="BZ161" s="73"/>
      <c r="CA161" s="73"/>
      <c r="CB161" s="73"/>
      <c r="CC161" s="73"/>
      <c r="CD161" s="73"/>
      <c r="CE161" s="73"/>
      <c r="CF161" s="73"/>
      <c r="CG161" s="73"/>
      <c r="CH161" s="73"/>
      <c r="CI161" s="73"/>
      <c r="CJ161" s="73"/>
      <c r="CK161" s="73"/>
      <c r="CL161" s="73"/>
      <c r="CM161" s="73"/>
      <c r="CN161" s="73"/>
      <c r="CO161" s="73"/>
      <c r="CP161" s="73"/>
      <c r="CQ161" s="73"/>
      <c r="CR161" s="73"/>
      <c r="CS161" s="73"/>
      <c r="CT161" s="73"/>
      <c r="CU161" s="73"/>
      <c r="CV161" s="73"/>
      <c r="CW161" s="73"/>
      <c r="CX161" s="73"/>
      <c r="CY161" s="73"/>
      <c r="CZ161" s="73"/>
      <c r="DA161" s="73"/>
      <c r="DB161" s="73"/>
      <c r="DC161" s="73"/>
      <c r="DD161" s="73"/>
      <c r="DE161" s="73"/>
      <c r="DF161" s="73"/>
      <c r="DG161" s="73"/>
      <c r="DH161" s="73"/>
      <c r="DI161" s="73"/>
      <c r="DJ161" s="73"/>
      <c r="DK161" s="73"/>
      <c r="DL161" s="73"/>
      <c r="DM161" s="73"/>
      <c r="DN161" s="73"/>
      <c r="DO161" s="73"/>
      <c r="DP161" s="73"/>
      <c r="DQ161" s="73"/>
      <c r="DR161" s="73"/>
      <c r="DS161" s="73"/>
      <c r="DT161" s="73"/>
      <c r="DU161" s="73"/>
      <c r="DV161" s="73"/>
      <c r="DW161" s="73"/>
      <c r="DX161" s="73"/>
      <c r="DY161" s="73"/>
      <c r="DZ161" s="73"/>
      <c r="EA161" s="73"/>
      <c r="EB161" s="73"/>
      <c r="EC161" s="73"/>
      <c r="ED161" s="73"/>
      <c r="EE161" s="73"/>
      <c r="EF161" s="73"/>
      <c r="EG161" s="73"/>
      <c r="EH161" s="73"/>
      <c r="EI161" s="73"/>
      <c r="EJ161" s="73"/>
      <c r="EK161" s="73"/>
      <c r="EL161" s="73"/>
      <c r="EM161" s="73"/>
      <c r="EN161" s="73"/>
      <c r="EO161" s="73"/>
      <c r="EP161" s="73"/>
      <c r="EQ161" s="73"/>
      <c r="ER161" s="73"/>
      <c r="ES161" s="73"/>
      <c r="ET161" s="73"/>
      <c r="EU161" s="73"/>
      <c r="EV161" s="73"/>
      <c r="EW161" s="73"/>
      <c r="EX161" s="73"/>
      <c r="EY161" s="73"/>
      <c r="EZ161" s="73"/>
      <c r="FA161" s="73"/>
      <c r="FB161" s="73"/>
      <c r="FC161" s="73"/>
      <c r="FD161" s="73"/>
      <c r="FE161" s="73"/>
      <c r="FF161" s="73"/>
      <c r="FG161" s="73"/>
      <c r="FH161" s="73"/>
      <c r="FI161" s="73"/>
      <c r="FJ161" s="73"/>
      <c r="FK161" s="73"/>
    </row>
  </sheetData>
  <sheetProtection selectLockedCells="1" selectUnlockedCells="1"/>
  <mergeCells count="12">
    <mergeCell ref="J17:M17"/>
    <mergeCell ref="C32:E32"/>
    <mergeCell ref="H17:I17"/>
    <mergeCell ref="B10:I10"/>
    <mergeCell ref="B15:I15"/>
    <mergeCell ref="B17:B18"/>
    <mergeCell ref="C17:C18"/>
    <mergeCell ref="D17:D18"/>
    <mergeCell ref="E17:E18"/>
    <mergeCell ref="F17:F18"/>
    <mergeCell ref="C12:I12"/>
    <mergeCell ref="G17:G18"/>
  </mergeCells>
  <printOptions horizontalCentered="1" verticalCentered="1"/>
  <pageMargins left="0.70866141732283472" right="0.70866141732283472" top="0.74803149606299213" bottom="0.74803149606299213" header="0.31496062992125984" footer="0.31496062992125984"/>
  <pageSetup scale="30"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7">
    <pageSetUpPr fitToPage="1"/>
  </sheetPr>
  <dimension ref="A1:HC780"/>
  <sheetViews>
    <sheetView showGridLines="0" topLeftCell="A25" zoomScale="70" zoomScaleNormal="70" zoomScaleSheetLayoutView="106" zoomScalePageLayoutView="70" workbookViewId="0">
      <selection activeCell="M31" sqref="M31"/>
    </sheetView>
  </sheetViews>
  <sheetFormatPr baseColWidth="10" defaultColWidth="11.44140625" defaultRowHeight="15"/>
  <cols>
    <col min="1" max="1" width="4.6640625" style="73" customWidth="1"/>
    <col min="2" max="2" width="17.6640625" style="75" customWidth="1"/>
    <col min="3" max="3" width="40.88671875" style="75" customWidth="1"/>
    <col min="4" max="4" width="25.6640625" style="75" customWidth="1"/>
    <col min="5" max="5" width="20.33203125" style="75" customWidth="1"/>
    <col min="6" max="6" width="17.33203125" style="75" customWidth="1"/>
    <col min="7" max="7" width="26.5546875" style="75" customWidth="1"/>
    <col min="8" max="8" width="16" style="75" customWidth="1"/>
    <col min="9" max="9" width="28.33203125" style="132" customWidth="1"/>
    <col min="10" max="10" width="46.109375" style="73" customWidth="1"/>
    <col min="11" max="11" width="37.21875" style="73" customWidth="1"/>
    <col min="12" max="12" width="41.33203125" style="73" customWidth="1"/>
    <col min="13" max="13" width="38.5546875" style="73" customWidth="1"/>
    <col min="14" max="211" width="11.44140625" style="73"/>
    <col min="212" max="16384" width="11.44140625" style="75"/>
  </cols>
  <sheetData>
    <row r="1" spans="2:10" s="73" customFormat="1">
      <c r="I1" s="126"/>
    </row>
    <row r="2" spans="2:10" s="73" customFormat="1">
      <c r="I2" s="126"/>
    </row>
    <row r="3" spans="2:10" s="73" customFormat="1">
      <c r="I3" s="126"/>
    </row>
    <row r="4" spans="2:10" s="73" customFormat="1">
      <c r="I4" s="126"/>
    </row>
    <row r="5" spans="2:10" s="73" customFormat="1">
      <c r="I5" s="126"/>
    </row>
    <row r="6" spans="2:10" s="73" customFormat="1">
      <c r="I6" s="126"/>
    </row>
    <row r="7" spans="2:10" s="73" customFormat="1">
      <c r="I7" s="126"/>
    </row>
    <row r="8" spans="2:10" s="73" customFormat="1">
      <c r="I8" s="126"/>
    </row>
    <row r="9" spans="2:10" s="73" customFormat="1">
      <c r="I9" s="126"/>
    </row>
    <row r="10" spans="2:10" s="73" customFormat="1">
      <c r="I10" s="126"/>
    </row>
    <row r="11" spans="2:10" ht="15.6">
      <c r="B11" s="301" t="s">
        <v>270</v>
      </c>
      <c r="C11" s="287"/>
      <c r="D11" s="287"/>
      <c r="E11" s="287"/>
      <c r="F11" s="287"/>
      <c r="G11" s="287"/>
      <c r="H11" s="287"/>
      <c r="I11" s="287"/>
      <c r="J11" s="302"/>
    </row>
    <row r="12" spans="2:10" s="73" customFormat="1">
      <c r="I12" s="126"/>
    </row>
    <row r="13" spans="2:10" ht="44.25" customHeight="1">
      <c r="B13" s="106" t="s">
        <v>271</v>
      </c>
      <c r="C13" s="381" t="s">
        <v>445</v>
      </c>
      <c r="D13" s="382"/>
      <c r="E13" s="382"/>
      <c r="F13" s="382"/>
      <c r="G13" s="382"/>
      <c r="H13" s="382"/>
      <c r="I13" s="382"/>
      <c r="J13" s="383"/>
    </row>
    <row r="14" spans="2:10" s="73" customFormat="1">
      <c r="I14" s="126"/>
    </row>
    <row r="15" spans="2:10" s="73" customFormat="1">
      <c r="I15" s="126"/>
    </row>
    <row r="16" spans="2:10" ht="15.6">
      <c r="B16" s="291" t="s">
        <v>238</v>
      </c>
      <c r="C16" s="292"/>
      <c r="D16" s="292"/>
      <c r="E16" s="292"/>
      <c r="F16" s="292"/>
      <c r="G16" s="292"/>
      <c r="H16" s="292"/>
      <c r="I16" s="292"/>
      <c r="J16" s="293"/>
    </row>
    <row r="17" spans="2:13" s="73" customFormat="1">
      <c r="I17" s="126"/>
    </row>
    <row r="18" spans="2:13" ht="15.6">
      <c r="B18" s="380" t="s">
        <v>125</v>
      </c>
      <c r="C18" s="380" t="s">
        <v>112</v>
      </c>
      <c r="D18" s="380" t="s">
        <v>126</v>
      </c>
      <c r="E18" s="380" t="s">
        <v>127</v>
      </c>
      <c r="F18" s="380" t="s">
        <v>128</v>
      </c>
      <c r="G18" s="380" t="s">
        <v>129</v>
      </c>
      <c r="H18" s="374" t="s">
        <v>130</v>
      </c>
      <c r="I18" s="374"/>
      <c r="J18" s="374" t="s">
        <v>413</v>
      </c>
      <c r="K18" s="374"/>
      <c r="L18" s="374"/>
      <c r="M18" s="374"/>
    </row>
    <row r="19" spans="2:13" ht="15.6">
      <c r="B19" s="380"/>
      <c r="C19" s="380"/>
      <c r="D19" s="380"/>
      <c r="E19" s="380"/>
      <c r="F19" s="380"/>
      <c r="G19" s="380"/>
      <c r="H19" s="108" t="s">
        <v>131</v>
      </c>
      <c r="I19" s="107" t="s">
        <v>132</v>
      </c>
      <c r="J19" s="108" t="s">
        <v>409</v>
      </c>
      <c r="K19" s="108" t="s">
        <v>410</v>
      </c>
      <c r="L19" s="108" t="s">
        <v>411</v>
      </c>
      <c r="M19" s="108" t="s">
        <v>412</v>
      </c>
    </row>
    <row r="20" spans="2:13" ht="15.6">
      <c r="B20" s="107" t="s">
        <v>272</v>
      </c>
      <c r="C20" s="155" t="s">
        <v>273</v>
      </c>
      <c r="D20" s="152"/>
      <c r="E20" s="152"/>
      <c r="F20" s="152"/>
      <c r="G20" s="152"/>
      <c r="H20" s="152"/>
      <c r="I20" s="279"/>
      <c r="J20" s="152"/>
      <c r="K20" s="152"/>
      <c r="L20" s="152"/>
      <c r="M20" s="153"/>
    </row>
    <row r="21" spans="2:13" ht="390">
      <c r="B21" s="142">
        <v>1</v>
      </c>
      <c r="C21" s="102" t="s">
        <v>274</v>
      </c>
      <c r="D21" s="62" t="s">
        <v>159</v>
      </c>
      <c r="E21" s="115">
        <v>45658</v>
      </c>
      <c r="F21" s="115">
        <v>45746</v>
      </c>
      <c r="G21" s="135" t="s">
        <v>275</v>
      </c>
      <c r="H21" s="120" t="s">
        <v>276</v>
      </c>
      <c r="I21" s="120" t="s">
        <v>277</v>
      </c>
      <c r="J21" s="110" t="s">
        <v>429</v>
      </c>
      <c r="K21" s="110" t="s">
        <v>449</v>
      </c>
      <c r="L21" s="110" t="s">
        <v>449</v>
      </c>
      <c r="M21" s="110" t="s">
        <v>495</v>
      </c>
    </row>
    <row r="22" spans="2:13" ht="90">
      <c r="B22" s="142">
        <v>2</v>
      </c>
      <c r="C22" s="102" t="s">
        <v>278</v>
      </c>
      <c r="D22" s="62" t="s">
        <v>279</v>
      </c>
      <c r="E22" s="115">
        <v>45658</v>
      </c>
      <c r="F22" s="115">
        <v>45838</v>
      </c>
      <c r="G22" s="135" t="s">
        <v>280</v>
      </c>
      <c r="H22" s="120" t="s">
        <v>138</v>
      </c>
      <c r="I22" s="120" t="s">
        <v>281</v>
      </c>
      <c r="J22" s="110" t="s">
        <v>430</v>
      </c>
      <c r="K22" s="110" t="s">
        <v>469</v>
      </c>
      <c r="L22" s="110" t="s">
        <v>492</v>
      </c>
      <c r="M22" s="110" t="s">
        <v>492</v>
      </c>
    </row>
    <row r="23" spans="2:13" ht="90">
      <c r="B23" s="142">
        <v>3</v>
      </c>
      <c r="C23" s="102" t="s">
        <v>282</v>
      </c>
      <c r="D23" s="62" t="s">
        <v>279</v>
      </c>
      <c r="E23" s="115">
        <v>45839</v>
      </c>
      <c r="F23" s="115">
        <v>45869</v>
      </c>
      <c r="G23" s="135" t="s">
        <v>283</v>
      </c>
      <c r="H23" s="120" t="s">
        <v>138</v>
      </c>
      <c r="I23" s="120" t="s">
        <v>284</v>
      </c>
      <c r="J23" s="110" t="s">
        <v>419</v>
      </c>
      <c r="K23" s="110" t="s">
        <v>419</v>
      </c>
      <c r="L23" s="110" t="s">
        <v>514</v>
      </c>
      <c r="M23" s="110" t="s">
        <v>537</v>
      </c>
    </row>
    <row r="24" spans="2:13" ht="120.6" customHeight="1">
      <c r="B24" s="142">
        <v>4</v>
      </c>
      <c r="C24" s="102" t="s">
        <v>285</v>
      </c>
      <c r="D24" s="62" t="s">
        <v>279</v>
      </c>
      <c r="E24" s="115">
        <v>45870</v>
      </c>
      <c r="F24" s="115">
        <v>46112</v>
      </c>
      <c r="G24" s="135" t="s">
        <v>286</v>
      </c>
      <c r="H24" s="120" t="s">
        <v>138</v>
      </c>
      <c r="I24" s="120" t="s">
        <v>284</v>
      </c>
      <c r="J24" s="110" t="s">
        <v>419</v>
      </c>
      <c r="K24" s="110" t="s">
        <v>419</v>
      </c>
      <c r="L24" s="110" t="s">
        <v>515</v>
      </c>
      <c r="M24" s="110" t="s">
        <v>551</v>
      </c>
    </row>
    <row r="25" spans="2:13" ht="15.6">
      <c r="B25" s="107" t="s">
        <v>287</v>
      </c>
      <c r="C25" s="155" t="s">
        <v>288</v>
      </c>
      <c r="D25" s="152"/>
      <c r="E25" s="152"/>
      <c r="F25" s="152"/>
      <c r="G25" s="152"/>
      <c r="H25" s="152"/>
      <c r="I25" s="279"/>
      <c r="J25" s="152"/>
      <c r="K25" s="152"/>
      <c r="L25" s="152"/>
      <c r="M25" s="153"/>
    </row>
    <row r="26" spans="2:13" ht="83.25" customHeight="1">
      <c r="B26" s="49">
        <v>1</v>
      </c>
      <c r="C26" s="82" t="s">
        <v>289</v>
      </c>
      <c r="D26" s="62" t="s">
        <v>279</v>
      </c>
      <c r="E26" s="115">
        <v>45658</v>
      </c>
      <c r="F26" s="115">
        <v>45747</v>
      </c>
      <c r="G26" s="134" t="s">
        <v>290</v>
      </c>
      <c r="H26" s="120" t="s">
        <v>138</v>
      </c>
      <c r="I26" s="120" t="s">
        <v>281</v>
      </c>
      <c r="J26" s="110" t="s">
        <v>431</v>
      </c>
      <c r="K26" s="110" t="s">
        <v>470</v>
      </c>
      <c r="L26" s="110" t="s">
        <v>516</v>
      </c>
      <c r="M26" s="110" t="s">
        <v>516</v>
      </c>
    </row>
    <row r="27" spans="2:13" ht="120">
      <c r="B27" s="49">
        <v>2</v>
      </c>
      <c r="C27" s="82" t="s">
        <v>432</v>
      </c>
      <c r="D27" s="62" t="s">
        <v>279</v>
      </c>
      <c r="E27" s="115">
        <v>45658</v>
      </c>
      <c r="F27" s="115">
        <v>45838</v>
      </c>
      <c r="G27" s="135" t="s">
        <v>280</v>
      </c>
      <c r="H27" s="120" t="s">
        <v>138</v>
      </c>
      <c r="I27" s="120" t="s">
        <v>281</v>
      </c>
      <c r="J27" s="110" t="s">
        <v>430</v>
      </c>
      <c r="K27" s="110" t="s">
        <v>471</v>
      </c>
      <c r="L27" s="110" t="s">
        <v>492</v>
      </c>
      <c r="M27" s="110" t="s">
        <v>492</v>
      </c>
    </row>
    <row r="28" spans="2:13" ht="90">
      <c r="B28" s="49">
        <v>3</v>
      </c>
      <c r="C28" s="82" t="s">
        <v>291</v>
      </c>
      <c r="D28" s="62" t="s">
        <v>184</v>
      </c>
      <c r="E28" s="115">
        <v>45658</v>
      </c>
      <c r="F28" s="115">
        <v>45838</v>
      </c>
      <c r="G28" s="135" t="s">
        <v>292</v>
      </c>
      <c r="H28" s="120" t="s">
        <v>138</v>
      </c>
      <c r="I28" s="120" t="s">
        <v>293</v>
      </c>
      <c r="J28" s="110" t="s">
        <v>433</v>
      </c>
      <c r="K28" s="110" t="s">
        <v>472</v>
      </c>
      <c r="L28" s="110" t="s">
        <v>492</v>
      </c>
      <c r="M28" s="110" t="s">
        <v>492</v>
      </c>
    </row>
    <row r="29" spans="2:13" ht="240">
      <c r="B29" s="49">
        <v>4</v>
      </c>
      <c r="C29" s="82" t="s">
        <v>294</v>
      </c>
      <c r="D29" s="62" t="s">
        <v>184</v>
      </c>
      <c r="E29" s="115">
        <v>45839</v>
      </c>
      <c r="F29" s="115">
        <v>46934</v>
      </c>
      <c r="G29" s="82" t="s">
        <v>295</v>
      </c>
      <c r="H29" s="120" t="s">
        <v>138</v>
      </c>
      <c r="I29" s="120" t="s">
        <v>293</v>
      </c>
      <c r="J29" s="110" t="s">
        <v>419</v>
      </c>
      <c r="K29" s="110" t="s">
        <v>419</v>
      </c>
      <c r="L29" s="110" t="s">
        <v>517</v>
      </c>
      <c r="M29" s="110" t="s">
        <v>552</v>
      </c>
    </row>
    <row r="30" spans="2:13" ht="15.6">
      <c r="B30" s="107" t="s">
        <v>296</v>
      </c>
      <c r="C30" s="155" t="s">
        <v>297</v>
      </c>
      <c r="D30" s="152"/>
      <c r="E30" s="152"/>
      <c r="F30" s="152"/>
      <c r="G30" s="152"/>
      <c r="H30" s="152"/>
      <c r="I30" s="279"/>
      <c r="J30" s="152"/>
      <c r="K30" s="152"/>
      <c r="L30" s="152"/>
      <c r="M30" s="153"/>
    </row>
    <row r="31" spans="2:13" ht="105">
      <c r="B31" s="300">
        <v>1</v>
      </c>
      <c r="C31" s="82" t="s">
        <v>298</v>
      </c>
      <c r="D31" s="62" t="s">
        <v>159</v>
      </c>
      <c r="E31" s="115">
        <v>45901</v>
      </c>
      <c r="F31" s="115">
        <v>47118</v>
      </c>
      <c r="G31" s="113" t="s">
        <v>299</v>
      </c>
      <c r="H31" s="120" t="s">
        <v>138</v>
      </c>
      <c r="I31" s="120" t="s">
        <v>300</v>
      </c>
      <c r="J31" s="110" t="s">
        <v>419</v>
      </c>
      <c r="K31" s="110" t="s">
        <v>419</v>
      </c>
      <c r="L31" s="110" t="s">
        <v>518</v>
      </c>
      <c r="M31" s="110" t="s">
        <v>553</v>
      </c>
    </row>
    <row r="32" spans="2:13" s="73" customFormat="1">
      <c r="I32" s="126"/>
    </row>
    <row r="33" spans="2:13">
      <c r="J33" s="132"/>
      <c r="K33" s="132"/>
      <c r="L33" s="132"/>
      <c r="M33" s="132"/>
    </row>
    <row r="34" spans="2:13" ht="15.6">
      <c r="C34" s="374" t="s">
        <v>170</v>
      </c>
      <c r="D34" s="374"/>
      <c r="E34" s="374"/>
      <c r="J34" s="132"/>
      <c r="K34" s="132"/>
      <c r="L34" s="132"/>
      <c r="M34" s="132"/>
    </row>
    <row r="35" spans="2:13" ht="15.6">
      <c r="C35" s="108" t="s">
        <v>171</v>
      </c>
      <c r="D35" s="108" t="s">
        <v>172</v>
      </c>
      <c r="E35" s="108" t="s">
        <v>173</v>
      </c>
      <c r="J35" s="132"/>
      <c r="K35" s="132"/>
      <c r="L35" s="132"/>
      <c r="M35" s="132"/>
    </row>
    <row r="36" spans="2:13" ht="69.75" customHeight="1">
      <c r="B36" s="306"/>
      <c r="C36" s="102" t="s">
        <v>301</v>
      </c>
      <c r="D36" s="102" t="s">
        <v>302</v>
      </c>
      <c r="E36" s="136">
        <v>1</v>
      </c>
      <c r="F36" s="132"/>
      <c r="J36" s="132"/>
      <c r="K36" s="132"/>
      <c r="L36" s="132"/>
      <c r="M36" s="132"/>
    </row>
    <row r="37" spans="2:13" ht="69.75" customHeight="1">
      <c r="B37" s="96"/>
      <c r="C37" s="102" t="s">
        <v>303</v>
      </c>
      <c r="D37" s="102" t="s">
        <v>304</v>
      </c>
      <c r="E37" s="136">
        <v>1</v>
      </c>
      <c r="F37" s="132"/>
      <c r="J37" s="132"/>
      <c r="K37" s="132"/>
      <c r="L37" s="132"/>
      <c r="M37" s="132"/>
    </row>
    <row r="38" spans="2:13" ht="65.25" customHeight="1">
      <c r="B38" s="306"/>
      <c r="C38" s="121" t="s">
        <v>305</v>
      </c>
      <c r="D38" s="113" t="s">
        <v>306</v>
      </c>
      <c r="E38" s="62" t="s">
        <v>307</v>
      </c>
      <c r="F38" s="132"/>
      <c r="J38" s="132"/>
      <c r="K38" s="132"/>
      <c r="L38" s="132"/>
      <c r="M38" s="132"/>
    </row>
    <row r="39" spans="2:13" ht="62.25" customHeight="1">
      <c r="C39" s="102" t="s">
        <v>308</v>
      </c>
      <c r="D39" s="102" t="s">
        <v>309</v>
      </c>
      <c r="E39" s="136">
        <v>1</v>
      </c>
      <c r="F39" s="132"/>
      <c r="J39" s="132"/>
      <c r="K39" s="132"/>
      <c r="L39" s="132"/>
      <c r="M39" s="132"/>
    </row>
    <row r="40" spans="2:13">
      <c r="J40" s="132"/>
      <c r="K40" s="132"/>
      <c r="L40" s="132"/>
      <c r="M40" s="132"/>
    </row>
    <row r="41" spans="2:13">
      <c r="J41" s="132"/>
      <c r="K41" s="132"/>
      <c r="L41" s="132"/>
      <c r="M41" s="132"/>
    </row>
    <row r="42" spans="2:13" s="73" customFormat="1">
      <c r="I42" s="126"/>
    </row>
    <row r="43" spans="2:13">
      <c r="J43" s="132"/>
      <c r="K43" s="132"/>
      <c r="L43" s="132"/>
      <c r="M43" s="132"/>
    </row>
    <row r="44" spans="2:13">
      <c r="C44" s="96"/>
      <c r="D44" s="122" t="s">
        <v>232</v>
      </c>
      <c r="E44" s="96"/>
      <c r="J44" s="132"/>
      <c r="K44" s="132"/>
      <c r="L44" s="132"/>
      <c r="M44" s="132"/>
    </row>
    <row r="45" spans="2:13">
      <c r="C45" s="96"/>
      <c r="D45" s="122" t="s">
        <v>233</v>
      </c>
      <c r="E45" s="96" t="s">
        <v>234</v>
      </c>
      <c r="J45" s="132"/>
      <c r="K45" s="132"/>
      <c r="L45" s="132"/>
      <c r="M45" s="132"/>
    </row>
    <row r="46" spans="2:13">
      <c r="C46" s="96"/>
      <c r="D46" s="96"/>
      <c r="E46" s="96" t="s">
        <v>235</v>
      </c>
      <c r="J46" s="132"/>
      <c r="K46" s="132"/>
      <c r="L46" s="132"/>
      <c r="M46" s="132"/>
    </row>
    <row r="47" spans="2:13">
      <c r="C47" s="123"/>
      <c r="D47" s="96"/>
      <c r="E47" s="124"/>
      <c r="J47" s="132"/>
      <c r="K47" s="132"/>
      <c r="L47" s="132"/>
      <c r="M47" s="132"/>
    </row>
    <row r="48" spans="2:13">
      <c r="C48" s="96"/>
      <c r="D48" s="96"/>
      <c r="E48" s="124"/>
      <c r="J48" s="132"/>
      <c r="K48" s="132"/>
      <c r="L48" s="132"/>
      <c r="M48" s="132"/>
    </row>
    <row r="49" spans="3:13">
      <c r="C49" s="96"/>
      <c r="D49" s="96"/>
      <c r="E49" s="124"/>
      <c r="J49" s="132"/>
      <c r="K49" s="132"/>
      <c r="L49" s="132"/>
      <c r="M49" s="132"/>
    </row>
    <row r="50" spans="3:13">
      <c r="J50" s="132"/>
      <c r="K50" s="132"/>
      <c r="L50" s="132"/>
      <c r="M50" s="132"/>
    </row>
    <row r="51" spans="3:13" s="73" customFormat="1">
      <c r="I51" s="126"/>
    </row>
    <row r="52" spans="3:13" s="73" customFormat="1">
      <c r="I52" s="126"/>
    </row>
    <row r="53" spans="3:13">
      <c r="J53" s="132"/>
      <c r="K53" s="132"/>
      <c r="L53" s="132"/>
      <c r="M53" s="132"/>
    </row>
    <row r="54" spans="3:13">
      <c r="J54" s="132"/>
      <c r="K54" s="132"/>
      <c r="L54" s="132"/>
      <c r="M54" s="132"/>
    </row>
    <row r="55" spans="3:13">
      <c r="J55" s="132"/>
      <c r="K55" s="132"/>
      <c r="L55" s="132"/>
      <c r="M55" s="132"/>
    </row>
    <row r="56" spans="3:13">
      <c r="J56" s="132"/>
      <c r="K56" s="132"/>
      <c r="L56" s="132"/>
      <c r="M56" s="132"/>
    </row>
    <row r="57" spans="3:13">
      <c r="J57" s="132"/>
      <c r="K57" s="132"/>
      <c r="L57" s="132"/>
      <c r="M57" s="132"/>
    </row>
    <row r="58" spans="3:13">
      <c r="J58" s="132"/>
      <c r="K58" s="132"/>
      <c r="L58" s="132"/>
      <c r="M58" s="132"/>
    </row>
    <row r="59" spans="3:13">
      <c r="J59" s="132"/>
      <c r="K59" s="132"/>
      <c r="L59" s="132"/>
      <c r="M59" s="132"/>
    </row>
    <row r="60" spans="3:13">
      <c r="J60" s="132"/>
      <c r="K60" s="132"/>
      <c r="L60" s="132"/>
      <c r="M60" s="132"/>
    </row>
    <row r="61" spans="3:13">
      <c r="J61" s="132"/>
      <c r="K61" s="132"/>
      <c r="L61" s="132"/>
      <c r="M61" s="132"/>
    </row>
    <row r="62" spans="3:13">
      <c r="J62" s="132"/>
      <c r="K62" s="132"/>
      <c r="L62" s="132"/>
      <c r="M62" s="132"/>
    </row>
    <row r="63" spans="3:13">
      <c r="J63" s="132"/>
      <c r="K63" s="132"/>
      <c r="L63" s="132"/>
      <c r="M63" s="132"/>
    </row>
    <row r="64" spans="3:13">
      <c r="J64" s="132"/>
      <c r="K64" s="132"/>
      <c r="L64" s="132"/>
      <c r="M64" s="132"/>
    </row>
    <row r="65" spans="10:13">
      <c r="J65" s="132"/>
      <c r="K65" s="132"/>
      <c r="L65" s="132"/>
      <c r="M65" s="132"/>
    </row>
    <row r="66" spans="10:13">
      <c r="J66" s="132"/>
      <c r="K66" s="132"/>
      <c r="L66" s="132"/>
      <c r="M66" s="132"/>
    </row>
    <row r="67" spans="10:13">
      <c r="J67" s="132"/>
      <c r="K67" s="132"/>
      <c r="L67" s="132"/>
      <c r="M67" s="132"/>
    </row>
    <row r="68" spans="10:13">
      <c r="J68" s="132"/>
      <c r="K68" s="132"/>
      <c r="L68" s="132"/>
      <c r="M68" s="132"/>
    </row>
    <row r="69" spans="10:13">
      <c r="J69" s="132"/>
      <c r="K69" s="132"/>
      <c r="L69" s="132"/>
      <c r="M69" s="132"/>
    </row>
    <row r="70" spans="10:13">
      <c r="J70" s="132"/>
      <c r="K70" s="132"/>
      <c r="L70" s="132"/>
      <c r="M70" s="132"/>
    </row>
    <row r="71" spans="10:13">
      <c r="J71" s="132"/>
      <c r="K71" s="132"/>
      <c r="L71" s="132"/>
      <c r="M71" s="132"/>
    </row>
    <row r="72" spans="10:13">
      <c r="J72" s="132"/>
      <c r="K72" s="132"/>
      <c r="L72" s="132"/>
      <c r="M72" s="132"/>
    </row>
    <row r="73" spans="10:13">
      <c r="J73" s="132"/>
      <c r="K73" s="132"/>
      <c r="L73" s="132"/>
      <c r="M73" s="132"/>
    </row>
    <row r="74" spans="10:13">
      <c r="J74" s="132"/>
      <c r="K74" s="132"/>
      <c r="L74" s="132"/>
      <c r="M74" s="132"/>
    </row>
    <row r="75" spans="10:13">
      <c r="J75" s="132"/>
      <c r="K75" s="132"/>
      <c r="L75" s="132"/>
      <c r="M75" s="132"/>
    </row>
    <row r="76" spans="10:13">
      <c r="J76" s="132"/>
      <c r="K76" s="132"/>
      <c r="L76" s="132"/>
      <c r="M76" s="132"/>
    </row>
    <row r="77" spans="10:13">
      <c r="J77" s="132"/>
      <c r="K77" s="132"/>
      <c r="L77" s="132"/>
      <c r="M77" s="132"/>
    </row>
    <row r="78" spans="10:13">
      <c r="J78" s="132"/>
      <c r="K78" s="132"/>
      <c r="L78" s="132"/>
      <c r="M78" s="132"/>
    </row>
    <row r="79" spans="10:13">
      <c r="J79" s="132"/>
      <c r="K79" s="132"/>
      <c r="L79" s="132"/>
      <c r="M79" s="132"/>
    </row>
    <row r="80" spans="10:13">
      <c r="J80" s="132"/>
      <c r="K80" s="132"/>
      <c r="L80" s="132"/>
      <c r="M80" s="132"/>
    </row>
    <row r="81" spans="10:13">
      <c r="J81" s="132"/>
      <c r="K81" s="132"/>
      <c r="L81" s="132"/>
      <c r="M81" s="132"/>
    </row>
    <row r="82" spans="10:13">
      <c r="J82" s="132"/>
      <c r="K82" s="132"/>
      <c r="L82" s="132"/>
      <c r="M82" s="132"/>
    </row>
    <row r="83" spans="10:13">
      <c r="J83" s="132"/>
      <c r="K83" s="132"/>
      <c r="L83" s="132"/>
      <c r="M83" s="132"/>
    </row>
    <row r="84" spans="10:13">
      <c r="J84" s="132"/>
      <c r="K84" s="132"/>
      <c r="L84" s="132"/>
      <c r="M84" s="132"/>
    </row>
    <row r="85" spans="10:13">
      <c r="J85" s="132"/>
      <c r="K85" s="132"/>
      <c r="L85" s="132"/>
      <c r="M85" s="132"/>
    </row>
    <row r="86" spans="10:13">
      <c r="J86" s="132"/>
      <c r="K86" s="132"/>
      <c r="L86" s="132"/>
      <c r="M86" s="132"/>
    </row>
    <row r="87" spans="10:13">
      <c r="J87" s="132"/>
      <c r="K87" s="132"/>
      <c r="L87" s="132"/>
      <c r="M87" s="132"/>
    </row>
    <row r="88" spans="10:13">
      <c r="J88" s="132"/>
      <c r="K88" s="132"/>
      <c r="L88" s="132"/>
      <c r="M88" s="132"/>
    </row>
    <row r="89" spans="10:13">
      <c r="J89" s="132"/>
      <c r="K89" s="132"/>
      <c r="L89" s="132"/>
      <c r="M89" s="132"/>
    </row>
    <row r="90" spans="10:13">
      <c r="J90" s="132"/>
      <c r="K90" s="132"/>
      <c r="L90" s="132"/>
      <c r="M90" s="132"/>
    </row>
    <row r="91" spans="10:13">
      <c r="J91" s="132"/>
      <c r="K91" s="132"/>
      <c r="L91" s="132"/>
      <c r="M91" s="132"/>
    </row>
    <row r="92" spans="10:13">
      <c r="J92" s="132"/>
      <c r="K92" s="132"/>
      <c r="L92" s="132"/>
      <c r="M92" s="132"/>
    </row>
    <row r="93" spans="10:13">
      <c r="J93" s="132"/>
      <c r="K93" s="132"/>
      <c r="L93" s="132"/>
      <c r="M93" s="132"/>
    </row>
    <row r="94" spans="10:13">
      <c r="J94" s="132"/>
      <c r="K94" s="132"/>
      <c r="L94" s="132"/>
      <c r="M94" s="132"/>
    </row>
    <row r="95" spans="10:13">
      <c r="J95" s="132"/>
      <c r="K95" s="132"/>
      <c r="L95" s="132"/>
      <c r="M95" s="132"/>
    </row>
    <row r="96" spans="10:13">
      <c r="J96" s="132"/>
      <c r="K96" s="132"/>
      <c r="L96" s="132"/>
      <c r="M96" s="132"/>
    </row>
    <row r="97" spans="10:13">
      <c r="J97" s="132"/>
      <c r="K97" s="132"/>
      <c r="L97" s="132"/>
      <c r="M97" s="132"/>
    </row>
    <row r="98" spans="10:13">
      <c r="J98" s="132"/>
      <c r="K98" s="132"/>
      <c r="L98" s="132"/>
      <c r="M98" s="132"/>
    </row>
    <row r="99" spans="10:13">
      <c r="J99" s="132"/>
      <c r="K99" s="132"/>
      <c r="L99" s="132"/>
      <c r="M99" s="132"/>
    </row>
    <row r="100" spans="10:13">
      <c r="J100" s="132"/>
      <c r="K100" s="132"/>
      <c r="L100" s="132"/>
      <c r="M100" s="132"/>
    </row>
    <row r="101" spans="10:13">
      <c r="J101" s="132"/>
      <c r="K101" s="132"/>
      <c r="L101" s="132"/>
      <c r="M101" s="132"/>
    </row>
    <row r="102" spans="10:13">
      <c r="J102" s="132"/>
      <c r="K102" s="132"/>
      <c r="L102" s="132"/>
      <c r="M102" s="132"/>
    </row>
    <row r="103" spans="10:13">
      <c r="J103" s="132"/>
      <c r="K103" s="132"/>
      <c r="L103" s="132"/>
      <c r="M103" s="132"/>
    </row>
    <row r="104" spans="10:13">
      <c r="J104" s="132"/>
      <c r="K104" s="132"/>
      <c r="L104" s="132"/>
      <c r="M104" s="132"/>
    </row>
    <row r="105" spans="10:13">
      <c r="J105" s="132"/>
      <c r="K105" s="132"/>
      <c r="L105" s="132"/>
      <c r="M105" s="132"/>
    </row>
    <row r="106" spans="10:13">
      <c r="J106" s="132"/>
      <c r="K106" s="132"/>
      <c r="L106" s="132"/>
      <c r="M106" s="132"/>
    </row>
    <row r="107" spans="10:13">
      <c r="J107" s="132"/>
      <c r="K107" s="132"/>
      <c r="L107" s="132"/>
      <c r="M107" s="132"/>
    </row>
    <row r="108" spans="10:13">
      <c r="J108" s="132"/>
      <c r="K108" s="132"/>
      <c r="L108" s="132"/>
      <c r="M108" s="132"/>
    </row>
    <row r="109" spans="10:13">
      <c r="J109" s="132"/>
      <c r="K109" s="132"/>
      <c r="L109" s="132"/>
      <c r="M109" s="132"/>
    </row>
    <row r="110" spans="10:13">
      <c r="J110" s="132"/>
      <c r="K110" s="132"/>
      <c r="L110" s="132"/>
      <c r="M110" s="132"/>
    </row>
    <row r="111" spans="10:13">
      <c r="J111" s="132"/>
      <c r="K111" s="132"/>
      <c r="L111" s="132"/>
      <c r="M111" s="132"/>
    </row>
    <row r="112" spans="10:13">
      <c r="J112" s="132"/>
      <c r="K112" s="132"/>
      <c r="L112" s="132"/>
      <c r="M112" s="132"/>
    </row>
    <row r="113" spans="10:13">
      <c r="J113" s="132"/>
      <c r="K113" s="132"/>
      <c r="L113" s="132"/>
      <c r="M113" s="132"/>
    </row>
    <row r="114" spans="10:13">
      <c r="J114" s="132"/>
      <c r="K114" s="132"/>
      <c r="L114" s="132"/>
      <c r="M114" s="132"/>
    </row>
    <row r="115" spans="10:13">
      <c r="J115" s="132"/>
      <c r="K115" s="132"/>
      <c r="L115" s="132"/>
      <c r="M115" s="132"/>
    </row>
    <row r="116" spans="10:13">
      <c r="J116" s="132"/>
      <c r="K116" s="132"/>
      <c r="L116" s="132"/>
      <c r="M116" s="132"/>
    </row>
    <row r="117" spans="10:13">
      <c r="J117" s="132"/>
      <c r="K117" s="132"/>
      <c r="L117" s="132"/>
      <c r="M117" s="132"/>
    </row>
    <row r="118" spans="10:13">
      <c r="J118" s="132"/>
      <c r="K118" s="132"/>
      <c r="L118" s="132"/>
      <c r="M118" s="132"/>
    </row>
    <row r="119" spans="10:13">
      <c r="J119" s="132"/>
      <c r="K119" s="132"/>
      <c r="L119" s="132"/>
      <c r="M119" s="132"/>
    </row>
    <row r="120" spans="10:13">
      <c r="J120" s="132"/>
      <c r="K120" s="132"/>
      <c r="L120" s="132"/>
      <c r="M120" s="132"/>
    </row>
    <row r="121" spans="10:13">
      <c r="J121" s="132"/>
      <c r="K121" s="132"/>
      <c r="L121" s="132"/>
      <c r="M121" s="132"/>
    </row>
    <row r="122" spans="10:13">
      <c r="J122" s="132"/>
      <c r="K122" s="132"/>
      <c r="L122" s="132"/>
      <c r="M122" s="132"/>
    </row>
    <row r="123" spans="10:13">
      <c r="J123" s="132"/>
      <c r="K123" s="132"/>
      <c r="L123" s="132"/>
      <c r="M123" s="132"/>
    </row>
    <row r="124" spans="10:13">
      <c r="J124" s="132"/>
      <c r="K124" s="132"/>
      <c r="L124" s="132"/>
      <c r="M124" s="132"/>
    </row>
    <row r="125" spans="10:13">
      <c r="J125" s="132"/>
      <c r="K125" s="132"/>
      <c r="L125" s="132"/>
      <c r="M125" s="132"/>
    </row>
    <row r="126" spans="10:13">
      <c r="J126" s="132"/>
      <c r="K126" s="132"/>
      <c r="L126" s="132"/>
      <c r="M126" s="132"/>
    </row>
    <row r="127" spans="10:13">
      <c r="J127" s="132"/>
      <c r="K127" s="132"/>
      <c r="L127" s="132"/>
      <c r="M127" s="132"/>
    </row>
    <row r="128" spans="10:13">
      <c r="J128" s="132"/>
      <c r="K128" s="132"/>
      <c r="L128" s="132"/>
      <c r="M128" s="132"/>
    </row>
    <row r="129" spans="10:13">
      <c r="J129" s="132"/>
      <c r="K129" s="132"/>
      <c r="L129" s="132"/>
      <c r="M129" s="132"/>
    </row>
    <row r="130" spans="10:13">
      <c r="J130" s="132"/>
      <c r="K130" s="132"/>
      <c r="L130" s="132"/>
      <c r="M130" s="132"/>
    </row>
    <row r="131" spans="10:13">
      <c r="J131" s="132"/>
      <c r="K131" s="132"/>
      <c r="L131" s="132"/>
      <c r="M131" s="132"/>
    </row>
    <row r="132" spans="10:13">
      <c r="J132" s="132"/>
      <c r="K132" s="132"/>
      <c r="L132" s="132"/>
      <c r="M132" s="132"/>
    </row>
    <row r="133" spans="10:13">
      <c r="J133" s="132"/>
      <c r="K133" s="132"/>
      <c r="L133" s="132"/>
      <c r="M133" s="132"/>
    </row>
    <row r="134" spans="10:13">
      <c r="J134" s="132"/>
      <c r="K134" s="132"/>
      <c r="L134" s="132"/>
      <c r="M134" s="132"/>
    </row>
    <row r="135" spans="10:13">
      <c r="J135" s="132"/>
      <c r="K135" s="132"/>
      <c r="L135" s="132"/>
      <c r="M135" s="132"/>
    </row>
    <row r="136" spans="10:13">
      <c r="J136" s="132"/>
      <c r="K136" s="132"/>
      <c r="L136" s="132"/>
      <c r="M136" s="132"/>
    </row>
    <row r="137" spans="10:13">
      <c r="J137" s="132"/>
      <c r="K137" s="132"/>
      <c r="L137" s="132"/>
      <c r="M137" s="132"/>
    </row>
    <row r="138" spans="10:13">
      <c r="J138" s="132"/>
      <c r="K138" s="132"/>
      <c r="L138" s="132"/>
      <c r="M138" s="132"/>
    </row>
    <row r="139" spans="10:13">
      <c r="J139" s="132"/>
      <c r="K139" s="132"/>
      <c r="L139" s="132"/>
      <c r="M139" s="132"/>
    </row>
    <row r="140" spans="10:13">
      <c r="J140" s="132"/>
      <c r="K140" s="132"/>
      <c r="L140" s="132"/>
      <c r="M140" s="132"/>
    </row>
    <row r="141" spans="10:13">
      <c r="J141" s="132"/>
      <c r="K141" s="132"/>
      <c r="L141" s="132"/>
      <c r="M141" s="132"/>
    </row>
    <row r="142" spans="10:13">
      <c r="J142" s="132"/>
      <c r="K142" s="132"/>
      <c r="L142" s="132"/>
      <c r="M142" s="132"/>
    </row>
    <row r="143" spans="10:13">
      <c r="J143" s="132"/>
      <c r="K143" s="132"/>
      <c r="L143" s="132"/>
      <c r="M143" s="132"/>
    </row>
    <row r="144" spans="10:13">
      <c r="J144" s="132"/>
      <c r="K144" s="132"/>
      <c r="L144" s="132"/>
      <c r="M144" s="132"/>
    </row>
    <row r="145" spans="10:13">
      <c r="J145" s="132"/>
      <c r="K145" s="132"/>
      <c r="L145" s="132"/>
      <c r="M145" s="132"/>
    </row>
    <row r="146" spans="10:13">
      <c r="J146" s="132"/>
      <c r="K146" s="132"/>
      <c r="L146" s="132"/>
      <c r="M146" s="132"/>
    </row>
    <row r="147" spans="10:13">
      <c r="J147" s="132"/>
      <c r="K147" s="132"/>
      <c r="L147" s="132"/>
      <c r="M147" s="132"/>
    </row>
    <row r="148" spans="10:13">
      <c r="J148" s="132"/>
      <c r="K148" s="132"/>
      <c r="L148" s="132"/>
      <c r="M148" s="132"/>
    </row>
    <row r="149" spans="10:13">
      <c r="J149" s="132"/>
      <c r="K149" s="132"/>
      <c r="L149" s="132"/>
      <c r="M149" s="132"/>
    </row>
    <row r="150" spans="10:13">
      <c r="J150" s="132"/>
      <c r="K150" s="132"/>
      <c r="L150" s="132"/>
      <c r="M150" s="132"/>
    </row>
    <row r="151" spans="10:13">
      <c r="J151" s="132"/>
      <c r="K151" s="132"/>
      <c r="L151" s="132"/>
      <c r="M151" s="132"/>
    </row>
    <row r="152" spans="10:13">
      <c r="J152" s="132"/>
      <c r="K152" s="132"/>
      <c r="L152" s="132"/>
      <c r="M152" s="132"/>
    </row>
    <row r="153" spans="10:13">
      <c r="J153" s="132"/>
      <c r="K153" s="132"/>
      <c r="L153" s="132"/>
      <c r="M153" s="132"/>
    </row>
    <row r="154" spans="10:13">
      <c r="J154" s="132"/>
      <c r="K154" s="132"/>
      <c r="L154" s="132"/>
      <c r="M154" s="132"/>
    </row>
    <row r="155" spans="10:13">
      <c r="J155" s="132"/>
      <c r="K155" s="132"/>
      <c r="L155" s="132"/>
      <c r="M155" s="132"/>
    </row>
    <row r="156" spans="10:13">
      <c r="J156" s="132"/>
      <c r="K156" s="132"/>
      <c r="L156" s="132"/>
      <c r="M156" s="132"/>
    </row>
    <row r="157" spans="10:13">
      <c r="J157" s="132"/>
      <c r="K157" s="132"/>
      <c r="L157" s="132"/>
      <c r="M157" s="132"/>
    </row>
    <row r="158" spans="10:13">
      <c r="J158" s="132"/>
      <c r="K158" s="132"/>
      <c r="L158" s="132"/>
      <c r="M158" s="132"/>
    </row>
    <row r="159" spans="10:13">
      <c r="J159" s="132"/>
      <c r="K159" s="132"/>
      <c r="L159" s="132"/>
      <c r="M159" s="132"/>
    </row>
    <row r="160" spans="10:13">
      <c r="J160" s="132"/>
      <c r="K160" s="132"/>
      <c r="L160" s="132"/>
      <c r="M160" s="132"/>
    </row>
    <row r="161" spans="10:13">
      <c r="J161" s="132"/>
      <c r="K161" s="132"/>
      <c r="L161" s="132"/>
      <c r="M161" s="132"/>
    </row>
    <row r="162" spans="10:13">
      <c r="J162" s="132"/>
      <c r="K162" s="132"/>
      <c r="L162" s="132"/>
      <c r="M162" s="132"/>
    </row>
    <row r="163" spans="10:13">
      <c r="J163" s="132"/>
      <c r="K163" s="132"/>
      <c r="L163" s="132"/>
      <c r="M163" s="132"/>
    </row>
    <row r="164" spans="10:13">
      <c r="J164" s="132"/>
      <c r="K164" s="132"/>
      <c r="L164" s="132"/>
      <c r="M164" s="132"/>
    </row>
    <row r="165" spans="10:13">
      <c r="J165" s="132"/>
      <c r="K165" s="132"/>
      <c r="L165" s="132"/>
      <c r="M165" s="132"/>
    </row>
    <row r="166" spans="10:13">
      <c r="J166" s="132"/>
      <c r="K166" s="132"/>
      <c r="L166" s="132"/>
      <c r="M166" s="132"/>
    </row>
    <row r="167" spans="10:13">
      <c r="J167" s="132"/>
      <c r="K167" s="132"/>
      <c r="L167" s="132"/>
      <c r="M167" s="132"/>
    </row>
    <row r="168" spans="10:13">
      <c r="J168" s="132"/>
      <c r="K168" s="132"/>
      <c r="L168" s="132"/>
      <c r="M168" s="132"/>
    </row>
    <row r="169" spans="10:13">
      <c r="J169" s="132"/>
      <c r="K169" s="132"/>
      <c r="L169" s="132"/>
      <c r="M169" s="132"/>
    </row>
    <row r="170" spans="10:13">
      <c r="J170" s="132"/>
      <c r="K170" s="132"/>
      <c r="L170" s="132"/>
      <c r="M170" s="132"/>
    </row>
    <row r="171" spans="10:13">
      <c r="J171" s="132"/>
      <c r="K171" s="132"/>
      <c r="L171" s="132"/>
      <c r="M171" s="132"/>
    </row>
    <row r="172" spans="10:13">
      <c r="J172" s="132"/>
      <c r="K172" s="132"/>
      <c r="L172" s="132"/>
      <c r="M172" s="132"/>
    </row>
    <row r="173" spans="10:13">
      <c r="J173" s="132"/>
      <c r="K173" s="132"/>
      <c r="L173" s="132"/>
      <c r="M173" s="132"/>
    </row>
    <row r="174" spans="10:13">
      <c r="J174" s="132"/>
      <c r="K174" s="132"/>
      <c r="L174" s="132"/>
      <c r="M174" s="132"/>
    </row>
    <row r="175" spans="10:13">
      <c r="J175" s="132"/>
      <c r="K175" s="132"/>
      <c r="L175" s="132"/>
      <c r="M175" s="132"/>
    </row>
    <row r="176" spans="10:13">
      <c r="J176" s="132"/>
      <c r="K176" s="132"/>
      <c r="L176" s="132"/>
      <c r="M176" s="132"/>
    </row>
    <row r="177" spans="10:13">
      <c r="J177" s="132"/>
      <c r="K177" s="132"/>
      <c r="L177" s="132"/>
      <c r="M177" s="132"/>
    </row>
    <row r="178" spans="10:13">
      <c r="J178" s="132"/>
      <c r="K178" s="132"/>
      <c r="L178" s="132"/>
      <c r="M178" s="132"/>
    </row>
    <row r="179" spans="10:13">
      <c r="J179" s="132"/>
      <c r="K179" s="132"/>
      <c r="L179" s="132"/>
      <c r="M179" s="132"/>
    </row>
    <row r="180" spans="10:13">
      <c r="J180" s="132"/>
      <c r="K180" s="132"/>
      <c r="L180" s="132"/>
      <c r="M180" s="132"/>
    </row>
    <row r="181" spans="10:13">
      <c r="J181" s="132"/>
      <c r="K181" s="132"/>
      <c r="L181" s="132"/>
      <c r="M181" s="132"/>
    </row>
    <row r="182" spans="10:13">
      <c r="J182" s="132"/>
      <c r="K182" s="132"/>
      <c r="L182" s="132"/>
      <c r="M182" s="132"/>
    </row>
    <row r="183" spans="10:13">
      <c r="J183" s="132"/>
      <c r="K183" s="132"/>
      <c r="L183" s="132"/>
      <c r="M183" s="132"/>
    </row>
    <row r="184" spans="10:13">
      <c r="J184" s="132"/>
      <c r="K184" s="132"/>
      <c r="L184" s="132"/>
      <c r="M184" s="132"/>
    </row>
    <row r="185" spans="10:13">
      <c r="J185" s="132"/>
      <c r="K185" s="132"/>
      <c r="L185" s="132"/>
      <c r="M185" s="132"/>
    </row>
    <row r="186" spans="10:13">
      <c r="J186" s="132"/>
      <c r="K186" s="132"/>
      <c r="L186" s="132"/>
      <c r="M186" s="132"/>
    </row>
    <row r="187" spans="10:13">
      <c r="J187" s="132"/>
      <c r="K187" s="132"/>
      <c r="L187" s="132"/>
      <c r="M187" s="132"/>
    </row>
    <row r="188" spans="10:13">
      <c r="J188" s="132"/>
      <c r="K188" s="132"/>
      <c r="L188" s="132"/>
      <c r="M188" s="132"/>
    </row>
    <row r="189" spans="10:13">
      <c r="J189" s="132"/>
      <c r="K189" s="132"/>
      <c r="L189" s="132"/>
      <c r="M189" s="132"/>
    </row>
    <row r="190" spans="10:13">
      <c r="J190" s="132"/>
      <c r="K190" s="132"/>
      <c r="L190" s="132"/>
      <c r="M190" s="132"/>
    </row>
    <row r="191" spans="10:13">
      <c r="J191" s="132"/>
      <c r="K191" s="132"/>
      <c r="L191" s="132"/>
      <c r="M191" s="132"/>
    </row>
    <row r="192" spans="10:13">
      <c r="J192" s="132"/>
      <c r="K192" s="132"/>
      <c r="L192" s="132"/>
      <c r="M192" s="132"/>
    </row>
    <row r="193" spans="10:13">
      <c r="J193" s="132"/>
      <c r="K193" s="132"/>
      <c r="L193" s="132"/>
      <c r="M193" s="132"/>
    </row>
    <row r="194" spans="10:13">
      <c r="J194" s="132"/>
      <c r="K194" s="132"/>
      <c r="L194" s="132"/>
      <c r="M194" s="132"/>
    </row>
    <row r="195" spans="10:13">
      <c r="J195" s="132"/>
      <c r="K195" s="132"/>
      <c r="L195" s="132"/>
      <c r="M195" s="132"/>
    </row>
    <row r="196" spans="10:13">
      <c r="J196" s="132"/>
      <c r="K196" s="132"/>
      <c r="L196" s="132"/>
      <c r="M196" s="132"/>
    </row>
    <row r="197" spans="10:13">
      <c r="J197" s="132"/>
      <c r="K197" s="132"/>
      <c r="L197" s="132"/>
      <c r="M197" s="132"/>
    </row>
    <row r="198" spans="10:13">
      <c r="J198" s="132"/>
      <c r="K198" s="132"/>
      <c r="L198" s="132"/>
      <c r="M198" s="132"/>
    </row>
    <row r="199" spans="10:13">
      <c r="J199" s="132"/>
      <c r="K199" s="132"/>
      <c r="L199" s="132"/>
      <c r="M199" s="132"/>
    </row>
    <row r="200" spans="10:13">
      <c r="J200" s="132"/>
      <c r="K200" s="132"/>
      <c r="L200" s="132"/>
      <c r="M200" s="132"/>
    </row>
    <row r="201" spans="10:13">
      <c r="J201" s="132"/>
      <c r="K201" s="132"/>
      <c r="L201" s="132"/>
      <c r="M201" s="132"/>
    </row>
    <row r="202" spans="10:13">
      <c r="J202" s="132"/>
      <c r="K202" s="132"/>
      <c r="L202" s="132"/>
      <c r="M202" s="132"/>
    </row>
    <row r="203" spans="10:13">
      <c r="J203" s="132"/>
      <c r="K203" s="132"/>
      <c r="L203" s="132"/>
      <c r="M203" s="132"/>
    </row>
    <row r="204" spans="10:13">
      <c r="J204" s="132"/>
      <c r="K204" s="132"/>
      <c r="L204" s="132"/>
      <c r="M204" s="132"/>
    </row>
    <row r="205" spans="10:13">
      <c r="J205" s="132"/>
      <c r="K205" s="132"/>
      <c r="L205" s="132"/>
      <c r="M205" s="132"/>
    </row>
    <row r="206" spans="10:13">
      <c r="J206" s="132"/>
      <c r="K206" s="132"/>
      <c r="L206" s="132"/>
      <c r="M206" s="132"/>
    </row>
    <row r="207" spans="10:13">
      <c r="J207" s="132"/>
      <c r="K207" s="132"/>
      <c r="L207" s="132"/>
      <c r="M207" s="132"/>
    </row>
    <row r="208" spans="10:13">
      <c r="J208" s="132"/>
      <c r="K208" s="132"/>
      <c r="L208" s="132"/>
      <c r="M208" s="132"/>
    </row>
    <row r="209" spans="10:13">
      <c r="J209" s="132"/>
      <c r="K209" s="132"/>
      <c r="L209" s="132"/>
      <c r="M209" s="132"/>
    </row>
    <row r="210" spans="10:13">
      <c r="J210" s="132"/>
      <c r="K210" s="132"/>
      <c r="L210" s="132"/>
      <c r="M210" s="132"/>
    </row>
    <row r="211" spans="10:13">
      <c r="J211" s="132"/>
      <c r="K211" s="132"/>
      <c r="L211" s="132"/>
      <c r="M211" s="132"/>
    </row>
    <row r="212" spans="10:13">
      <c r="J212" s="132"/>
      <c r="K212" s="132"/>
      <c r="L212" s="132"/>
      <c r="M212" s="132"/>
    </row>
    <row r="213" spans="10:13">
      <c r="J213" s="132"/>
      <c r="K213" s="132"/>
      <c r="L213" s="132"/>
      <c r="M213" s="132"/>
    </row>
    <row r="214" spans="10:13">
      <c r="J214" s="132"/>
      <c r="K214" s="132"/>
      <c r="L214" s="132"/>
      <c r="M214" s="132"/>
    </row>
    <row r="215" spans="10:13">
      <c r="J215" s="132"/>
      <c r="K215" s="132"/>
      <c r="L215" s="132"/>
      <c r="M215" s="132"/>
    </row>
    <row r="216" spans="10:13">
      <c r="J216" s="132"/>
      <c r="K216" s="132"/>
      <c r="L216" s="132"/>
      <c r="M216" s="132"/>
    </row>
    <row r="217" spans="10:13">
      <c r="J217" s="132"/>
      <c r="K217" s="132"/>
      <c r="L217" s="132"/>
      <c r="M217" s="132"/>
    </row>
    <row r="218" spans="10:13">
      <c r="J218" s="132"/>
      <c r="K218" s="132"/>
      <c r="L218" s="132"/>
      <c r="M218" s="132"/>
    </row>
    <row r="219" spans="10:13">
      <c r="J219" s="132"/>
      <c r="K219" s="132"/>
      <c r="L219" s="132"/>
      <c r="M219" s="132"/>
    </row>
    <row r="220" spans="10:13">
      <c r="J220" s="132"/>
      <c r="K220" s="132"/>
      <c r="L220" s="132"/>
      <c r="M220" s="132"/>
    </row>
    <row r="221" spans="10:13">
      <c r="J221" s="132"/>
      <c r="K221" s="132"/>
      <c r="L221" s="132"/>
      <c r="M221" s="132"/>
    </row>
    <row r="222" spans="10:13">
      <c r="J222" s="132"/>
      <c r="K222" s="132"/>
      <c r="L222" s="132"/>
      <c r="M222" s="132"/>
    </row>
    <row r="223" spans="10:13">
      <c r="J223" s="132"/>
      <c r="K223" s="132"/>
      <c r="L223" s="132"/>
      <c r="M223" s="132"/>
    </row>
    <row r="224" spans="10:13">
      <c r="J224" s="132"/>
      <c r="K224" s="132"/>
      <c r="L224" s="132"/>
      <c r="M224" s="132"/>
    </row>
    <row r="225" spans="10:13">
      <c r="J225" s="132"/>
      <c r="K225" s="132"/>
      <c r="L225" s="132"/>
      <c r="M225" s="132"/>
    </row>
    <row r="226" spans="10:13">
      <c r="J226" s="132"/>
      <c r="K226" s="132"/>
      <c r="L226" s="132"/>
      <c r="M226" s="132"/>
    </row>
    <row r="227" spans="10:13">
      <c r="J227" s="132"/>
      <c r="K227" s="132"/>
      <c r="L227" s="132"/>
      <c r="M227" s="132"/>
    </row>
    <row r="228" spans="10:13">
      <c r="J228" s="132"/>
      <c r="K228" s="132"/>
      <c r="L228" s="132"/>
      <c r="M228" s="132"/>
    </row>
    <row r="229" spans="10:13">
      <c r="J229" s="132"/>
      <c r="K229" s="132"/>
      <c r="L229" s="132"/>
      <c r="M229" s="132"/>
    </row>
    <row r="230" spans="10:13">
      <c r="J230" s="132"/>
      <c r="K230" s="132"/>
      <c r="L230" s="132"/>
      <c r="M230" s="132"/>
    </row>
    <row r="231" spans="10:13">
      <c r="J231" s="132"/>
      <c r="K231" s="132"/>
      <c r="L231" s="132"/>
      <c r="M231" s="132"/>
    </row>
    <row r="232" spans="10:13">
      <c r="J232" s="132"/>
      <c r="K232" s="132"/>
      <c r="L232" s="132"/>
      <c r="M232" s="132"/>
    </row>
    <row r="233" spans="10:13">
      <c r="J233" s="132"/>
      <c r="K233" s="132"/>
      <c r="L233" s="132"/>
      <c r="M233" s="132"/>
    </row>
    <row r="234" spans="10:13">
      <c r="J234" s="132"/>
      <c r="K234" s="132"/>
      <c r="L234" s="132"/>
      <c r="M234" s="132"/>
    </row>
    <row r="235" spans="10:13">
      <c r="J235" s="132"/>
      <c r="K235" s="132"/>
      <c r="L235" s="132"/>
      <c r="M235" s="132"/>
    </row>
    <row r="236" spans="10:13">
      <c r="J236" s="132"/>
      <c r="K236" s="132"/>
      <c r="L236" s="132"/>
      <c r="M236" s="132"/>
    </row>
    <row r="237" spans="10:13">
      <c r="J237" s="132"/>
      <c r="K237" s="132"/>
      <c r="L237" s="132"/>
      <c r="M237" s="132"/>
    </row>
    <row r="238" spans="10:13">
      <c r="J238" s="132"/>
      <c r="K238" s="132"/>
      <c r="L238" s="132"/>
      <c r="M238" s="132"/>
    </row>
    <row r="239" spans="10:13">
      <c r="J239" s="132"/>
      <c r="K239" s="132"/>
      <c r="L239" s="132"/>
      <c r="M239" s="132"/>
    </row>
    <row r="240" spans="10:13">
      <c r="J240" s="132"/>
      <c r="K240" s="132"/>
      <c r="L240" s="132"/>
      <c r="M240" s="132"/>
    </row>
    <row r="241" spans="10:13">
      <c r="J241" s="132"/>
      <c r="K241" s="132"/>
      <c r="L241" s="132"/>
      <c r="M241" s="132"/>
    </row>
    <row r="242" spans="10:13">
      <c r="J242" s="132"/>
      <c r="K242" s="132"/>
      <c r="L242" s="132"/>
      <c r="M242" s="132"/>
    </row>
    <row r="243" spans="10:13">
      <c r="J243" s="132"/>
      <c r="K243" s="132"/>
      <c r="L243" s="132"/>
      <c r="M243" s="132"/>
    </row>
    <row r="244" spans="10:13">
      <c r="J244" s="132"/>
      <c r="K244" s="132"/>
      <c r="L244" s="132"/>
      <c r="M244" s="132"/>
    </row>
    <row r="245" spans="10:13">
      <c r="J245" s="132"/>
      <c r="K245" s="132"/>
      <c r="L245" s="132"/>
      <c r="M245" s="132"/>
    </row>
    <row r="246" spans="10:13">
      <c r="J246" s="132"/>
      <c r="K246" s="132"/>
      <c r="L246" s="132"/>
      <c r="M246" s="132"/>
    </row>
    <row r="247" spans="10:13">
      <c r="J247" s="132"/>
      <c r="K247" s="132"/>
      <c r="L247" s="132"/>
      <c r="M247" s="132"/>
    </row>
    <row r="248" spans="10:13">
      <c r="J248" s="132"/>
      <c r="K248" s="132"/>
      <c r="L248" s="132"/>
      <c r="M248" s="132"/>
    </row>
    <row r="249" spans="10:13">
      <c r="J249" s="132"/>
      <c r="K249" s="132"/>
      <c r="L249" s="132"/>
      <c r="M249" s="132"/>
    </row>
    <row r="250" spans="10:13">
      <c r="J250" s="132"/>
      <c r="K250" s="132"/>
      <c r="L250" s="132"/>
      <c r="M250" s="132"/>
    </row>
    <row r="251" spans="10:13">
      <c r="J251" s="132"/>
      <c r="K251" s="132"/>
      <c r="L251" s="132"/>
      <c r="M251" s="132"/>
    </row>
    <row r="252" spans="10:13">
      <c r="J252" s="132"/>
      <c r="K252" s="132"/>
      <c r="L252" s="132"/>
      <c r="M252" s="132"/>
    </row>
    <row r="253" spans="10:13">
      <c r="J253" s="132"/>
      <c r="K253" s="132"/>
      <c r="L253" s="132"/>
      <c r="M253" s="132"/>
    </row>
    <row r="254" spans="10:13">
      <c r="J254" s="132"/>
      <c r="K254" s="132"/>
      <c r="L254" s="132"/>
      <c r="M254" s="132"/>
    </row>
    <row r="255" spans="10:13">
      <c r="J255" s="132"/>
      <c r="K255" s="132"/>
      <c r="L255" s="132"/>
      <c r="M255" s="132"/>
    </row>
    <row r="256" spans="10:13">
      <c r="J256" s="132"/>
      <c r="K256" s="132"/>
      <c r="L256" s="132"/>
      <c r="M256" s="132"/>
    </row>
    <row r="257" spans="10:13">
      <c r="J257" s="132"/>
      <c r="K257" s="132"/>
      <c r="L257" s="132"/>
      <c r="M257" s="132"/>
    </row>
    <row r="258" spans="10:13">
      <c r="J258" s="132"/>
      <c r="K258" s="132"/>
      <c r="L258" s="132"/>
      <c r="M258" s="132"/>
    </row>
    <row r="259" spans="10:13">
      <c r="J259" s="132"/>
      <c r="K259" s="132"/>
      <c r="L259" s="132"/>
      <c r="M259" s="132"/>
    </row>
    <row r="260" spans="10:13">
      <c r="J260" s="132"/>
      <c r="K260" s="132"/>
      <c r="L260" s="132"/>
      <c r="M260" s="132"/>
    </row>
    <row r="261" spans="10:13">
      <c r="J261" s="132"/>
      <c r="K261" s="132"/>
      <c r="L261" s="132"/>
      <c r="M261" s="132"/>
    </row>
    <row r="262" spans="10:13">
      <c r="J262" s="132"/>
      <c r="K262" s="132"/>
      <c r="L262" s="132"/>
      <c r="M262" s="132"/>
    </row>
    <row r="263" spans="10:13">
      <c r="J263" s="132"/>
      <c r="K263" s="132"/>
      <c r="L263" s="132"/>
      <c r="M263" s="132"/>
    </row>
    <row r="264" spans="10:13">
      <c r="J264" s="132"/>
      <c r="K264" s="132"/>
      <c r="L264" s="132"/>
      <c r="M264" s="132"/>
    </row>
    <row r="265" spans="10:13">
      <c r="J265" s="132"/>
      <c r="K265" s="132"/>
      <c r="L265" s="132"/>
      <c r="M265" s="132"/>
    </row>
    <row r="266" spans="10:13">
      <c r="J266" s="132"/>
      <c r="K266" s="132"/>
      <c r="L266" s="132"/>
      <c r="M266" s="132"/>
    </row>
    <row r="267" spans="10:13">
      <c r="J267" s="132"/>
      <c r="K267" s="132"/>
      <c r="L267" s="132"/>
      <c r="M267" s="132"/>
    </row>
    <row r="268" spans="10:13">
      <c r="J268" s="132"/>
      <c r="K268" s="132"/>
      <c r="L268" s="132"/>
      <c r="M268" s="132"/>
    </row>
    <row r="269" spans="10:13">
      <c r="J269" s="132"/>
      <c r="K269" s="132"/>
      <c r="L269" s="132"/>
      <c r="M269" s="132"/>
    </row>
    <row r="270" spans="10:13">
      <c r="J270" s="132"/>
      <c r="K270" s="132"/>
      <c r="L270" s="132"/>
      <c r="M270" s="132"/>
    </row>
    <row r="271" spans="10:13">
      <c r="J271" s="132"/>
      <c r="K271" s="132"/>
      <c r="L271" s="132"/>
      <c r="M271" s="132"/>
    </row>
    <row r="272" spans="10:13">
      <c r="J272" s="132"/>
      <c r="K272" s="132"/>
      <c r="L272" s="132"/>
      <c r="M272" s="132"/>
    </row>
    <row r="273" spans="10:13">
      <c r="J273" s="132"/>
      <c r="K273" s="132"/>
      <c r="L273" s="132"/>
      <c r="M273" s="132"/>
    </row>
    <row r="274" spans="10:13">
      <c r="J274" s="132"/>
      <c r="K274" s="132"/>
      <c r="L274" s="132"/>
      <c r="M274" s="132"/>
    </row>
    <row r="275" spans="10:13">
      <c r="J275" s="132"/>
      <c r="K275" s="132"/>
      <c r="L275" s="132"/>
      <c r="M275" s="132"/>
    </row>
    <row r="276" spans="10:13">
      <c r="J276" s="132"/>
      <c r="K276" s="132"/>
      <c r="L276" s="132"/>
      <c r="M276" s="132"/>
    </row>
    <row r="277" spans="10:13">
      <c r="J277" s="132"/>
      <c r="K277" s="132"/>
      <c r="L277" s="132"/>
      <c r="M277" s="132"/>
    </row>
    <row r="278" spans="10:13">
      <c r="J278" s="132"/>
      <c r="K278" s="132"/>
      <c r="L278" s="132"/>
      <c r="M278" s="132"/>
    </row>
    <row r="279" spans="10:13">
      <c r="J279" s="132"/>
      <c r="K279" s="132"/>
      <c r="L279" s="132"/>
      <c r="M279" s="132"/>
    </row>
    <row r="280" spans="10:13">
      <c r="J280" s="132"/>
      <c r="K280" s="132"/>
      <c r="L280" s="132"/>
      <c r="M280" s="132"/>
    </row>
    <row r="281" spans="10:13">
      <c r="J281" s="132"/>
      <c r="K281" s="132"/>
      <c r="L281" s="132"/>
      <c r="M281" s="132"/>
    </row>
    <row r="282" spans="10:13">
      <c r="J282" s="132"/>
      <c r="K282" s="132"/>
      <c r="L282" s="132"/>
      <c r="M282" s="132"/>
    </row>
    <row r="283" spans="10:13">
      <c r="J283" s="132"/>
      <c r="K283" s="132"/>
      <c r="L283" s="132"/>
      <c r="M283" s="132"/>
    </row>
    <row r="284" spans="10:13">
      <c r="J284" s="132"/>
      <c r="K284" s="132"/>
      <c r="L284" s="132"/>
      <c r="M284" s="132"/>
    </row>
    <row r="285" spans="10:13">
      <c r="J285" s="132"/>
      <c r="K285" s="132"/>
      <c r="L285" s="132"/>
      <c r="M285" s="132"/>
    </row>
    <row r="286" spans="10:13">
      <c r="J286" s="132"/>
      <c r="K286" s="132"/>
      <c r="L286" s="132"/>
      <c r="M286" s="132"/>
    </row>
    <row r="287" spans="10:13">
      <c r="J287" s="132"/>
      <c r="K287" s="132"/>
      <c r="L287" s="132"/>
      <c r="M287" s="132"/>
    </row>
    <row r="288" spans="10:13">
      <c r="J288" s="132"/>
      <c r="K288" s="132"/>
      <c r="L288" s="132"/>
      <c r="M288" s="132"/>
    </row>
    <row r="289" spans="10:13">
      <c r="J289" s="132"/>
      <c r="K289" s="132"/>
      <c r="L289" s="132"/>
      <c r="M289" s="132"/>
    </row>
    <row r="290" spans="10:13">
      <c r="J290" s="132"/>
      <c r="K290" s="132"/>
      <c r="L290" s="132"/>
      <c r="M290" s="132"/>
    </row>
    <row r="291" spans="10:13">
      <c r="J291" s="132"/>
      <c r="K291" s="132"/>
      <c r="L291" s="132"/>
      <c r="M291" s="132"/>
    </row>
    <row r="292" spans="10:13">
      <c r="J292" s="132"/>
      <c r="K292" s="132"/>
      <c r="L292" s="132"/>
      <c r="M292" s="132"/>
    </row>
    <row r="293" spans="10:13">
      <c r="J293" s="132"/>
      <c r="K293" s="132"/>
      <c r="L293" s="132"/>
      <c r="M293" s="132"/>
    </row>
    <row r="294" spans="10:13">
      <c r="J294" s="132"/>
      <c r="K294" s="132"/>
      <c r="L294" s="132"/>
      <c r="M294" s="132"/>
    </row>
    <row r="295" spans="10:13">
      <c r="J295" s="132"/>
      <c r="K295" s="132"/>
      <c r="L295" s="132"/>
      <c r="M295" s="132"/>
    </row>
    <row r="296" spans="10:13">
      <c r="J296" s="132"/>
      <c r="K296" s="132"/>
      <c r="L296" s="132"/>
      <c r="M296" s="132"/>
    </row>
    <row r="297" spans="10:13">
      <c r="J297" s="132"/>
      <c r="K297" s="132"/>
      <c r="L297" s="132"/>
      <c r="M297" s="132"/>
    </row>
    <row r="298" spans="10:13">
      <c r="J298" s="132"/>
      <c r="K298" s="132"/>
      <c r="L298" s="132"/>
      <c r="M298" s="132"/>
    </row>
    <row r="299" spans="10:13">
      <c r="J299" s="132"/>
      <c r="K299" s="132"/>
      <c r="L299" s="132"/>
      <c r="M299" s="132"/>
    </row>
    <row r="300" spans="10:13">
      <c r="J300" s="132"/>
      <c r="K300" s="132"/>
      <c r="L300" s="132"/>
      <c r="M300" s="132"/>
    </row>
    <row r="301" spans="10:13">
      <c r="J301" s="132"/>
      <c r="K301" s="132"/>
      <c r="L301" s="132"/>
      <c r="M301" s="132"/>
    </row>
    <row r="302" spans="10:13">
      <c r="J302" s="132"/>
      <c r="K302" s="132"/>
      <c r="L302" s="132"/>
      <c r="M302" s="132"/>
    </row>
    <row r="303" spans="10:13">
      <c r="J303" s="132"/>
      <c r="K303" s="132"/>
      <c r="L303" s="132"/>
      <c r="M303" s="132"/>
    </row>
    <row r="304" spans="10:13">
      <c r="J304" s="132"/>
      <c r="K304" s="132"/>
      <c r="L304" s="132"/>
      <c r="M304" s="132"/>
    </row>
    <row r="305" spans="10:13">
      <c r="J305" s="132"/>
      <c r="K305" s="132"/>
      <c r="L305" s="132"/>
      <c r="M305" s="132"/>
    </row>
    <row r="306" spans="10:13">
      <c r="J306" s="132"/>
      <c r="K306" s="132"/>
      <c r="L306" s="132"/>
      <c r="M306" s="132"/>
    </row>
    <row r="307" spans="10:13">
      <c r="J307" s="132"/>
      <c r="K307" s="132"/>
      <c r="L307" s="132"/>
      <c r="M307" s="132"/>
    </row>
    <row r="308" spans="10:13">
      <c r="J308" s="132"/>
      <c r="K308" s="132"/>
      <c r="L308" s="132"/>
      <c r="M308" s="132"/>
    </row>
    <row r="309" spans="10:13">
      <c r="J309" s="132"/>
      <c r="K309" s="132"/>
      <c r="L309" s="132"/>
      <c r="M309" s="132"/>
    </row>
    <row r="310" spans="10:13">
      <c r="J310" s="132"/>
      <c r="K310" s="132"/>
      <c r="L310" s="132"/>
      <c r="M310" s="132"/>
    </row>
    <row r="311" spans="10:13">
      <c r="J311" s="132"/>
      <c r="K311" s="132"/>
      <c r="L311" s="132"/>
      <c r="M311" s="132"/>
    </row>
    <row r="312" spans="10:13">
      <c r="J312" s="132"/>
      <c r="K312" s="132"/>
      <c r="L312" s="132"/>
      <c r="M312" s="132"/>
    </row>
    <row r="313" spans="10:13">
      <c r="J313" s="132"/>
      <c r="K313" s="132"/>
      <c r="L313" s="132"/>
      <c r="M313" s="132"/>
    </row>
    <row r="314" spans="10:13">
      <c r="J314" s="132"/>
      <c r="K314" s="132"/>
      <c r="L314" s="132"/>
      <c r="M314" s="132"/>
    </row>
    <row r="315" spans="10:13">
      <c r="J315" s="132"/>
      <c r="K315" s="132"/>
      <c r="L315" s="132"/>
      <c r="M315" s="132"/>
    </row>
    <row r="316" spans="10:13">
      <c r="J316" s="132"/>
      <c r="K316" s="132"/>
      <c r="L316" s="132"/>
      <c r="M316" s="132"/>
    </row>
    <row r="317" spans="10:13">
      <c r="J317" s="132"/>
      <c r="K317" s="132"/>
      <c r="L317" s="132"/>
      <c r="M317" s="132"/>
    </row>
    <row r="318" spans="10:13">
      <c r="J318" s="132"/>
      <c r="K318" s="132"/>
      <c r="L318" s="132"/>
      <c r="M318" s="132"/>
    </row>
    <row r="319" spans="10:13">
      <c r="J319" s="132"/>
      <c r="K319" s="132"/>
      <c r="L319" s="132"/>
      <c r="M319" s="132"/>
    </row>
    <row r="320" spans="10:13">
      <c r="J320" s="132"/>
      <c r="K320" s="132"/>
      <c r="L320" s="132"/>
      <c r="M320" s="132"/>
    </row>
    <row r="321" spans="10:13">
      <c r="J321" s="132"/>
      <c r="K321" s="132"/>
      <c r="L321" s="132"/>
      <c r="M321" s="132"/>
    </row>
    <row r="322" spans="10:13">
      <c r="J322" s="132"/>
      <c r="K322" s="132"/>
      <c r="L322" s="132"/>
      <c r="M322" s="132"/>
    </row>
    <row r="323" spans="10:13">
      <c r="J323" s="132"/>
      <c r="K323" s="132"/>
      <c r="L323" s="132"/>
      <c r="M323" s="132"/>
    </row>
    <row r="324" spans="10:13">
      <c r="J324" s="132"/>
      <c r="K324" s="132"/>
      <c r="L324" s="132"/>
      <c r="M324" s="132"/>
    </row>
    <row r="325" spans="10:13">
      <c r="J325" s="132"/>
      <c r="K325" s="132"/>
      <c r="L325" s="132"/>
      <c r="M325" s="132"/>
    </row>
    <row r="326" spans="10:13">
      <c r="J326" s="132"/>
      <c r="K326" s="132"/>
      <c r="L326" s="132"/>
      <c r="M326" s="132"/>
    </row>
    <row r="327" spans="10:13">
      <c r="J327" s="132"/>
      <c r="K327" s="132"/>
      <c r="L327" s="132"/>
      <c r="M327" s="132"/>
    </row>
    <row r="328" spans="10:13">
      <c r="J328" s="132"/>
      <c r="K328" s="132"/>
      <c r="L328" s="132"/>
      <c r="M328" s="132"/>
    </row>
    <row r="329" spans="10:13">
      <c r="J329" s="132"/>
      <c r="K329" s="132"/>
      <c r="L329" s="132"/>
      <c r="M329" s="132"/>
    </row>
    <row r="330" spans="10:13">
      <c r="J330" s="132"/>
      <c r="K330" s="132"/>
      <c r="L330" s="132"/>
      <c r="M330" s="132"/>
    </row>
    <row r="331" spans="10:13">
      <c r="J331" s="132"/>
      <c r="K331" s="132"/>
      <c r="L331" s="132"/>
      <c r="M331" s="132"/>
    </row>
    <row r="332" spans="10:13">
      <c r="J332" s="132"/>
      <c r="K332" s="132"/>
      <c r="L332" s="132"/>
      <c r="M332" s="132"/>
    </row>
    <row r="333" spans="10:13">
      <c r="J333" s="132"/>
      <c r="K333" s="132"/>
      <c r="L333" s="132"/>
      <c r="M333" s="132"/>
    </row>
    <row r="334" spans="10:13">
      <c r="J334" s="132"/>
      <c r="K334" s="132"/>
      <c r="L334" s="132"/>
      <c r="M334" s="132"/>
    </row>
    <row r="335" spans="10:13">
      <c r="J335" s="132"/>
      <c r="K335" s="132"/>
      <c r="L335" s="132"/>
      <c r="M335" s="132"/>
    </row>
    <row r="336" spans="10:13">
      <c r="J336" s="132"/>
      <c r="K336" s="132"/>
      <c r="L336" s="132"/>
      <c r="M336" s="132"/>
    </row>
    <row r="337" spans="10:13">
      <c r="J337" s="132"/>
      <c r="K337" s="132"/>
      <c r="L337" s="132"/>
      <c r="M337" s="132"/>
    </row>
    <row r="338" spans="10:13">
      <c r="J338" s="132"/>
      <c r="K338" s="132"/>
      <c r="L338" s="132"/>
      <c r="M338" s="132"/>
    </row>
    <row r="339" spans="10:13">
      <c r="J339" s="132"/>
      <c r="K339" s="132"/>
      <c r="L339" s="132"/>
      <c r="M339" s="132"/>
    </row>
    <row r="340" spans="10:13">
      <c r="J340" s="132"/>
      <c r="K340" s="132"/>
      <c r="L340" s="132"/>
      <c r="M340" s="132"/>
    </row>
    <row r="341" spans="10:13">
      <c r="J341" s="132"/>
      <c r="K341" s="132"/>
      <c r="L341" s="132"/>
      <c r="M341" s="132"/>
    </row>
    <row r="342" spans="10:13">
      <c r="J342" s="132"/>
      <c r="K342" s="132"/>
      <c r="L342" s="132"/>
      <c r="M342" s="132"/>
    </row>
    <row r="343" spans="10:13">
      <c r="J343" s="132"/>
      <c r="K343" s="132"/>
      <c r="L343" s="132"/>
      <c r="M343" s="132"/>
    </row>
    <row r="344" spans="10:13">
      <c r="J344" s="132"/>
      <c r="K344" s="132"/>
      <c r="L344" s="132"/>
      <c r="M344" s="132"/>
    </row>
    <row r="345" spans="10:13">
      <c r="J345" s="132"/>
      <c r="K345" s="132"/>
      <c r="L345" s="132"/>
      <c r="M345" s="132"/>
    </row>
    <row r="346" spans="10:13">
      <c r="J346" s="132"/>
      <c r="K346" s="132"/>
      <c r="L346" s="132"/>
      <c r="M346" s="132"/>
    </row>
    <row r="347" spans="10:13">
      <c r="J347" s="132"/>
      <c r="K347" s="132"/>
      <c r="L347" s="132"/>
      <c r="M347" s="132"/>
    </row>
    <row r="348" spans="10:13">
      <c r="J348" s="132"/>
      <c r="K348" s="132"/>
      <c r="L348" s="132"/>
      <c r="M348" s="132"/>
    </row>
    <row r="349" spans="10:13">
      <c r="J349" s="132"/>
      <c r="K349" s="132"/>
      <c r="L349" s="132"/>
      <c r="M349" s="132"/>
    </row>
    <row r="350" spans="10:13">
      <c r="J350" s="132"/>
      <c r="K350" s="132"/>
      <c r="L350" s="132"/>
      <c r="M350" s="132"/>
    </row>
    <row r="351" spans="10:13">
      <c r="J351" s="132"/>
      <c r="K351" s="132"/>
      <c r="L351" s="132"/>
      <c r="M351" s="132"/>
    </row>
    <row r="352" spans="10:13">
      <c r="J352" s="132"/>
      <c r="K352" s="132"/>
      <c r="L352" s="132"/>
      <c r="M352" s="132"/>
    </row>
    <row r="353" spans="10:13">
      <c r="J353" s="132"/>
      <c r="K353" s="132"/>
      <c r="L353" s="132"/>
      <c r="M353" s="132"/>
    </row>
    <row r="354" spans="10:13">
      <c r="J354" s="132"/>
      <c r="K354" s="132"/>
      <c r="L354" s="132"/>
      <c r="M354" s="132"/>
    </row>
    <row r="355" spans="10:13">
      <c r="J355" s="132"/>
      <c r="K355" s="132"/>
      <c r="L355" s="132"/>
      <c r="M355" s="132"/>
    </row>
    <row r="356" spans="10:13">
      <c r="J356" s="132"/>
      <c r="K356" s="132"/>
      <c r="L356" s="132"/>
      <c r="M356" s="132"/>
    </row>
    <row r="357" spans="10:13">
      <c r="J357" s="132"/>
      <c r="K357" s="132"/>
      <c r="L357" s="132"/>
      <c r="M357" s="132"/>
    </row>
    <row r="358" spans="10:13">
      <c r="J358" s="132"/>
      <c r="K358" s="132"/>
      <c r="L358" s="132"/>
      <c r="M358" s="132"/>
    </row>
    <row r="359" spans="10:13">
      <c r="J359" s="132"/>
      <c r="K359" s="132"/>
      <c r="L359" s="132"/>
      <c r="M359" s="132"/>
    </row>
    <row r="360" spans="10:13">
      <c r="J360" s="132"/>
      <c r="K360" s="132"/>
      <c r="L360" s="132"/>
      <c r="M360" s="132"/>
    </row>
    <row r="361" spans="10:13">
      <c r="J361" s="132"/>
      <c r="K361" s="132"/>
      <c r="L361" s="132"/>
      <c r="M361" s="132"/>
    </row>
    <row r="362" spans="10:13">
      <c r="J362" s="132"/>
      <c r="K362" s="132"/>
      <c r="L362" s="132"/>
      <c r="M362" s="132"/>
    </row>
    <row r="363" spans="10:13">
      <c r="J363" s="132"/>
      <c r="K363" s="132"/>
      <c r="L363" s="132"/>
      <c r="M363" s="132"/>
    </row>
    <row r="364" spans="10:13">
      <c r="J364" s="132"/>
      <c r="K364" s="132"/>
      <c r="L364" s="132"/>
      <c r="M364" s="132"/>
    </row>
    <row r="365" spans="10:13">
      <c r="J365" s="132"/>
      <c r="K365" s="132"/>
      <c r="L365" s="132"/>
      <c r="M365" s="132"/>
    </row>
    <row r="366" spans="10:13">
      <c r="J366" s="132"/>
      <c r="K366" s="132"/>
      <c r="L366" s="132"/>
      <c r="M366" s="132"/>
    </row>
    <row r="367" spans="10:13">
      <c r="J367" s="132"/>
      <c r="K367" s="132"/>
      <c r="L367" s="132"/>
      <c r="M367" s="132"/>
    </row>
    <row r="368" spans="10:13">
      <c r="J368" s="132"/>
      <c r="K368" s="132"/>
      <c r="L368" s="132"/>
      <c r="M368" s="132"/>
    </row>
    <row r="369" spans="10:13">
      <c r="J369" s="132"/>
      <c r="K369" s="132"/>
      <c r="L369" s="132"/>
      <c r="M369" s="132"/>
    </row>
    <row r="370" spans="10:13">
      <c r="J370" s="132"/>
      <c r="K370" s="132"/>
      <c r="L370" s="132"/>
      <c r="M370" s="132"/>
    </row>
    <row r="371" spans="10:13">
      <c r="J371" s="132"/>
      <c r="K371" s="132"/>
      <c r="L371" s="132"/>
      <c r="M371" s="132"/>
    </row>
    <row r="372" spans="10:13">
      <c r="J372" s="132"/>
      <c r="K372" s="132"/>
      <c r="L372" s="132"/>
      <c r="M372" s="132"/>
    </row>
    <row r="373" spans="10:13">
      <c r="J373" s="132"/>
      <c r="K373" s="132"/>
      <c r="L373" s="132"/>
      <c r="M373" s="132"/>
    </row>
    <row r="374" spans="10:13">
      <c r="J374" s="132"/>
      <c r="K374" s="132"/>
      <c r="L374" s="132"/>
      <c r="M374" s="132"/>
    </row>
    <row r="375" spans="10:13">
      <c r="J375" s="132"/>
      <c r="K375" s="132"/>
      <c r="L375" s="132"/>
      <c r="M375" s="132"/>
    </row>
    <row r="376" spans="10:13">
      <c r="J376" s="132"/>
      <c r="K376" s="132"/>
      <c r="L376" s="132"/>
      <c r="M376" s="132"/>
    </row>
    <row r="377" spans="10:13">
      <c r="J377" s="132"/>
      <c r="K377" s="132"/>
      <c r="L377" s="132"/>
      <c r="M377" s="132"/>
    </row>
    <row r="378" spans="10:13">
      <c r="J378" s="132"/>
      <c r="K378" s="132"/>
      <c r="L378" s="132"/>
      <c r="M378" s="132"/>
    </row>
    <row r="379" spans="10:13">
      <c r="J379" s="132"/>
      <c r="K379" s="132"/>
      <c r="L379" s="132"/>
      <c r="M379" s="132"/>
    </row>
    <row r="380" spans="10:13">
      <c r="J380" s="132"/>
      <c r="K380" s="132"/>
      <c r="L380" s="132"/>
      <c r="M380" s="132"/>
    </row>
    <row r="381" spans="10:13">
      <c r="J381" s="132"/>
      <c r="K381" s="132"/>
      <c r="L381" s="132"/>
      <c r="M381" s="132"/>
    </row>
    <row r="382" spans="10:13">
      <c r="J382" s="132"/>
      <c r="K382" s="132"/>
      <c r="L382" s="132"/>
      <c r="M382" s="132"/>
    </row>
    <row r="383" spans="10:13">
      <c r="J383" s="132"/>
      <c r="K383" s="132"/>
      <c r="L383" s="132"/>
      <c r="M383" s="132"/>
    </row>
    <row r="384" spans="10:13">
      <c r="J384" s="132"/>
      <c r="K384" s="132"/>
      <c r="L384" s="132"/>
      <c r="M384" s="132"/>
    </row>
    <row r="385" spans="10:13">
      <c r="J385" s="132"/>
      <c r="K385" s="132"/>
      <c r="L385" s="132"/>
      <c r="M385" s="132"/>
    </row>
    <row r="386" spans="10:13">
      <c r="J386" s="132"/>
      <c r="K386" s="132"/>
      <c r="L386" s="132"/>
      <c r="M386" s="132"/>
    </row>
    <row r="387" spans="10:13">
      <c r="J387" s="132"/>
      <c r="K387" s="132"/>
      <c r="L387" s="132"/>
      <c r="M387" s="132"/>
    </row>
    <row r="388" spans="10:13">
      <c r="J388" s="132"/>
      <c r="K388" s="132"/>
      <c r="L388" s="132"/>
      <c r="M388" s="132"/>
    </row>
    <row r="389" spans="10:13">
      <c r="J389" s="132"/>
      <c r="K389" s="132"/>
      <c r="L389" s="132"/>
      <c r="M389" s="132"/>
    </row>
    <row r="390" spans="10:13">
      <c r="J390" s="132"/>
      <c r="K390" s="132"/>
      <c r="L390" s="132"/>
      <c r="M390" s="132"/>
    </row>
    <row r="391" spans="10:13">
      <c r="J391" s="132"/>
      <c r="K391" s="132"/>
      <c r="L391" s="132"/>
      <c r="M391" s="132"/>
    </row>
    <row r="392" spans="10:13">
      <c r="J392" s="132"/>
      <c r="K392" s="132"/>
      <c r="L392" s="132"/>
      <c r="M392" s="132"/>
    </row>
    <row r="393" spans="10:13">
      <c r="J393" s="132"/>
      <c r="K393" s="132"/>
      <c r="L393" s="132"/>
      <c r="M393" s="132"/>
    </row>
    <row r="394" spans="10:13">
      <c r="J394" s="132"/>
      <c r="K394" s="132"/>
      <c r="L394" s="132"/>
      <c r="M394" s="132"/>
    </row>
    <row r="395" spans="10:13">
      <c r="J395" s="132"/>
      <c r="K395" s="132"/>
      <c r="L395" s="132"/>
      <c r="M395" s="132"/>
    </row>
    <row r="396" spans="10:13">
      <c r="J396" s="132"/>
      <c r="K396" s="132"/>
      <c r="L396" s="132"/>
      <c r="M396" s="132"/>
    </row>
    <row r="397" spans="10:13">
      <c r="J397" s="132"/>
      <c r="K397" s="132"/>
      <c r="L397" s="132"/>
      <c r="M397" s="132"/>
    </row>
    <row r="398" spans="10:13">
      <c r="J398" s="132"/>
      <c r="K398" s="132"/>
      <c r="L398" s="132"/>
      <c r="M398" s="132"/>
    </row>
    <row r="399" spans="10:13">
      <c r="J399" s="132"/>
      <c r="K399" s="132"/>
      <c r="L399" s="132"/>
      <c r="M399" s="132"/>
    </row>
    <row r="400" spans="10:13">
      <c r="J400" s="132"/>
      <c r="K400" s="132"/>
      <c r="L400" s="132"/>
      <c r="M400" s="132"/>
    </row>
    <row r="401" spans="10:13">
      <c r="J401" s="132"/>
      <c r="K401" s="132"/>
      <c r="L401" s="132"/>
      <c r="M401" s="132"/>
    </row>
    <row r="402" spans="10:13">
      <c r="J402" s="132"/>
      <c r="K402" s="132"/>
      <c r="L402" s="132"/>
      <c r="M402" s="132"/>
    </row>
    <row r="403" spans="10:13">
      <c r="J403" s="132"/>
      <c r="K403" s="132"/>
      <c r="L403" s="132"/>
      <c r="M403" s="132"/>
    </row>
    <row r="404" spans="10:13">
      <c r="J404" s="132"/>
      <c r="K404" s="132"/>
      <c r="L404" s="132"/>
      <c r="M404" s="132"/>
    </row>
    <row r="405" spans="10:13">
      <c r="J405" s="132"/>
      <c r="K405" s="132"/>
      <c r="L405" s="132"/>
      <c r="M405" s="132"/>
    </row>
    <row r="406" spans="10:13">
      <c r="J406" s="132"/>
      <c r="K406" s="132"/>
      <c r="L406" s="132"/>
      <c r="M406" s="132"/>
    </row>
    <row r="407" spans="10:13">
      <c r="J407" s="132"/>
      <c r="K407" s="132"/>
      <c r="L407" s="132"/>
      <c r="M407" s="132"/>
    </row>
    <row r="408" spans="10:13">
      <c r="J408" s="132"/>
      <c r="K408" s="132"/>
      <c r="L408" s="132"/>
      <c r="M408" s="132"/>
    </row>
    <row r="409" spans="10:13">
      <c r="J409" s="132"/>
      <c r="K409" s="132"/>
      <c r="L409" s="132"/>
      <c r="M409" s="132"/>
    </row>
    <row r="410" spans="10:13">
      <c r="J410" s="132"/>
      <c r="K410" s="132"/>
      <c r="L410" s="132"/>
      <c r="M410" s="132"/>
    </row>
    <row r="411" spans="10:13">
      <c r="J411" s="132"/>
      <c r="K411" s="132"/>
      <c r="L411" s="132"/>
      <c r="M411" s="132"/>
    </row>
    <row r="412" spans="10:13">
      <c r="J412" s="132"/>
      <c r="K412" s="132"/>
      <c r="L412" s="132"/>
      <c r="M412" s="132"/>
    </row>
    <row r="413" spans="10:13">
      <c r="J413" s="132"/>
      <c r="K413" s="132"/>
      <c r="L413" s="132"/>
      <c r="M413" s="132"/>
    </row>
    <row r="414" spans="10:13">
      <c r="J414" s="132"/>
      <c r="K414" s="132"/>
      <c r="L414" s="132"/>
      <c r="M414" s="132"/>
    </row>
    <row r="415" spans="10:13">
      <c r="J415" s="132"/>
      <c r="K415" s="132"/>
      <c r="L415" s="132"/>
      <c r="M415" s="132"/>
    </row>
    <row r="416" spans="10:13">
      <c r="J416" s="132"/>
      <c r="K416" s="132"/>
      <c r="L416" s="132"/>
      <c r="M416" s="132"/>
    </row>
    <row r="417" spans="10:13">
      <c r="J417" s="132"/>
      <c r="K417" s="132"/>
      <c r="L417" s="132"/>
      <c r="M417" s="132"/>
    </row>
    <row r="418" spans="10:13">
      <c r="J418" s="132"/>
      <c r="K418" s="132"/>
      <c r="L418" s="132"/>
      <c r="M418" s="132"/>
    </row>
    <row r="419" spans="10:13">
      <c r="J419" s="132"/>
      <c r="K419" s="132"/>
      <c r="L419" s="132"/>
      <c r="M419" s="132"/>
    </row>
    <row r="420" spans="10:13">
      <c r="J420" s="132"/>
      <c r="K420" s="132"/>
      <c r="L420" s="132"/>
      <c r="M420" s="132"/>
    </row>
    <row r="421" spans="10:13">
      <c r="J421" s="132"/>
      <c r="K421" s="132"/>
      <c r="L421" s="132"/>
      <c r="M421" s="132"/>
    </row>
    <row r="422" spans="10:13">
      <c r="J422" s="132"/>
      <c r="K422" s="132"/>
      <c r="L422" s="132"/>
      <c r="M422" s="132"/>
    </row>
    <row r="423" spans="10:13">
      <c r="J423" s="132"/>
      <c r="K423" s="132"/>
      <c r="L423" s="132"/>
      <c r="M423" s="132"/>
    </row>
    <row r="424" spans="10:13">
      <c r="J424" s="132"/>
      <c r="K424" s="132"/>
      <c r="L424" s="132"/>
      <c r="M424" s="132"/>
    </row>
    <row r="425" spans="10:13">
      <c r="J425" s="132"/>
      <c r="K425" s="132"/>
      <c r="L425" s="132"/>
      <c r="M425" s="132"/>
    </row>
    <row r="426" spans="10:13">
      <c r="J426" s="132"/>
      <c r="K426" s="132"/>
      <c r="L426" s="132"/>
      <c r="M426" s="132"/>
    </row>
    <row r="427" spans="10:13">
      <c r="J427" s="132"/>
      <c r="K427" s="132"/>
      <c r="L427" s="132"/>
      <c r="M427" s="132"/>
    </row>
    <row r="428" spans="10:13">
      <c r="J428" s="132"/>
      <c r="K428" s="132"/>
      <c r="L428" s="132"/>
      <c r="M428" s="132"/>
    </row>
    <row r="429" spans="10:13">
      <c r="J429" s="132"/>
      <c r="K429" s="132"/>
      <c r="L429" s="132"/>
      <c r="M429" s="132"/>
    </row>
    <row r="430" spans="10:13">
      <c r="J430" s="132"/>
      <c r="K430" s="132"/>
      <c r="L430" s="132"/>
      <c r="M430" s="132"/>
    </row>
    <row r="431" spans="10:13">
      <c r="J431" s="132"/>
      <c r="K431" s="132"/>
      <c r="L431" s="132"/>
      <c r="M431" s="132"/>
    </row>
    <row r="432" spans="10:13">
      <c r="J432" s="132"/>
      <c r="K432" s="132"/>
      <c r="L432" s="132"/>
      <c r="M432" s="132"/>
    </row>
    <row r="433" spans="10:13">
      <c r="J433" s="132"/>
      <c r="K433" s="132"/>
      <c r="L433" s="132"/>
      <c r="M433" s="132"/>
    </row>
    <row r="434" spans="10:13">
      <c r="J434" s="132"/>
      <c r="K434" s="132"/>
      <c r="L434" s="132"/>
      <c r="M434" s="132"/>
    </row>
    <row r="435" spans="10:13">
      <c r="J435" s="132"/>
      <c r="K435" s="132"/>
      <c r="L435" s="132"/>
      <c r="M435" s="132"/>
    </row>
    <row r="436" spans="10:13">
      <c r="J436" s="132"/>
      <c r="K436" s="132"/>
      <c r="L436" s="132"/>
      <c r="M436" s="132"/>
    </row>
    <row r="437" spans="10:13">
      <c r="J437" s="132"/>
      <c r="K437" s="132"/>
      <c r="L437" s="132"/>
      <c r="M437" s="132"/>
    </row>
    <row r="438" spans="10:13">
      <c r="J438" s="132"/>
      <c r="K438" s="132"/>
      <c r="L438" s="132"/>
      <c r="M438" s="132"/>
    </row>
    <row r="439" spans="10:13">
      <c r="J439" s="132"/>
      <c r="K439" s="132"/>
      <c r="L439" s="132"/>
      <c r="M439" s="132"/>
    </row>
    <row r="440" spans="10:13">
      <c r="J440" s="132"/>
      <c r="K440" s="132"/>
      <c r="L440" s="132"/>
      <c r="M440" s="132"/>
    </row>
    <row r="441" spans="10:13">
      <c r="J441" s="132"/>
      <c r="K441" s="132"/>
      <c r="L441" s="132"/>
      <c r="M441" s="132"/>
    </row>
    <row r="442" spans="10:13">
      <c r="J442" s="132"/>
      <c r="K442" s="132"/>
      <c r="L442" s="132"/>
      <c r="M442" s="132"/>
    </row>
    <row r="443" spans="10:13">
      <c r="J443" s="132"/>
      <c r="K443" s="132"/>
      <c r="L443" s="132"/>
      <c r="M443" s="132"/>
    </row>
    <row r="444" spans="10:13">
      <c r="J444" s="132"/>
      <c r="K444" s="132"/>
      <c r="L444" s="132"/>
      <c r="M444" s="132"/>
    </row>
    <row r="445" spans="10:13">
      <c r="J445" s="132"/>
      <c r="K445" s="132"/>
      <c r="L445" s="132"/>
      <c r="M445" s="132"/>
    </row>
    <row r="446" spans="10:13">
      <c r="J446" s="132"/>
      <c r="K446" s="132"/>
      <c r="L446" s="132"/>
      <c r="M446" s="132"/>
    </row>
    <row r="447" spans="10:13">
      <c r="J447" s="132"/>
      <c r="K447" s="132"/>
      <c r="L447" s="132"/>
      <c r="M447" s="132"/>
    </row>
    <row r="448" spans="10:13">
      <c r="J448" s="132"/>
      <c r="K448" s="132"/>
      <c r="L448" s="132"/>
      <c r="M448" s="132"/>
    </row>
    <row r="449" spans="10:13">
      <c r="J449" s="132"/>
      <c r="K449" s="132"/>
      <c r="L449" s="132"/>
      <c r="M449" s="132"/>
    </row>
    <row r="450" spans="10:13">
      <c r="J450" s="132"/>
      <c r="K450" s="132"/>
      <c r="L450" s="132"/>
      <c r="M450" s="132"/>
    </row>
    <row r="451" spans="10:13">
      <c r="J451" s="132"/>
      <c r="K451" s="132"/>
      <c r="L451" s="132"/>
      <c r="M451" s="132"/>
    </row>
    <row r="452" spans="10:13">
      <c r="J452" s="132"/>
      <c r="K452" s="132"/>
      <c r="L452" s="132"/>
      <c r="M452" s="132"/>
    </row>
    <row r="453" spans="10:13">
      <c r="J453" s="132"/>
      <c r="K453" s="132"/>
      <c r="L453" s="132"/>
      <c r="M453" s="132"/>
    </row>
    <row r="454" spans="10:13">
      <c r="J454" s="132"/>
      <c r="K454" s="132"/>
      <c r="L454" s="132"/>
      <c r="M454" s="132"/>
    </row>
    <row r="455" spans="10:13">
      <c r="J455" s="132"/>
      <c r="K455" s="132"/>
      <c r="L455" s="132"/>
      <c r="M455" s="132"/>
    </row>
    <row r="456" spans="10:13">
      <c r="J456" s="132"/>
      <c r="K456" s="132"/>
      <c r="L456" s="132"/>
      <c r="M456" s="132"/>
    </row>
    <row r="457" spans="10:13">
      <c r="J457" s="132"/>
      <c r="K457" s="132"/>
      <c r="L457" s="132"/>
      <c r="M457" s="132"/>
    </row>
    <row r="458" spans="10:13">
      <c r="J458" s="132"/>
      <c r="K458" s="132"/>
      <c r="L458" s="132"/>
      <c r="M458" s="132"/>
    </row>
    <row r="459" spans="10:13">
      <c r="J459" s="132"/>
      <c r="K459" s="132"/>
      <c r="L459" s="132"/>
      <c r="M459" s="132"/>
    </row>
    <row r="460" spans="10:13">
      <c r="J460" s="132"/>
      <c r="K460" s="132"/>
      <c r="L460" s="132"/>
      <c r="M460" s="132"/>
    </row>
    <row r="461" spans="10:13">
      <c r="J461" s="132"/>
      <c r="K461" s="132"/>
      <c r="L461" s="132"/>
      <c r="M461" s="132"/>
    </row>
    <row r="462" spans="10:13">
      <c r="J462" s="132"/>
      <c r="K462" s="132"/>
      <c r="L462" s="132"/>
      <c r="M462" s="132"/>
    </row>
    <row r="463" spans="10:13">
      <c r="J463" s="132"/>
      <c r="K463" s="132"/>
      <c r="L463" s="132"/>
      <c r="M463" s="132"/>
    </row>
    <row r="464" spans="10:13">
      <c r="J464" s="132"/>
      <c r="K464" s="132"/>
      <c r="L464" s="132"/>
      <c r="M464" s="132"/>
    </row>
    <row r="465" spans="10:13">
      <c r="J465" s="132"/>
      <c r="K465" s="132"/>
      <c r="L465" s="132"/>
      <c r="M465" s="132"/>
    </row>
    <row r="466" spans="10:13">
      <c r="J466" s="132"/>
      <c r="K466" s="132"/>
      <c r="L466" s="132"/>
      <c r="M466" s="132"/>
    </row>
    <row r="467" spans="10:13">
      <c r="J467" s="132"/>
      <c r="K467" s="132"/>
      <c r="L467" s="132"/>
      <c r="M467" s="132"/>
    </row>
    <row r="468" spans="10:13">
      <c r="J468" s="132"/>
      <c r="K468" s="132"/>
      <c r="L468" s="132"/>
      <c r="M468" s="132"/>
    </row>
    <row r="469" spans="10:13">
      <c r="J469" s="132"/>
      <c r="K469" s="132"/>
      <c r="L469" s="132"/>
      <c r="M469" s="132"/>
    </row>
    <row r="470" spans="10:13">
      <c r="J470" s="132"/>
      <c r="K470" s="132"/>
      <c r="L470" s="132"/>
      <c r="M470" s="132"/>
    </row>
    <row r="471" spans="10:13">
      <c r="J471" s="132"/>
      <c r="K471" s="132"/>
      <c r="L471" s="132"/>
      <c r="M471" s="132"/>
    </row>
    <row r="472" spans="10:13">
      <c r="J472" s="132"/>
      <c r="K472" s="132"/>
      <c r="L472" s="132"/>
      <c r="M472" s="132"/>
    </row>
    <row r="473" spans="10:13">
      <c r="J473" s="132"/>
      <c r="K473" s="132"/>
      <c r="L473" s="132"/>
      <c r="M473" s="132"/>
    </row>
    <row r="474" spans="10:13">
      <c r="J474" s="132"/>
      <c r="K474" s="132"/>
      <c r="L474" s="132"/>
      <c r="M474" s="132"/>
    </row>
    <row r="475" spans="10:13">
      <c r="J475" s="132"/>
      <c r="K475" s="132"/>
      <c r="L475" s="132"/>
      <c r="M475" s="132"/>
    </row>
    <row r="476" spans="10:13">
      <c r="J476" s="132"/>
      <c r="K476" s="132"/>
      <c r="L476" s="132"/>
      <c r="M476" s="132"/>
    </row>
    <row r="477" spans="10:13">
      <c r="J477" s="132"/>
      <c r="K477" s="132"/>
      <c r="L477" s="132"/>
      <c r="M477" s="132"/>
    </row>
    <row r="478" spans="10:13">
      <c r="J478" s="132"/>
      <c r="K478" s="132"/>
      <c r="L478" s="132"/>
      <c r="M478" s="132"/>
    </row>
    <row r="479" spans="10:13">
      <c r="J479" s="132"/>
      <c r="K479" s="132"/>
      <c r="L479" s="132"/>
      <c r="M479" s="132"/>
    </row>
    <row r="480" spans="10:13">
      <c r="J480" s="132"/>
      <c r="K480" s="132"/>
      <c r="L480" s="132"/>
      <c r="M480" s="132"/>
    </row>
    <row r="481" spans="10:13">
      <c r="J481" s="132"/>
      <c r="K481" s="132"/>
      <c r="L481" s="132"/>
      <c r="M481" s="132"/>
    </row>
    <row r="482" spans="10:13">
      <c r="J482" s="132"/>
      <c r="K482" s="132"/>
      <c r="L482" s="132"/>
      <c r="M482" s="132"/>
    </row>
    <row r="483" spans="10:13">
      <c r="J483" s="132"/>
      <c r="K483" s="132"/>
      <c r="L483" s="132"/>
      <c r="M483" s="132"/>
    </row>
    <row r="484" spans="10:13">
      <c r="J484" s="132"/>
      <c r="K484" s="132"/>
      <c r="L484" s="132"/>
      <c r="M484" s="132"/>
    </row>
    <row r="485" spans="10:13">
      <c r="J485" s="132"/>
      <c r="K485" s="132"/>
      <c r="L485" s="132"/>
      <c r="M485" s="132"/>
    </row>
    <row r="486" spans="10:13">
      <c r="J486" s="132"/>
      <c r="K486" s="132"/>
      <c r="L486" s="132"/>
      <c r="M486" s="132"/>
    </row>
    <row r="487" spans="10:13">
      <c r="J487" s="132"/>
      <c r="K487" s="132"/>
      <c r="L487" s="132"/>
      <c r="M487" s="132"/>
    </row>
    <row r="488" spans="10:13">
      <c r="J488" s="132"/>
      <c r="K488" s="132"/>
      <c r="L488" s="132"/>
      <c r="M488" s="132"/>
    </row>
    <row r="489" spans="10:13">
      <c r="J489" s="132"/>
      <c r="K489" s="132"/>
      <c r="L489" s="132"/>
      <c r="M489" s="132"/>
    </row>
    <row r="490" spans="10:13">
      <c r="J490" s="132"/>
      <c r="K490" s="132"/>
      <c r="L490" s="132"/>
      <c r="M490" s="132"/>
    </row>
    <row r="491" spans="10:13">
      <c r="J491" s="132"/>
      <c r="K491" s="132"/>
      <c r="L491" s="132"/>
      <c r="M491" s="132"/>
    </row>
    <row r="492" spans="10:13">
      <c r="J492" s="132"/>
      <c r="K492" s="132"/>
      <c r="L492" s="132"/>
      <c r="M492" s="132"/>
    </row>
    <row r="493" spans="10:13">
      <c r="J493" s="132"/>
      <c r="K493" s="132"/>
      <c r="L493" s="132"/>
      <c r="M493" s="132"/>
    </row>
    <row r="494" spans="10:13">
      <c r="J494" s="132"/>
      <c r="K494" s="132"/>
      <c r="L494" s="132"/>
      <c r="M494" s="132"/>
    </row>
    <row r="495" spans="10:13">
      <c r="J495" s="132"/>
      <c r="K495" s="132"/>
      <c r="L495" s="132"/>
      <c r="M495" s="132"/>
    </row>
    <row r="496" spans="10:13">
      <c r="J496" s="132"/>
      <c r="K496" s="132"/>
      <c r="L496" s="132"/>
      <c r="M496" s="132"/>
    </row>
    <row r="497" spans="10:13">
      <c r="J497" s="132"/>
      <c r="K497" s="132"/>
      <c r="L497" s="132"/>
      <c r="M497" s="132"/>
    </row>
    <row r="498" spans="10:13">
      <c r="J498" s="132"/>
      <c r="K498" s="132"/>
      <c r="L498" s="132"/>
      <c r="M498" s="132"/>
    </row>
    <row r="499" spans="10:13">
      <c r="J499" s="132"/>
      <c r="K499" s="132"/>
      <c r="L499" s="132"/>
      <c r="M499" s="132"/>
    </row>
    <row r="500" spans="10:13">
      <c r="J500" s="132"/>
      <c r="K500" s="132"/>
      <c r="L500" s="132"/>
      <c r="M500" s="132"/>
    </row>
    <row r="501" spans="10:13">
      <c r="J501" s="132"/>
      <c r="K501" s="132"/>
      <c r="L501" s="132"/>
      <c r="M501" s="132"/>
    </row>
    <row r="502" spans="10:13">
      <c r="J502" s="132"/>
      <c r="K502" s="132"/>
      <c r="L502" s="132"/>
      <c r="M502" s="132"/>
    </row>
    <row r="503" spans="10:13">
      <c r="J503" s="132"/>
      <c r="K503" s="132"/>
      <c r="L503" s="132"/>
      <c r="M503" s="132"/>
    </row>
    <row r="504" spans="10:13">
      <c r="J504" s="132"/>
      <c r="K504" s="132"/>
      <c r="L504" s="132"/>
      <c r="M504" s="132"/>
    </row>
    <row r="505" spans="10:13">
      <c r="J505" s="132"/>
      <c r="K505" s="132"/>
      <c r="L505" s="132"/>
      <c r="M505" s="132"/>
    </row>
    <row r="506" spans="10:13">
      <c r="J506" s="132"/>
      <c r="K506" s="132"/>
      <c r="L506" s="132"/>
      <c r="M506" s="132"/>
    </row>
    <row r="507" spans="10:13">
      <c r="J507" s="132"/>
      <c r="K507" s="132"/>
      <c r="L507" s="132"/>
      <c r="M507" s="132"/>
    </row>
    <row r="508" spans="10:13">
      <c r="J508" s="132"/>
      <c r="K508" s="132"/>
      <c r="L508" s="132"/>
      <c r="M508" s="132"/>
    </row>
    <row r="509" spans="10:13">
      <c r="J509" s="132"/>
      <c r="K509" s="132"/>
      <c r="L509" s="132"/>
      <c r="M509" s="132"/>
    </row>
    <row r="510" spans="10:13">
      <c r="J510" s="132"/>
      <c r="K510" s="132"/>
      <c r="L510" s="132"/>
      <c r="M510" s="132"/>
    </row>
    <row r="511" spans="10:13">
      <c r="J511" s="132"/>
      <c r="K511" s="132"/>
      <c r="L511" s="132"/>
      <c r="M511" s="132"/>
    </row>
    <row r="512" spans="10:13">
      <c r="J512" s="132"/>
      <c r="K512" s="132"/>
      <c r="L512" s="132"/>
      <c r="M512" s="132"/>
    </row>
    <row r="513" spans="10:13">
      <c r="J513" s="132"/>
      <c r="K513" s="132"/>
      <c r="L513" s="132"/>
      <c r="M513" s="132"/>
    </row>
    <row r="514" spans="10:13">
      <c r="J514" s="132"/>
      <c r="K514" s="132"/>
      <c r="L514" s="132"/>
      <c r="M514" s="132"/>
    </row>
    <row r="515" spans="10:13">
      <c r="J515" s="132"/>
      <c r="K515" s="132"/>
      <c r="L515" s="132"/>
      <c r="M515" s="132"/>
    </row>
    <row r="516" spans="10:13">
      <c r="J516" s="132"/>
      <c r="K516" s="132"/>
      <c r="L516" s="132"/>
      <c r="M516" s="132"/>
    </row>
    <row r="517" spans="10:13">
      <c r="J517" s="132"/>
      <c r="K517" s="132"/>
      <c r="L517" s="132"/>
      <c r="M517" s="132"/>
    </row>
    <row r="518" spans="10:13">
      <c r="J518" s="132"/>
      <c r="K518" s="132"/>
      <c r="L518" s="132"/>
      <c r="M518" s="132"/>
    </row>
    <row r="519" spans="10:13">
      <c r="J519" s="132"/>
      <c r="K519" s="132"/>
      <c r="L519" s="132"/>
      <c r="M519" s="132"/>
    </row>
    <row r="520" spans="10:13">
      <c r="J520" s="132"/>
      <c r="K520" s="132"/>
      <c r="L520" s="132"/>
      <c r="M520" s="132"/>
    </row>
    <row r="521" spans="10:13">
      <c r="J521" s="132"/>
      <c r="K521" s="132"/>
      <c r="L521" s="132"/>
      <c r="M521" s="132"/>
    </row>
    <row r="522" spans="10:13">
      <c r="J522" s="132"/>
      <c r="K522" s="132"/>
      <c r="L522" s="132"/>
      <c r="M522" s="132"/>
    </row>
    <row r="523" spans="10:13">
      <c r="J523" s="132"/>
      <c r="K523" s="132"/>
      <c r="L523" s="132"/>
      <c r="M523" s="132"/>
    </row>
    <row r="524" spans="10:13">
      <c r="J524" s="132"/>
      <c r="K524" s="132"/>
      <c r="L524" s="132"/>
      <c r="M524" s="132"/>
    </row>
    <row r="525" spans="10:13">
      <c r="J525" s="132"/>
      <c r="K525" s="132"/>
      <c r="L525" s="132"/>
      <c r="M525" s="132"/>
    </row>
    <row r="526" spans="10:13">
      <c r="J526" s="132"/>
      <c r="K526" s="132"/>
      <c r="L526" s="132"/>
      <c r="M526" s="132"/>
    </row>
    <row r="527" spans="10:13">
      <c r="J527" s="132"/>
      <c r="K527" s="132"/>
      <c r="L527" s="132"/>
      <c r="M527" s="132"/>
    </row>
    <row r="528" spans="10:13">
      <c r="J528" s="132"/>
      <c r="K528" s="132"/>
      <c r="L528" s="132"/>
      <c r="M528" s="132"/>
    </row>
    <row r="529" spans="10:13">
      <c r="J529" s="132"/>
      <c r="K529" s="132"/>
      <c r="L529" s="132"/>
      <c r="M529" s="132"/>
    </row>
    <row r="530" spans="10:13">
      <c r="J530" s="132"/>
      <c r="K530" s="132"/>
      <c r="L530" s="132"/>
      <c r="M530" s="132"/>
    </row>
    <row r="531" spans="10:13">
      <c r="J531" s="132"/>
      <c r="K531" s="132"/>
      <c r="L531" s="132"/>
      <c r="M531" s="132"/>
    </row>
    <row r="532" spans="10:13">
      <c r="J532" s="132"/>
      <c r="K532" s="132"/>
      <c r="L532" s="132"/>
      <c r="M532" s="132"/>
    </row>
    <row r="533" spans="10:13">
      <c r="J533" s="132"/>
      <c r="K533" s="132"/>
      <c r="L533" s="132"/>
      <c r="M533" s="132"/>
    </row>
    <row r="534" spans="10:13">
      <c r="J534" s="132"/>
      <c r="K534" s="132"/>
      <c r="L534" s="132"/>
      <c r="M534" s="132"/>
    </row>
    <row r="535" spans="10:13">
      <c r="J535" s="132"/>
      <c r="K535" s="132"/>
      <c r="L535" s="132"/>
      <c r="M535" s="132"/>
    </row>
    <row r="536" spans="10:13">
      <c r="J536" s="132"/>
      <c r="K536" s="132"/>
      <c r="L536" s="132"/>
      <c r="M536" s="132"/>
    </row>
    <row r="537" spans="10:13">
      <c r="J537" s="132"/>
      <c r="K537" s="132"/>
      <c r="L537" s="132"/>
      <c r="M537" s="132"/>
    </row>
    <row r="538" spans="10:13">
      <c r="J538" s="132"/>
      <c r="K538" s="132"/>
      <c r="L538" s="132"/>
      <c r="M538" s="132"/>
    </row>
    <row r="539" spans="10:13">
      <c r="J539" s="132"/>
      <c r="K539" s="132"/>
      <c r="L539" s="132"/>
      <c r="M539" s="132"/>
    </row>
    <row r="540" spans="10:13">
      <c r="J540" s="132"/>
      <c r="K540" s="132"/>
      <c r="L540" s="132"/>
      <c r="M540" s="132"/>
    </row>
    <row r="541" spans="10:13">
      <c r="J541" s="132"/>
      <c r="K541" s="132"/>
      <c r="L541" s="132"/>
      <c r="M541" s="132"/>
    </row>
    <row r="542" spans="10:13">
      <c r="J542" s="132"/>
      <c r="K542" s="132"/>
      <c r="L542" s="132"/>
      <c r="M542" s="132"/>
    </row>
    <row r="543" spans="10:13">
      <c r="J543" s="132"/>
      <c r="K543" s="132"/>
      <c r="L543" s="132"/>
      <c r="M543" s="132"/>
    </row>
    <row r="544" spans="10:13">
      <c r="J544" s="132"/>
      <c r="K544" s="132"/>
      <c r="L544" s="132"/>
      <c r="M544" s="132"/>
    </row>
    <row r="545" spans="10:13">
      <c r="J545" s="132"/>
      <c r="K545" s="132"/>
      <c r="L545" s="132"/>
      <c r="M545" s="132"/>
    </row>
    <row r="546" spans="10:13">
      <c r="J546" s="132"/>
      <c r="K546" s="132"/>
      <c r="L546" s="132"/>
      <c r="M546" s="132"/>
    </row>
    <row r="547" spans="10:13">
      <c r="J547" s="132"/>
      <c r="K547" s="132"/>
      <c r="L547" s="132"/>
      <c r="M547" s="132"/>
    </row>
    <row r="548" spans="10:13">
      <c r="J548" s="132"/>
      <c r="K548" s="132"/>
      <c r="L548" s="132"/>
      <c r="M548" s="132"/>
    </row>
    <row r="549" spans="10:13">
      <c r="J549" s="132"/>
      <c r="K549" s="132"/>
      <c r="L549" s="132"/>
      <c r="M549" s="132"/>
    </row>
    <row r="550" spans="10:13">
      <c r="J550" s="132"/>
      <c r="K550" s="132"/>
      <c r="L550" s="132"/>
      <c r="M550" s="132"/>
    </row>
    <row r="551" spans="10:13">
      <c r="J551" s="132"/>
      <c r="K551" s="132"/>
      <c r="L551" s="132"/>
      <c r="M551" s="132"/>
    </row>
    <row r="552" spans="10:13">
      <c r="J552" s="132"/>
      <c r="K552" s="132"/>
      <c r="L552" s="132"/>
      <c r="M552" s="132"/>
    </row>
    <row r="553" spans="10:13">
      <c r="J553" s="132"/>
      <c r="K553" s="132"/>
      <c r="L553" s="132"/>
      <c r="M553" s="132"/>
    </row>
    <row r="554" spans="10:13">
      <c r="J554" s="132"/>
      <c r="K554" s="132"/>
      <c r="L554" s="132"/>
      <c r="M554" s="132"/>
    </row>
    <row r="555" spans="10:13">
      <c r="J555" s="132"/>
      <c r="K555" s="132"/>
      <c r="L555" s="132"/>
      <c r="M555" s="132"/>
    </row>
    <row r="556" spans="10:13">
      <c r="J556" s="132"/>
      <c r="K556" s="132"/>
      <c r="L556" s="132"/>
      <c r="M556" s="132"/>
    </row>
    <row r="557" spans="10:13">
      <c r="J557" s="132"/>
      <c r="K557" s="132"/>
      <c r="L557" s="132"/>
      <c r="M557" s="132"/>
    </row>
    <row r="558" spans="10:13">
      <c r="J558" s="132"/>
      <c r="K558" s="132"/>
      <c r="L558" s="132"/>
      <c r="M558" s="132"/>
    </row>
    <row r="559" spans="10:13">
      <c r="J559" s="132"/>
      <c r="K559" s="132"/>
      <c r="L559" s="132"/>
      <c r="M559" s="132"/>
    </row>
    <row r="560" spans="10:13">
      <c r="J560" s="132"/>
      <c r="K560" s="132"/>
      <c r="L560" s="132"/>
      <c r="M560" s="132"/>
    </row>
    <row r="561" spans="10:13">
      <c r="J561" s="132"/>
      <c r="K561" s="132"/>
      <c r="L561" s="132"/>
      <c r="M561" s="132"/>
    </row>
    <row r="562" spans="10:13">
      <c r="J562" s="132"/>
      <c r="K562" s="132"/>
      <c r="L562" s="132"/>
      <c r="M562" s="132"/>
    </row>
    <row r="563" spans="10:13">
      <c r="J563" s="132"/>
      <c r="K563" s="132"/>
      <c r="L563" s="132"/>
      <c r="M563" s="132"/>
    </row>
    <row r="564" spans="10:13">
      <c r="J564" s="132"/>
      <c r="K564" s="132"/>
      <c r="L564" s="132"/>
      <c r="M564" s="132"/>
    </row>
    <row r="565" spans="10:13">
      <c r="J565" s="132"/>
      <c r="K565" s="132"/>
      <c r="L565" s="132"/>
      <c r="M565" s="132"/>
    </row>
    <row r="566" spans="10:13">
      <c r="J566" s="132"/>
      <c r="K566" s="132"/>
      <c r="L566" s="132"/>
      <c r="M566" s="132"/>
    </row>
    <row r="567" spans="10:13">
      <c r="J567" s="132"/>
      <c r="K567" s="132"/>
      <c r="L567" s="132"/>
      <c r="M567" s="132"/>
    </row>
    <row r="568" spans="10:13">
      <c r="J568" s="132"/>
      <c r="K568" s="132"/>
      <c r="L568" s="132"/>
      <c r="M568" s="132"/>
    </row>
    <row r="569" spans="10:13">
      <c r="J569" s="132"/>
      <c r="K569" s="132"/>
      <c r="L569" s="132"/>
      <c r="M569" s="132"/>
    </row>
    <row r="570" spans="10:13">
      <c r="J570" s="132"/>
      <c r="K570" s="132"/>
      <c r="L570" s="132"/>
      <c r="M570" s="132"/>
    </row>
    <row r="571" spans="10:13">
      <c r="J571" s="132"/>
      <c r="K571" s="132"/>
      <c r="L571" s="132"/>
      <c r="M571" s="132"/>
    </row>
    <row r="572" spans="10:13">
      <c r="J572" s="132"/>
      <c r="K572" s="132"/>
      <c r="L572" s="132"/>
      <c r="M572" s="132"/>
    </row>
    <row r="573" spans="10:13">
      <c r="J573" s="132"/>
      <c r="K573" s="132"/>
      <c r="L573" s="132"/>
      <c r="M573" s="132"/>
    </row>
    <row r="574" spans="10:13">
      <c r="J574" s="132"/>
      <c r="K574" s="132"/>
      <c r="L574" s="132"/>
      <c r="M574" s="132"/>
    </row>
    <row r="575" spans="10:13">
      <c r="J575" s="132"/>
      <c r="K575" s="132"/>
      <c r="L575" s="132"/>
      <c r="M575" s="132"/>
    </row>
    <row r="576" spans="10:13">
      <c r="J576" s="132"/>
      <c r="K576" s="132"/>
      <c r="L576" s="132"/>
      <c r="M576" s="132"/>
    </row>
    <row r="577" spans="10:13">
      <c r="J577" s="132"/>
      <c r="K577" s="132"/>
      <c r="L577" s="132"/>
      <c r="M577" s="132"/>
    </row>
    <row r="578" spans="10:13">
      <c r="J578" s="132"/>
      <c r="K578" s="132"/>
      <c r="L578" s="132"/>
      <c r="M578" s="132"/>
    </row>
    <row r="579" spans="10:13">
      <c r="J579" s="132"/>
      <c r="K579" s="132"/>
      <c r="L579" s="132"/>
      <c r="M579" s="132"/>
    </row>
    <row r="580" spans="10:13">
      <c r="J580" s="132"/>
      <c r="K580" s="132"/>
      <c r="L580" s="132"/>
      <c r="M580" s="132"/>
    </row>
    <row r="581" spans="10:13">
      <c r="J581" s="132"/>
      <c r="K581" s="132"/>
      <c r="L581" s="132"/>
      <c r="M581" s="132"/>
    </row>
    <row r="582" spans="10:13">
      <c r="J582" s="132"/>
      <c r="K582" s="132"/>
      <c r="L582" s="132"/>
      <c r="M582" s="132"/>
    </row>
    <row r="583" spans="10:13">
      <c r="J583" s="132"/>
      <c r="K583" s="132"/>
      <c r="L583" s="132"/>
      <c r="M583" s="132"/>
    </row>
    <row r="584" spans="10:13">
      <c r="J584" s="132"/>
      <c r="K584" s="132"/>
      <c r="L584" s="132"/>
      <c r="M584" s="132"/>
    </row>
    <row r="585" spans="10:13">
      <c r="J585" s="132"/>
      <c r="K585" s="132"/>
      <c r="L585" s="132"/>
      <c r="M585" s="132"/>
    </row>
    <row r="586" spans="10:13">
      <c r="J586" s="132"/>
      <c r="K586" s="132"/>
      <c r="L586" s="132"/>
      <c r="M586" s="132"/>
    </row>
    <row r="587" spans="10:13">
      <c r="J587" s="132"/>
      <c r="K587" s="132"/>
      <c r="L587" s="132"/>
      <c r="M587" s="132"/>
    </row>
    <row r="588" spans="10:13">
      <c r="J588" s="132"/>
      <c r="K588" s="132"/>
      <c r="L588" s="132"/>
      <c r="M588" s="132"/>
    </row>
    <row r="589" spans="10:13">
      <c r="J589" s="132"/>
      <c r="K589" s="132"/>
      <c r="L589" s="132"/>
      <c r="M589" s="132"/>
    </row>
    <row r="590" spans="10:13">
      <c r="J590" s="132"/>
      <c r="K590" s="132"/>
      <c r="L590" s="132"/>
      <c r="M590" s="132"/>
    </row>
    <row r="591" spans="10:13">
      <c r="J591" s="132"/>
      <c r="K591" s="132"/>
      <c r="L591" s="132"/>
      <c r="M591" s="132"/>
    </row>
    <row r="592" spans="10:13">
      <c r="J592" s="132"/>
      <c r="K592" s="132"/>
      <c r="L592" s="132"/>
      <c r="M592" s="132"/>
    </row>
    <row r="593" spans="10:13">
      <c r="J593" s="132"/>
      <c r="K593" s="132"/>
      <c r="L593" s="132"/>
      <c r="M593" s="132"/>
    </row>
    <row r="594" spans="10:13">
      <c r="J594" s="132"/>
      <c r="K594" s="132"/>
      <c r="L594" s="132"/>
      <c r="M594" s="132"/>
    </row>
    <row r="595" spans="10:13">
      <c r="J595" s="132"/>
      <c r="K595" s="132"/>
      <c r="L595" s="132"/>
      <c r="M595" s="132"/>
    </row>
    <row r="596" spans="10:13">
      <c r="J596" s="132"/>
      <c r="K596" s="132"/>
      <c r="L596" s="132"/>
      <c r="M596" s="132"/>
    </row>
    <row r="597" spans="10:13">
      <c r="J597" s="132"/>
      <c r="K597" s="132"/>
      <c r="L597" s="132"/>
      <c r="M597" s="132"/>
    </row>
    <row r="598" spans="10:13">
      <c r="J598" s="132"/>
      <c r="K598" s="132"/>
      <c r="L598" s="132"/>
      <c r="M598" s="132"/>
    </row>
    <row r="599" spans="10:13">
      <c r="J599" s="132"/>
      <c r="K599" s="132"/>
      <c r="L599" s="132"/>
      <c r="M599" s="132"/>
    </row>
    <row r="600" spans="10:13">
      <c r="J600" s="132"/>
      <c r="K600" s="132"/>
      <c r="L600" s="132"/>
      <c r="M600" s="132"/>
    </row>
    <row r="601" spans="10:13">
      <c r="J601" s="132"/>
      <c r="K601" s="132"/>
      <c r="L601" s="132"/>
      <c r="M601" s="132"/>
    </row>
    <row r="602" spans="10:13">
      <c r="J602" s="132"/>
      <c r="K602" s="132"/>
      <c r="L602" s="132"/>
      <c r="M602" s="132"/>
    </row>
    <row r="603" spans="10:13">
      <c r="J603" s="132"/>
      <c r="K603" s="132"/>
      <c r="L603" s="132"/>
      <c r="M603" s="132"/>
    </row>
    <row r="604" spans="10:13">
      <c r="J604" s="132"/>
      <c r="K604" s="132"/>
      <c r="L604" s="132"/>
      <c r="M604" s="132"/>
    </row>
    <row r="605" spans="10:13">
      <c r="J605" s="132"/>
      <c r="K605" s="132"/>
      <c r="L605" s="132"/>
      <c r="M605" s="132"/>
    </row>
    <row r="606" spans="10:13">
      <c r="J606" s="132"/>
      <c r="K606" s="132"/>
      <c r="L606" s="132"/>
      <c r="M606" s="132"/>
    </row>
    <row r="607" spans="10:13">
      <c r="J607" s="132"/>
      <c r="K607" s="132"/>
      <c r="L607" s="132"/>
      <c r="M607" s="132"/>
    </row>
    <row r="608" spans="10:13">
      <c r="J608" s="132"/>
      <c r="K608" s="132"/>
      <c r="L608" s="132"/>
      <c r="M608" s="132"/>
    </row>
    <row r="609" spans="10:13">
      <c r="J609" s="132"/>
      <c r="K609" s="132"/>
      <c r="L609" s="132"/>
      <c r="M609" s="132"/>
    </row>
    <row r="610" spans="10:13">
      <c r="J610" s="132"/>
      <c r="K610" s="132"/>
      <c r="L610" s="132"/>
      <c r="M610" s="132"/>
    </row>
    <row r="611" spans="10:13">
      <c r="J611" s="132"/>
      <c r="K611" s="132"/>
      <c r="L611" s="132"/>
      <c r="M611" s="132"/>
    </row>
    <row r="612" spans="10:13">
      <c r="J612" s="132"/>
      <c r="K612" s="132"/>
      <c r="L612" s="132"/>
      <c r="M612" s="132"/>
    </row>
    <row r="613" spans="10:13">
      <c r="J613" s="132"/>
      <c r="K613" s="132"/>
      <c r="L613" s="132"/>
      <c r="M613" s="132"/>
    </row>
    <row r="614" spans="10:13">
      <c r="J614" s="132"/>
      <c r="K614" s="132"/>
      <c r="L614" s="132"/>
      <c r="M614" s="132"/>
    </row>
    <row r="615" spans="10:13">
      <c r="J615" s="132"/>
      <c r="K615" s="132"/>
      <c r="L615" s="132"/>
      <c r="M615" s="132"/>
    </row>
    <row r="616" spans="10:13">
      <c r="J616" s="132"/>
      <c r="K616" s="132"/>
      <c r="L616" s="132"/>
      <c r="M616" s="132"/>
    </row>
    <row r="617" spans="10:13">
      <c r="J617" s="132"/>
      <c r="K617" s="132"/>
      <c r="L617" s="132"/>
      <c r="M617" s="132"/>
    </row>
    <row r="618" spans="10:13">
      <c r="J618" s="132"/>
      <c r="K618" s="132"/>
      <c r="L618" s="132"/>
      <c r="M618" s="132"/>
    </row>
    <row r="619" spans="10:13">
      <c r="J619" s="132"/>
      <c r="K619" s="132"/>
      <c r="L619" s="132"/>
      <c r="M619" s="132"/>
    </row>
    <row r="620" spans="10:13">
      <c r="J620" s="132"/>
      <c r="K620" s="132"/>
      <c r="L620" s="132"/>
      <c r="M620" s="132"/>
    </row>
    <row r="621" spans="10:13">
      <c r="J621" s="132"/>
      <c r="K621" s="132"/>
      <c r="L621" s="132"/>
      <c r="M621" s="132"/>
    </row>
    <row r="622" spans="10:13">
      <c r="J622" s="132"/>
      <c r="K622" s="132"/>
      <c r="L622" s="132"/>
      <c r="M622" s="132"/>
    </row>
    <row r="623" spans="10:13">
      <c r="J623" s="132"/>
      <c r="K623" s="132"/>
      <c r="L623" s="132"/>
      <c r="M623" s="132"/>
    </row>
    <row r="624" spans="10:13">
      <c r="J624" s="132"/>
      <c r="K624" s="132"/>
      <c r="L624" s="132"/>
      <c r="M624" s="132"/>
    </row>
    <row r="625" spans="10:13">
      <c r="J625" s="132"/>
      <c r="K625" s="132"/>
      <c r="L625" s="132"/>
      <c r="M625" s="132"/>
    </row>
    <row r="626" spans="10:13">
      <c r="J626" s="132"/>
      <c r="K626" s="132"/>
      <c r="L626" s="132"/>
      <c r="M626" s="132"/>
    </row>
    <row r="627" spans="10:13">
      <c r="J627" s="132"/>
      <c r="K627" s="132"/>
      <c r="L627" s="132"/>
      <c r="M627" s="132"/>
    </row>
    <row r="628" spans="10:13">
      <c r="J628" s="132"/>
      <c r="K628" s="132"/>
      <c r="L628" s="132"/>
      <c r="M628" s="132"/>
    </row>
    <row r="629" spans="10:13">
      <c r="J629" s="132"/>
      <c r="K629" s="132"/>
      <c r="L629" s="132"/>
      <c r="M629" s="132"/>
    </row>
    <row r="630" spans="10:13">
      <c r="J630" s="132"/>
      <c r="K630" s="132"/>
      <c r="L630" s="132"/>
      <c r="M630" s="132"/>
    </row>
    <row r="631" spans="10:13">
      <c r="J631" s="132"/>
      <c r="K631" s="132"/>
      <c r="L631" s="132"/>
      <c r="M631" s="132"/>
    </row>
    <row r="632" spans="10:13">
      <c r="J632" s="132"/>
      <c r="K632" s="132"/>
      <c r="L632" s="132"/>
      <c r="M632" s="132"/>
    </row>
    <row r="633" spans="10:13">
      <c r="J633" s="132"/>
      <c r="K633" s="132"/>
      <c r="L633" s="132"/>
      <c r="M633" s="132"/>
    </row>
    <row r="634" spans="10:13">
      <c r="J634" s="132"/>
      <c r="K634" s="132"/>
      <c r="L634" s="132"/>
      <c r="M634" s="132"/>
    </row>
    <row r="635" spans="10:13">
      <c r="J635" s="132"/>
      <c r="K635" s="132"/>
      <c r="L635" s="132"/>
      <c r="M635" s="132"/>
    </row>
    <row r="636" spans="10:13">
      <c r="J636" s="132"/>
      <c r="K636" s="132"/>
      <c r="L636" s="132"/>
      <c r="M636" s="132"/>
    </row>
    <row r="637" spans="10:13">
      <c r="J637" s="132"/>
      <c r="K637" s="132"/>
      <c r="L637" s="132"/>
      <c r="M637" s="132"/>
    </row>
    <row r="638" spans="10:13">
      <c r="J638" s="132"/>
      <c r="K638" s="132"/>
      <c r="L638" s="132"/>
      <c r="M638" s="132"/>
    </row>
    <row r="639" spans="10:13">
      <c r="J639" s="132"/>
      <c r="K639" s="132"/>
      <c r="L639" s="132"/>
      <c r="M639" s="132"/>
    </row>
    <row r="640" spans="10:13">
      <c r="J640" s="132"/>
      <c r="K640" s="132"/>
      <c r="L640" s="132"/>
      <c r="M640" s="132"/>
    </row>
    <row r="641" spans="10:13">
      <c r="J641" s="132"/>
      <c r="K641" s="132"/>
      <c r="L641" s="132"/>
      <c r="M641" s="132"/>
    </row>
    <row r="642" spans="10:13">
      <c r="J642" s="132"/>
      <c r="K642" s="132"/>
      <c r="L642" s="132"/>
      <c r="M642" s="132"/>
    </row>
    <row r="643" spans="10:13">
      <c r="J643" s="132"/>
      <c r="K643" s="132"/>
      <c r="L643" s="132"/>
      <c r="M643" s="132"/>
    </row>
    <row r="644" spans="10:13">
      <c r="J644" s="132"/>
      <c r="K644" s="132"/>
      <c r="L644" s="132"/>
      <c r="M644" s="132"/>
    </row>
    <row r="645" spans="10:13">
      <c r="J645" s="132"/>
      <c r="K645" s="132"/>
      <c r="L645" s="132"/>
      <c r="M645" s="132"/>
    </row>
    <row r="646" spans="10:13">
      <c r="J646" s="132"/>
      <c r="K646" s="132"/>
      <c r="L646" s="132"/>
      <c r="M646" s="132"/>
    </row>
    <row r="647" spans="10:13">
      <c r="J647" s="132"/>
      <c r="K647" s="132"/>
      <c r="L647" s="132"/>
      <c r="M647" s="132"/>
    </row>
    <row r="648" spans="10:13">
      <c r="J648" s="132"/>
      <c r="K648" s="132"/>
      <c r="L648" s="132"/>
      <c r="M648" s="132"/>
    </row>
    <row r="649" spans="10:13">
      <c r="J649" s="132"/>
      <c r="K649" s="132"/>
      <c r="L649" s="132"/>
      <c r="M649" s="132"/>
    </row>
    <row r="650" spans="10:13">
      <c r="J650" s="132"/>
      <c r="K650" s="132"/>
      <c r="L650" s="132"/>
      <c r="M650" s="132"/>
    </row>
    <row r="651" spans="10:13">
      <c r="J651" s="132"/>
      <c r="K651" s="132"/>
      <c r="L651" s="132"/>
      <c r="M651" s="132"/>
    </row>
    <row r="652" spans="10:13">
      <c r="J652" s="132"/>
      <c r="K652" s="132"/>
      <c r="L652" s="132"/>
      <c r="M652" s="132"/>
    </row>
    <row r="653" spans="10:13">
      <c r="J653" s="132"/>
      <c r="K653" s="132"/>
      <c r="L653" s="132"/>
      <c r="M653" s="132"/>
    </row>
    <row r="654" spans="10:13">
      <c r="J654" s="132"/>
      <c r="K654" s="132"/>
      <c r="L654" s="132"/>
      <c r="M654" s="132"/>
    </row>
    <row r="655" spans="10:13">
      <c r="J655" s="132"/>
      <c r="K655" s="132"/>
      <c r="L655" s="132"/>
      <c r="M655" s="132"/>
    </row>
    <row r="656" spans="10:13">
      <c r="J656" s="132"/>
      <c r="K656" s="132"/>
      <c r="L656" s="132"/>
      <c r="M656" s="132"/>
    </row>
    <row r="657" spans="10:13">
      <c r="J657" s="132"/>
      <c r="K657" s="132"/>
      <c r="L657" s="132"/>
      <c r="M657" s="132"/>
    </row>
    <row r="658" spans="10:13">
      <c r="J658" s="132"/>
      <c r="K658" s="132"/>
      <c r="L658" s="132"/>
      <c r="M658" s="132"/>
    </row>
    <row r="659" spans="10:13">
      <c r="J659" s="132"/>
      <c r="K659" s="132"/>
      <c r="L659" s="132"/>
      <c r="M659" s="132"/>
    </row>
    <row r="660" spans="10:13">
      <c r="J660" s="132"/>
      <c r="K660" s="132"/>
      <c r="L660" s="132"/>
      <c r="M660" s="132"/>
    </row>
    <row r="661" spans="10:13">
      <c r="J661" s="132"/>
      <c r="K661" s="132"/>
      <c r="L661" s="132"/>
      <c r="M661" s="132"/>
    </row>
    <row r="662" spans="10:13">
      <c r="J662" s="132"/>
      <c r="K662" s="132"/>
      <c r="L662" s="132"/>
      <c r="M662" s="132"/>
    </row>
    <row r="663" spans="10:13">
      <c r="J663" s="132"/>
      <c r="K663" s="132"/>
      <c r="L663" s="132"/>
      <c r="M663" s="132"/>
    </row>
    <row r="664" spans="10:13">
      <c r="J664" s="132"/>
      <c r="K664" s="132"/>
      <c r="L664" s="132"/>
      <c r="M664" s="132"/>
    </row>
    <row r="665" spans="10:13">
      <c r="J665" s="132"/>
      <c r="K665" s="132"/>
      <c r="L665" s="132"/>
      <c r="M665" s="132"/>
    </row>
    <row r="666" spans="10:13">
      <c r="J666" s="132"/>
      <c r="K666" s="132"/>
      <c r="L666" s="132"/>
      <c r="M666" s="132"/>
    </row>
    <row r="667" spans="10:13">
      <c r="J667" s="132"/>
      <c r="K667" s="132"/>
      <c r="L667" s="132"/>
      <c r="M667" s="132"/>
    </row>
    <row r="668" spans="10:13">
      <c r="J668" s="132"/>
      <c r="K668" s="132"/>
      <c r="L668" s="132"/>
      <c r="M668" s="132"/>
    </row>
    <row r="669" spans="10:13">
      <c r="J669" s="132"/>
      <c r="K669" s="132"/>
      <c r="L669" s="132"/>
      <c r="M669" s="132"/>
    </row>
    <row r="670" spans="10:13">
      <c r="J670" s="132"/>
      <c r="K670" s="132"/>
      <c r="L670" s="132"/>
      <c r="M670" s="132"/>
    </row>
    <row r="671" spans="10:13">
      <c r="J671" s="132"/>
      <c r="K671" s="132"/>
      <c r="L671" s="132"/>
      <c r="M671" s="132"/>
    </row>
    <row r="672" spans="10:13">
      <c r="J672" s="132"/>
      <c r="K672" s="132"/>
      <c r="L672" s="132"/>
      <c r="M672" s="132"/>
    </row>
    <row r="673" spans="10:13">
      <c r="J673" s="132"/>
      <c r="K673" s="132"/>
      <c r="L673" s="132"/>
      <c r="M673" s="132"/>
    </row>
    <row r="674" spans="10:13">
      <c r="J674" s="132"/>
      <c r="K674" s="132"/>
      <c r="L674" s="132"/>
      <c r="M674" s="132"/>
    </row>
    <row r="675" spans="10:13">
      <c r="J675" s="132"/>
      <c r="K675" s="132"/>
      <c r="L675" s="132"/>
      <c r="M675" s="132"/>
    </row>
    <row r="676" spans="10:13">
      <c r="J676" s="132"/>
      <c r="K676" s="132"/>
      <c r="L676" s="132"/>
      <c r="M676" s="132"/>
    </row>
    <row r="677" spans="10:13">
      <c r="J677" s="132"/>
      <c r="K677" s="132"/>
      <c r="L677" s="132"/>
      <c r="M677" s="132"/>
    </row>
    <row r="678" spans="10:13">
      <c r="J678" s="132"/>
      <c r="K678" s="132"/>
      <c r="L678" s="132"/>
      <c r="M678" s="132"/>
    </row>
    <row r="679" spans="10:13">
      <c r="J679" s="132"/>
      <c r="K679" s="132"/>
      <c r="L679" s="132"/>
      <c r="M679" s="132"/>
    </row>
    <row r="680" spans="10:13">
      <c r="J680" s="132"/>
      <c r="K680" s="132"/>
      <c r="L680" s="132"/>
      <c r="M680" s="132"/>
    </row>
    <row r="681" spans="10:13">
      <c r="J681" s="132"/>
      <c r="K681" s="132"/>
      <c r="L681" s="132"/>
      <c r="M681" s="132"/>
    </row>
    <row r="682" spans="10:13">
      <c r="J682" s="132"/>
      <c r="K682" s="132"/>
      <c r="L682" s="132"/>
      <c r="M682" s="132"/>
    </row>
    <row r="683" spans="10:13">
      <c r="J683" s="132"/>
      <c r="K683" s="132"/>
      <c r="L683" s="132"/>
      <c r="M683" s="132"/>
    </row>
    <row r="684" spans="10:13">
      <c r="J684" s="132"/>
      <c r="K684" s="132"/>
      <c r="L684" s="132"/>
      <c r="M684" s="132"/>
    </row>
    <row r="685" spans="10:13">
      <c r="J685" s="132"/>
      <c r="K685" s="132"/>
      <c r="L685" s="132"/>
      <c r="M685" s="132"/>
    </row>
    <row r="686" spans="10:13">
      <c r="J686" s="132"/>
      <c r="K686" s="132"/>
      <c r="L686" s="132"/>
      <c r="M686" s="132"/>
    </row>
    <row r="687" spans="10:13">
      <c r="J687" s="132"/>
      <c r="K687" s="132"/>
      <c r="L687" s="132"/>
      <c r="M687" s="132"/>
    </row>
    <row r="688" spans="10:13">
      <c r="J688" s="132"/>
      <c r="K688" s="132"/>
      <c r="L688" s="132"/>
      <c r="M688" s="132"/>
    </row>
    <row r="689" spans="10:13">
      <c r="J689" s="132"/>
      <c r="K689" s="132"/>
      <c r="L689" s="132"/>
      <c r="M689" s="132"/>
    </row>
    <row r="690" spans="10:13">
      <c r="J690" s="132"/>
      <c r="K690" s="132"/>
      <c r="L690" s="132"/>
      <c r="M690" s="132"/>
    </row>
    <row r="691" spans="10:13">
      <c r="J691" s="132"/>
      <c r="K691" s="132"/>
      <c r="L691" s="132"/>
      <c r="M691" s="132"/>
    </row>
    <row r="692" spans="10:13">
      <c r="J692" s="132"/>
      <c r="K692" s="132"/>
      <c r="L692" s="132"/>
      <c r="M692" s="132"/>
    </row>
    <row r="693" spans="10:13">
      <c r="J693" s="132"/>
      <c r="K693" s="132"/>
      <c r="L693" s="132"/>
      <c r="M693" s="132"/>
    </row>
    <row r="694" spans="10:13">
      <c r="J694" s="132"/>
      <c r="K694" s="132"/>
      <c r="L694" s="132"/>
      <c r="M694" s="132"/>
    </row>
    <row r="695" spans="10:13">
      <c r="J695" s="132"/>
      <c r="K695" s="132"/>
      <c r="L695" s="132"/>
      <c r="M695" s="132"/>
    </row>
    <row r="696" spans="10:13">
      <c r="J696" s="132"/>
      <c r="K696" s="132"/>
      <c r="L696" s="132"/>
      <c r="M696" s="132"/>
    </row>
    <row r="697" spans="10:13">
      <c r="J697" s="132"/>
      <c r="K697" s="132"/>
      <c r="L697" s="132"/>
      <c r="M697" s="132"/>
    </row>
    <row r="698" spans="10:13">
      <c r="J698" s="132"/>
      <c r="K698" s="132"/>
      <c r="L698" s="132"/>
      <c r="M698" s="132"/>
    </row>
    <row r="699" spans="10:13">
      <c r="J699" s="132"/>
      <c r="K699" s="132"/>
      <c r="L699" s="132"/>
      <c r="M699" s="132"/>
    </row>
    <row r="700" spans="10:13">
      <c r="J700" s="132"/>
      <c r="K700" s="132"/>
      <c r="L700" s="132"/>
      <c r="M700" s="132"/>
    </row>
    <row r="701" spans="10:13">
      <c r="J701" s="132"/>
      <c r="K701" s="132"/>
      <c r="L701" s="132"/>
      <c r="M701" s="132"/>
    </row>
    <row r="702" spans="10:13">
      <c r="J702" s="132"/>
      <c r="K702" s="132"/>
      <c r="L702" s="132"/>
      <c r="M702" s="132"/>
    </row>
    <row r="703" spans="10:13">
      <c r="J703" s="132"/>
      <c r="K703" s="132"/>
      <c r="L703" s="132"/>
      <c r="M703" s="132"/>
    </row>
    <row r="704" spans="10:13">
      <c r="J704" s="132"/>
      <c r="K704" s="132"/>
      <c r="L704" s="132"/>
      <c r="M704" s="132"/>
    </row>
    <row r="705" spans="10:13">
      <c r="J705" s="132"/>
      <c r="K705" s="132"/>
      <c r="L705" s="132"/>
      <c r="M705" s="132"/>
    </row>
    <row r="706" spans="10:13">
      <c r="J706" s="132"/>
      <c r="K706" s="132"/>
      <c r="L706" s="132"/>
      <c r="M706" s="132"/>
    </row>
    <row r="707" spans="10:13">
      <c r="J707" s="132"/>
      <c r="K707" s="132"/>
      <c r="L707" s="132"/>
      <c r="M707" s="132"/>
    </row>
    <row r="708" spans="10:13">
      <c r="J708" s="132"/>
      <c r="K708" s="132"/>
      <c r="L708" s="132"/>
      <c r="M708" s="132"/>
    </row>
    <row r="709" spans="10:13">
      <c r="J709" s="132"/>
      <c r="K709" s="132"/>
      <c r="L709" s="132"/>
      <c r="M709" s="132"/>
    </row>
    <row r="710" spans="10:13">
      <c r="J710" s="132"/>
      <c r="K710" s="132"/>
      <c r="L710" s="132"/>
      <c r="M710" s="132"/>
    </row>
    <row r="711" spans="10:13">
      <c r="J711" s="132"/>
      <c r="K711" s="132"/>
      <c r="L711" s="132"/>
      <c r="M711" s="132"/>
    </row>
    <row r="712" spans="10:13">
      <c r="J712" s="132"/>
      <c r="K712" s="132"/>
      <c r="L712" s="132"/>
      <c r="M712" s="132"/>
    </row>
    <row r="713" spans="10:13">
      <c r="J713" s="132"/>
      <c r="K713" s="132"/>
      <c r="L713" s="132"/>
      <c r="M713" s="132"/>
    </row>
    <row r="714" spans="10:13">
      <c r="J714" s="132"/>
      <c r="K714" s="132"/>
      <c r="L714" s="132"/>
      <c r="M714" s="132"/>
    </row>
    <row r="715" spans="10:13">
      <c r="J715" s="132"/>
      <c r="K715" s="132"/>
      <c r="L715" s="132"/>
      <c r="M715" s="132"/>
    </row>
    <row r="716" spans="10:13">
      <c r="J716" s="132"/>
      <c r="K716" s="132"/>
      <c r="L716" s="132"/>
      <c r="M716" s="132"/>
    </row>
    <row r="717" spans="10:13">
      <c r="J717" s="132"/>
      <c r="K717" s="132"/>
      <c r="L717" s="132"/>
      <c r="M717" s="132"/>
    </row>
    <row r="718" spans="10:13">
      <c r="J718" s="132"/>
      <c r="K718" s="132"/>
      <c r="L718" s="132"/>
      <c r="M718" s="132"/>
    </row>
    <row r="719" spans="10:13">
      <c r="J719" s="132"/>
      <c r="K719" s="132"/>
      <c r="L719" s="132"/>
      <c r="M719" s="132"/>
    </row>
    <row r="720" spans="10:13">
      <c r="J720" s="132"/>
      <c r="K720" s="132"/>
      <c r="L720" s="132"/>
      <c r="M720" s="132"/>
    </row>
    <row r="721" spans="10:13">
      <c r="J721" s="132"/>
      <c r="K721" s="132"/>
      <c r="L721" s="132"/>
      <c r="M721" s="132"/>
    </row>
    <row r="722" spans="10:13">
      <c r="J722" s="132"/>
      <c r="K722" s="132"/>
      <c r="L722" s="132"/>
      <c r="M722" s="132"/>
    </row>
    <row r="723" spans="10:13">
      <c r="J723" s="132"/>
      <c r="K723" s="132"/>
      <c r="L723" s="132"/>
      <c r="M723" s="132"/>
    </row>
    <row r="724" spans="10:13">
      <c r="J724" s="132"/>
      <c r="K724" s="132"/>
      <c r="L724" s="132"/>
      <c r="M724" s="132"/>
    </row>
    <row r="725" spans="10:13">
      <c r="J725" s="132"/>
      <c r="K725" s="132"/>
      <c r="L725" s="132"/>
      <c r="M725" s="132"/>
    </row>
    <row r="726" spans="10:13">
      <c r="J726" s="132"/>
      <c r="K726" s="132"/>
      <c r="L726" s="132"/>
      <c r="M726" s="132"/>
    </row>
    <row r="727" spans="10:13">
      <c r="J727" s="132"/>
      <c r="K727" s="132"/>
      <c r="L727" s="132"/>
      <c r="M727" s="132"/>
    </row>
    <row r="728" spans="10:13">
      <c r="J728" s="132"/>
      <c r="K728" s="132"/>
      <c r="L728" s="132"/>
      <c r="M728" s="132"/>
    </row>
    <row r="729" spans="10:13">
      <c r="J729" s="132"/>
      <c r="K729" s="132"/>
      <c r="L729" s="132"/>
      <c r="M729" s="132"/>
    </row>
    <row r="730" spans="10:13">
      <c r="J730" s="132"/>
      <c r="K730" s="132"/>
      <c r="L730" s="132"/>
      <c r="M730" s="132"/>
    </row>
    <row r="731" spans="10:13">
      <c r="J731" s="132"/>
      <c r="K731" s="132"/>
      <c r="L731" s="132"/>
      <c r="M731" s="132"/>
    </row>
    <row r="732" spans="10:13">
      <c r="J732" s="132"/>
      <c r="K732" s="132"/>
      <c r="L732" s="132"/>
      <c r="M732" s="132"/>
    </row>
    <row r="733" spans="10:13">
      <c r="J733" s="132"/>
      <c r="K733" s="132"/>
      <c r="L733" s="132"/>
      <c r="M733" s="132"/>
    </row>
    <row r="734" spans="10:13">
      <c r="J734" s="132"/>
      <c r="K734" s="132"/>
      <c r="L734" s="132"/>
      <c r="M734" s="132"/>
    </row>
    <row r="735" spans="10:13">
      <c r="J735" s="132"/>
      <c r="K735" s="132"/>
      <c r="L735" s="132"/>
      <c r="M735" s="132"/>
    </row>
    <row r="736" spans="10:13">
      <c r="J736" s="132"/>
      <c r="K736" s="132"/>
      <c r="L736" s="132"/>
      <c r="M736" s="132"/>
    </row>
    <row r="737" spans="10:13">
      <c r="J737" s="132"/>
      <c r="K737" s="132"/>
      <c r="L737" s="132"/>
      <c r="M737" s="132"/>
    </row>
    <row r="738" spans="10:13">
      <c r="J738" s="132"/>
      <c r="K738" s="132"/>
      <c r="L738" s="132"/>
      <c r="M738" s="132"/>
    </row>
    <row r="739" spans="10:13">
      <c r="J739" s="132"/>
      <c r="K739" s="132"/>
      <c r="L739" s="132"/>
      <c r="M739" s="132"/>
    </row>
    <row r="740" spans="10:13">
      <c r="J740" s="132"/>
      <c r="K740" s="132"/>
      <c r="L740" s="132"/>
      <c r="M740" s="132"/>
    </row>
    <row r="741" spans="10:13">
      <c r="J741" s="132"/>
      <c r="K741" s="132"/>
      <c r="L741" s="132"/>
      <c r="M741" s="132"/>
    </row>
    <row r="742" spans="10:13">
      <c r="J742" s="132"/>
      <c r="K742" s="132"/>
      <c r="L742" s="132"/>
      <c r="M742" s="132"/>
    </row>
    <row r="743" spans="10:13">
      <c r="J743" s="132"/>
      <c r="K743" s="132"/>
      <c r="L743" s="132"/>
      <c r="M743" s="132"/>
    </row>
    <row r="744" spans="10:13">
      <c r="J744" s="132"/>
      <c r="K744" s="132"/>
      <c r="L744" s="132"/>
      <c r="M744" s="132"/>
    </row>
    <row r="745" spans="10:13">
      <c r="J745" s="132"/>
      <c r="K745" s="132"/>
      <c r="L745" s="132"/>
      <c r="M745" s="132"/>
    </row>
    <row r="746" spans="10:13">
      <c r="J746" s="132"/>
      <c r="K746" s="132"/>
      <c r="L746" s="132"/>
      <c r="M746" s="132"/>
    </row>
    <row r="747" spans="10:13">
      <c r="J747" s="132"/>
      <c r="K747" s="132"/>
      <c r="L747" s="132"/>
      <c r="M747" s="132"/>
    </row>
    <row r="748" spans="10:13">
      <c r="J748" s="132"/>
      <c r="K748" s="132"/>
      <c r="L748" s="132"/>
      <c r="M748" s="132"/>
    </row>
    <row r="749" spans="10:13">
      <c r="J749" s="132"/>
      <c r="K749" s="132"/>
      <c r="L749" s="132"/>
      <c r="M749" s="132"/>
    </row>
    <row r="750" spans="10:13">
      <c r="J750" s="132"/>
      <c r="K750" s="132"/>
      <c r="L750" s="132"/>
      <c r="M750" s="132"/>
    </row>
    <row r="751" spans="10:13">
      <c r="J751" s="132"/>
      <c r="K751" s="132"/>
      <c r="L751" s="132"/>
      <c r="M751" s="132"/>
    </row>
    <row r="752" spans="10:13">
      <c r="J752" s="132"/>
      <c r="K752" s="132"/>
      <c r="L752" s="132"/>
      <c r="M752" s="132"/>
    </row>
    <row r="753" spans="10:13">
      <c r="J753" s="132"/>
      <c r="K753" s="132"/>
      <c r="L753" s="132"/>
      <c r="M753" s="132"/>
    </row>
    <row r="754" spans="10:13">
      <c r="J754" s="132"/>
      <c r="K754" s="132"/>
      <c r="L754" s="132"/>
      <c r="M754" s="132"/>
    </row>
    <row r="755" spans="10:13">
      <c r="J755" s="132"/>
      <c r="K755" s="132"/>
      <c r="L755" s="132"/>
      <c r="M755" s="132"/>
    </row>
    <row r="756" spans="10:13">
      <c r="J756" s="132"/>
      <c r="K756" s="132"/>
      <c r="L756" s="132"/>
      <c r="M756" s="132"/>
    </row>
    <row r="757" spans="10:13">
      <c r="J757" s="132"/>
      <c r="K757" s="132"/>
      <c r="L757" s="132"/>
      <c r="M757" s="132"/>
    </row>
    <row r="758" spans="10:13">
      <c r="J758" s="132"/>
      <c r="K758" s="132"/>
      <c r="L758" s="132"/>
      <c r="M758" s="132"/>
    </row>
    <row r="759" spans="10:13">
      <c r="J759" s="132"/>
      <c r="K759" s="132"/>
      <c r="L759" s="132"/>
      <c r="M759" s="132"/>
    </row>
    <row r="760" spans="10:13">
      <c r="J760" s="132"/>
      <c r="K760" s="132"/>
      <c r="L760" s="132"/>
      <c r="M760" s="132"/>
    </row>
    <row r="761" spans="10:13">
      <c r="J761" s="132"/>
      <c r="K761" s="132"/>
      <c r="L761" s="132"/>
      <c r="M761" s="132"/>
    </row>
    <row r="762" spans="10:13">
      <c r="J762" s="132"/>
      <c r="K762" s="132"/>
      <c r="L762" s="132"/>
      <c r="M762" s="132"/>
    </row>
    <row r="763" spans="10:13">
      <c r="J763" s="132"/>
      <c r="K763" s="132"/>
      <c r="L763" s="132"/>
      <c r="M763" s="132"/>
    </row>
    <row r="764" spans="10:13">
      <c r="J764" s="132"/>
      <c r="K764" s="132"/>
      <c r="L764" s="132"/>
      <c r="M764" s="132"/>
    </row>
    <row r="765" spans="10:13">
      <c r="J765" s="132"/>
      <c r="K765" s="132"/>
      <c r="L765" s="132"/>
      <c r="M765" s="132"/>
    </row>
    <row r="766" spans="10:13">
      <c r="J766" s="132"/>
      <c r="K766" s="132"/>
      <c r="L766" s="132"/>
      <c r="M766" s="132"/>
    </row>
    <row r="767" spans="10:13">
      <c r="J767" s="132"/>
      <c r="K767" s="132"/>
      <c r="L767" s="132"/>
      <c r="M767" s="132"/>
    </row>
    <row r="768" spans="10:13">
      <c r="J768" s="132"/>
      <c r="K768" s="132"/>
      <c r="L768" s="132"/>
      <c r="M768" s="132"/>
    </row>
    <row r="769" spans="10:13">
      <c r="J769" s="132"/>
      <c r="K769" s="132"/>
      <c r="L769" s="132"/>
      <c r="M769" s="132"/>
    </row>
    <row r="770" spans="10:13">
      <c r="J770" s="132"/>
      <c r="K770" s="132"/>
      <c r="L770" s="132"/>
      <c r="M770" s="132"/>
    </row>
    <row r="771" spans="10:13">
      <c r="J771" s="132"/>
      <c r="K771" s="132"/>
      <c r="L771" s="132"/>
      <c r="M771" s="132"/>
    </row>
    <row r="772" spans="10:13">
      <c r="J772" s="132"/>
      <c r="K772" s="132"/>
      <c r="L772" s="132"/>
      <c r="M772" s="132"/>
    </row>
    <row r="773" spans="10:13">
      <c r="J773" s="132"/>
      <c r="K773" s="132"/>
      <c r="L773" s="132"/>
      <c r="M773" s="132"/>
    </row>
    <row r="774" spans="10:13">
      <c r="J774" s="132"/>
      <c r="K774" s="132"/>
      <c r="L774" s="132"/>
      <c r="M774" s="132"/>
    </row>
    <row r="775" spans="10:13">
      <c r="J775" s="132"/>
      <c r="K775" s="132"/>
      <c r="L775" s="132"/>
      <c r="M775" s="132"/>
    </row>
    <row r="776" spans="10:13">
      <c r="J776" s="132"/>
      <c r="K776" s="132"/>
      <c r="L776" s="132"/>
      <c r="M776" s="132"/>
    </row>
    <row r="777" spans="10:13">
      <c r="J777" s="132"/>
      <c r="K777" s="132"/>
      <c r="L777" s="132"/>
      <c r="M777" s="132"/>
    </row>
    <row r="778" spans="10:13">
      <c r="J778" s="132"/>
      <c r="K778" s="132"/>
      <c r="L778" s="132"/>
      <c r="M778" s="132"/>
    </row>
    <row r="779" spans="10:13">
      <c r="J779" s="132"/>
      <c r="K779" s="132"/>
      <c r="L779" s="132"/>
      <c r="M779" s="132"/>
    </row>
    <row r="780" spans="10:13">
      <c r="J780" s="132"/>
      <c r="K780" s="132"/>
      <c r="L780" s="132"/>
      <c r="M780" s="132"/>
    </row>
  </sheetData>
  <sheetProtection selectLockedCells="1" selectUnlockedCells="1"/>
  <mergeCells count="10">
    <mergeCell ref="C13:J13"/>
    <mergeCell ref="J18:M18"/>
    <mergeCell ref="C34:E34"/>
    <mergeCell ref="B18:B19"/>
    <mergeCell ref="C18:C19"/>
    <mergeCell ref="D18:D19"/>
    <mergeCell ref="E18:E19"/>
    <mergeCell ref="F18:F19"/>
    <mergeCell ref="G18:G19"/>
    <mergeCell ref="H18:I18"/>
  </mergeCells>
  <printOptions horizontalCentered="1" verticalCentered="1"/>
  <pageMargins left="0.70866141732283472" right="0.70866141732283472" top="0.74803149606299213" bottom="0.74803149606299213" header="0.31496062992125984" footer="0.31496062992125984"/>
  <pageSetup scale="27"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5">
    <pageSetUpPr fitToPage="1"/>
  </sheetPr>
  <dimension ref="A1:ER46"/>
  <sheetViews>
    <sheetView showGridLines="0" topLeftCell="A23" zoomScale="70" zoomScaleNormal="70" zoomScaleSheetLayoutView="106" workbookViewId="0">
      <selection activeCell="M26" sqref="M26"/>
    </sheetView>
  </sheetViews>
  <sheetFormatPr baseColWidth="10" defaultColWidth="11.44140625" defaultRowHeight="15"/>
  <cols>
    <col min="1" max="1" width="5.44140625" style="73" customWidth="1"/>
    <col min="2" max="2" width="11.88671875" style="75" customWidth="1"/>
    <col min="3" max="3" width="43.5546875" style="75" customWidth="1"/>
    <col min="4" max="4" width="22.44140625" style="75" customWidth="1"/>
    <col min="5" max="5" width="19.109375" style="75" customWidth="1"/>
    <col min="6" max="6" width="18.33203125" style="75" customWidth="1"/>
    <col min="7" max="7" width="24.109375" style="75" customWidth="1"/>
    <col min="8" max="8" width="16" style="75" customWidth="1"/>
    <col min="9" max="9" width="23" style="132" customWidth="1"/>
    <col min="10" max="10" width="47.33203125" style="73" customWidth="1"/>
    <col min="11" max="11" width="36.33203125" style="73" customWidth="1"/>
    <col min="12" max="13" width="47.33203125" style="73" customWidth="1"/>
    <col min="14" max="148" width="11.44140625" style="73"/>
    <col min="149" max="16384" width="11.44140625" style="75"/>
  </cols>
  <sheetData>
    <row r="1" spans="2:10" s="73" customFormat="1">
      <c r="I1" s="126"/>
    </row>
    <row r="2" spans="2:10" s="73" customFormat="1">
      <c r="I2" s="126"/>
    </row>
    <row r="3" spans="2:10" s="73" customFormat="1">
      <c r="I3" s="126"/>
    </row>
    <row r="4" spans="2:10" s="73" customFormat="1">
      <c r="I4" s="126"/>
    </row>
    <row r="5" spans="2:10" s="73" customFormat="1">
      <c r="I5" s="126"/>
    </row>
    <row r="6" spans="2:10" s="73" customFormat="1">
      <c r="I6" s="126"/>
    </row>
    <row r="7" spans="2:10" s="73" customFormat="1">
      <c r="I7" s="126"/>
    </row>
    <row r="8" spans="2:10" s="73" customFormat="1" hidden="1">
      <c r="I8" s="126"/>
    </row>
    <row r="9" spans="2:10" s="73" customFormat="1">
      <c r="I9" s="126"/>
    </row>
    <row r="10" spans="2:10" ht="15.6">
      <c r="B10" s="291" t="s">
        <v>310</v>
      </c>
      <c r="C10" s="292"/>
      <c r="D10" s="292"/>
      <c r="E10" s="292"/>
      <c r="F10" s="292"/>
      <c r="G10" s="292"/>
      <c r="H10" s="292"/>
      <c r="I10" s="292"/>
      <c r="J10" s="293"/>
    </row>
    <row r="11" spans="2:10" s="73" customFormat="1">
      <c r="I11" s="126"/>
    </row>
    <row r="12" spans="2:10" ht="41.4" customHeight="1">
      <c r="B12" s="106" t="s">
        <v>271</v>
      </c>
      <c r="C12" s="283" t="s">
        <v>311</v>
      </c>
      <c r="D12" s="284"/>
      <c r="E12" s="284"/>
      <c r="F12" s="284"/>
      <c r="G12" s="284"/>
      <c r="H12" s="284"/>
      <c r="I12" s="285"/>
      <c r="J12" s="285"/>
    </row>
    <row r="13" spans="2:10" s="73" customFormat="1">
      <c r="I13" s="126"/>
    </row>
    <row r="14" spans="2:10" s="73" customFormat="1">
      <c r="I14" s="126"/>
    </row>
    <row r="15" spans="2:10" ht="39.75" customHeight="1">
      <c r="B15" s="283" t="s">
        <v>312</v>
      </c>
      <c r="C15" s="283"/>
      <c r="D15" s="284"/>
      <c r="E15" s="284"/>
      <c r="F15" s="284"/>
      <c r="G15" s="284"/>
      <c r="H15" s="284"/>
      <c r="I15" s="284"/>
      <c r="J15" s="293"/>
    </row>
    <row r="16" spans="2:10" s="73" customFormat="1">
      <c r="I16" s="126"/>
    </row>
    <row r="17" spans="2:13" ht="15.6">
      <c r="B17" s="380" t="s">
        <v>125</v>
      </c>
      <c r="C17" s="380" t="s">
        <v>112</v>
      </c>
      <c r="D17" s="380" t="s">
        <v>126</v>
      </c>
      <c r="E17" s="380" t="s">
        <v>127</v>
      </c>
      <c r="F17" s="380" t="s">
        <v>128</v>
      </c>
      <c r="G17" s="380" t="s">
        <v>129</v>
      </c>
      <c r="H17" s="374" t="s">
        <v>130</v>
      </c>
      <c r="I17" s="374"/>
      <c r="J17" s="374" t="s">
        <v>413</v>
      </c>
      <c r="K17" s="374"/>
      <c r="L17" s="374"/>
      <c r="M17" s="374"/>
    </row>
    <row r="18" spans="2:13" ht="15.6">
      <c r="B18" s="380"/>
      <c r="C18" s="380"/>
      <c r="D18" s="380"/>
      <c r="E18" s="380"/>
      <c r="F18" s="380"/>
      <c r="G18" s="380"/>
      <c r="H18" s="108" t="s">
        <v>131</v>
      </c>
      <c r="I18" s="107" t="s">
        <v>132</v>
      </c>
      <c r="J18" s="108" t="s">
        <v>409</v>
      </c>
      <c r="K18" s="108" t="s">
        <v>410</v>
      </c>
      <c r="L18" s="108" t="s">
        <v>411</v>
      </c>
      <c r="M18" s="108" t="s">
        <v>412</v>
      </c>
    </row>
    <row r="19" spans="2:13" ht="15.6">
      <c r="B19" s="109" t="s">
        <v>313</v>
      </c>
      <c r="C19" s="155" t="s">
        <v>314</v>
      </c>
      <c r="D19" s="152"/>
      <c r="E19" s="152"/>
      <c r="F19" s="152"/>
      <c r="G19" s="152"/>
      <c r="H19" s="152"/>
      <c r="I19" s="279"/>
      <c r="J19" s="152"/>
      <c r="K19" s="152"/>
      <c r="L19" s="152"/>
      <c r="M19" s="153"/>
    </row>
    <row r="20" spans="2:13" ht="165">
      <c r="B20" s="47">
        <v>1</v>
      </c>
      <c r="C20" s="82" t="s">
        <v>315</v>
      </c>
      <c r="D20" s="62" t="s">
        <v>316</v>
      </c>
      <c r="E20" s="115">
        <v>45658</v>
      </c>
      <c r="F20" s="115">
        <v>45838</v>
      </c>
      <c r="G20" s="135" t="s">
        <v>280</v>
      </c>
      <c r="H20" s="120" t="s">
        <v>138</v>
      </c>
      <c r="I20" s="120" t="s">
        <v>317</v>
      </c>
      <c r="J20" s="110" t="s">
        <v>434</v>
      </c>
      <c r="K20" s="110" t="s">
        <v>474</v>
      </c>
      <c r="L20" s="110" t="s">
        <v>490</v>
      </c>
      <c r="M20" s="110" t="s">
        <v>492</v>
      </c>
    </row>
    <row r="21" spans="2:13" ht="135">
      <c r="B21" s="299">
        <v>2</v>
      </c>
      <c r="C21" s="137" t="s">
        <v>318</v>
      </c>
      <c r="D21" s="111" t="s">
        <v>159</v>
      </c>
      <c r="E21" s="138">
        <v>45839</v>
      </c>
      <c r="F21" s="138">
        <v>45839</v>
      </c>
      <c r="G21" s="102" t="s">
        <v>319</v>
      </c>
      <c r="H21" s="120" t="s">
        <v>138</v>
      </c>
      <c r="I21" s="120" t="s">
        <v>320</v>
      </c>
      <c r="J21" s="110" t="s">
        <v>419</v>
      </c>
      <c r="K21" s="110" t="s">
        <v>419</v>
      </c>
      <c r="L21" s="110" t="s">
        <v>520</v>
      </c>
      <c r="M21" s="110" t="s">
        <v>492</v>
      </c>
    </row>
    <row r="22" spans="2:13" ht="180">
      <c r="B22" s="299">
        <v>3</v>
      </c>
      <c r="C22" s="137" t="s">
        <v>321</v>
      </c>
      <c r="D22" s="111" t="s">
        <v>159</v>
      </c>
      <c r="E22" s="138">
        <v>45870</v>
      </c>
      <c r="F22" s="138">
        <v>47118</v>
      </c>
      <c r="G22" s="102" t="s">
        <v>322</v>
      </c>
      <c r="H22" s="120" t="s">
        <v>138</v>
      </c>
      <c r="I22" s="120" t="s">
        <v>320</v>
      </c>
      <c r="J22" s="110" t="s">
        <v>419</v>
      </c>
      <c r="K22" s="110" t="s">
        <v>419</v>
      </c>
      <c r="L22" s="110" t="s">
        <v>519</v>
      </c>
      <c r="M22" s="110" t="s">
        <v>554</v>
      </c>
    </row>
    <row r="23" spans="2:13" ht="15.6">
      <c r="B23" s="109" t="s">
        <v>323</v>
      </c>
      <c r="C23" s="155" t="s">
        <v>324</v>
      </c>
      <c r="D23" s="152"/>
      <c r="E23" s="152"/>
      <c r="F23" s="152"/>
      <c r="G23" s="152"/>
      <c r="H23" s="152"/>
      <c r="I23" s="279"/>
      <c r="J23" s="152"/>
      <c r="K23" s="152"/>
      <c r="L23" s="152"/>
      <c r="M23" s="153"/>
    </row>
    <row r="24" spans="2:13" ht="90">
      <c r="B24" s="47">
        <v>1</v>
      </c>
      <c r="C24" s="82" t="s">
        <v>325</v>
      </c>
      <c r="D24" s="62" t="s">
        <v>316</v>
      </c>
      <c r="E24" s="115">
        <v>45658</v>
      </c>
      <c r="F24" s="115">
        <v>45838</v>
      </c>
      <c r="G24" s="135" t="s">
        <v>280</v>
      </c>
      <c r="H24" s="120" t="s">
        <v>138</v>
      </c>
      <c r="I24" s="120" t="s">
        <v>317</v>
      </c>
      <c r="J24" s="110" t="s">
        <v>430</v>
      </c>
      <c r="K24" s="110" t="s">
        <v>473</v>
      </c>
      <c r="L24" s="110" t="s">
        <v>490</v>
      </c>
      <c r="M24" s="110" t="s">
        <v>492</v>
      </c>
    </row>
    <row r="25" spans="2:13" ht="90">
      <c r="B25" s="299">
        <v>2</v>
      </c>
      <c r="C25" s="137" t="s">
        <v>326</v>
      </c>
      <c r="D25" s="111" t="s">
        <v>159</v>
      </c>
      <c r="E25" s="112">
        <v>45870</v>
      </c>
      <c r="F25" s="112">
        <v>45899</v>
      </c>
      <c r="G25" s="92" t="s">
        <v>327</v>
      </c>
      <c r="H25" s="62" t="s">
        <v>138</v>
      </c>
      <c r="I25" s="120" t="s">
        <v>328</v>
      </c>
      <c r="J25" s="110" t="s">
        <v>419</v>
      </c>
      <c r="K25" s="110" t="s">
        <v>419</v>
      </c>
      <c r="L25" s="110" t="s">
        <v>530</v>
      </c>
      <c r="M25" s="110" t="s">
        <v>555</v>
      </c>
    </row>
    <row r="26" spans="2:13" ht="105">
      <c r="B26" s="299">
        <v>3</v>
      </c>
      <c r="C26" s="92" t="s">
        <v>329</v>
      </c>
      <c r="D26" s="62" t="s">
        <v>159</v>
      </c>
      <c r="E26" s="115">
        <v>45901</v>
      </c>
      <c r="F26" s="115">
        <v>47088</v>
      </c>
      <c r="G26" s="92" t="s">
        <v>330</v>
      </c>
      <c r="H26" s="120" t="s">
        <v>331</v>
      </c>
      <c r="I26" s="120" t="s">
        <v>328</v>
      </c>
      <c r="J26" s="110" t="s">
        <v>419</v>
      </c>
      <c r="K26" s="110" t="s">
        <v>419</v>
      </c>
      <c r="L26" s="110" t="s">
        <v>521</v>
      </c>
      <c r="M26" s="110" t="s">
        <v>556</v>
      </c>
    </row>
    <row r="27" spans="2:13" s="73" customFormat="1">
      <c r="I27" s="126"/>
    </row>
    <row r="28" spans="2:13">
      <c r="J28" s="132"/>
      <c r="K28" s="132"/>
      <c r="L28" s="132"/>
      <c r="M28" s="132"/>
    </row>
    <row r="29" spans="2:13" ht="15.6">
      <c r="C29" s="374" t="s">
        <v>170</v>
      </c>
      <c r="D29" s="374"/>
      <c r="E29" s="374"/>
      <c r="J29" s="132"/>
      <c r="K29" s="132"/>
      <c r="L29" s="132"/>
      <c r="M29" s="132"/>
    </row>
    <row r="30" spans="2:13" ht="15.6">
      <c r="C30" s="107" t="s">
        <v>171</v>
      </c>
      <c r="D30" s="108" t="s">
        <v>172</v>
      </c>
      <c r="E30" s="108" t="s">
        <v>173</v>
      </c>
      <c r="J30" s="132"/>
      <c r="K30" s="132"/>
      <c r="L30" s="132"/>
      <c r="M30" s="132"/>
    </row>
    <row r="31" spans="2:13" ht="75">
      <c r="C31" s="121" t="s">
        <v>332</v>
      </c>
      <c r="D31" s="102" t="s">
        <v>333</v>
      </c>
      <c r="E31" s="118">
        <v>1</v>
      </c>
      <c r="F31" s="132"/>
      <c r="J31" s="132"/>
      <c r="K31" s="132"/>
      <c r="L31" s="132"/>
      <c r="M31" s="132"/>
    </row>
    <row r="32" spans="2:13" ht="96" customHeight="1">
      <c r="C32" s="92" t="s">
        <v>334</v>
      </c>
      <c r="D32" s="102" t="s">
        <v>335</v>
      </c>
      <c r="E32" s="118">
        <v>1</v>
      </c>
      <c r="F32" s="132"/>
      <c r="J32" s="132"/>
      <c r="K32" s="132"/>
      <c r="L32" s="132"/>
      <c r="M32" s="132"/>
    </row>
    <row r="33" spans="2:10" ht="135">
      <c r="C33" s="92" t="s">
        <v>336</v>
      </c>
      <c r="D33" s="102" t="s">
        <v>337</v>
      </c>
      <c r="E33" s="118">
        <v>1</v>
      </c>
      <c r="F33" s="132"/>
      <c r="J33" s="132"/>
    </row>
    <row r="34" spans="2:10" ht="84" customHeight="1">
      <c r="C34" s="92" t="s">
        <v>338</v>
      </c>
      <c r="D34" s="102" t="s">
        <v>339</v>
      </c>
      <c r="E34" s="118">
        <v>1</v>
      </c>
      <c r="F34" s="132"/>
      <c r="J34" s="132"/>
    </row>
    <row r="35" spans="2:10" s="73" customFormat="1">
      <c r="B35" s="75"/>
      <c r="C35" s="75"/>
      <c r="D35" s="75"/>
      <c r="E35" s="75"/>
      <c r="F35" s="75"/>
      <c r="G35" s="75"/>
      <c r="H35" s="75"/>
      <c r="I35" s="132"/>
      <c r="J35" s="132"/>
    </row>
    <row r="36" spans="2:10">
      <c r="J36" s="132"/>
    </row>
    <row r="37" spans="2:10">
      <c r="B37" s="73"/>
      <c r="C37" s="73"/>
      <c r="D37" s="73"/>
      <c r="E37" s="73"/>
      <c r="F37" s="73"/>
      <c r="G37" s="73"/>
      <c r="H37" s="73"/>
      <c r="I37" s="126"/>
    </row>
    <row r="38" spans="2:10">
      <c r="C38" s="96"/>
      <c r="D38" s="122" t="s">
        <v>232</v>
      </c>
      <c r="E38" s="96"/>
      <c r="J38" s="132"/>
    </row>
    <row r="39" spans="2:10">
      <c r="C39" s="96"/>
      <c r="D39" s="122" t="s">
        <v>233</v>
      </c>
      <c r="E39" s="96" t="s">
        <v>234</v>
      </c>
      <c r="J39" s="132"/>
    </row>
    <row r="40" spans="2:10">
      <c r="C40" s="96"/>
      <c r="D40" s="96"/>
      <c r="E40" s="96" t="s">
        <v>235</v>
      </c>
      <c r="J40" s="132"/>
    </row>
    <row r="41" spans="2:10">
      <c r="C41" s="123"/>
      <c r="D41" s="96"/>
      <c r="E41" s="124"/>
      <c r="J41" s="132"/>
    </row>
    <row r="42" spans="2:10">
      <c r="C42" s="96"/>
      <c r="D42" s="96"/>
      <c r="E42" s="124"/>
      <c r="J42" s="132"/>
    </row>
    <row r="43" spans="2:10">
      <c r="C43" s="96"/>
      <c r="D43" s="96"/>
      <c r="E43" s="124"/>
      <c r="J43" s="132"/>
    </row>
    <row r="44" spans="2:10">
      <c r="J44" s="132"/>
    </row>
    <row r="45" spans="2:10" s="73" customFormat="1">
      <c r="I45" s="126"/>
    </row>
    <row r="46" spans="2:10" s="73" customFormat="1">
      <c r="I46" s="126"/>
    </row>
  </sheetData>
  <sheetProtection selectLockedCells="1" selectUnlockedCells="1"/>
  <mergeCells count="9">
    <mergeCell ref="J17:M17"/>
    <mergeCell ref="C29:E29"/>
    <mergeCell ref="B17:B18"/>
    <mergeCell ref="C17:C18"/>
    <mergeCell ref="D17:D18"/>
    <mergeCell ref="E17:E18"/>
    <mergeCell ref="F17:F18"/>
    <mergeCell ref="G17:G18"/>
    <mergeCell ref="H17:I17"/>
  </mergeCells>
  <printOptions horizontalCentered="1" verticalCentered="1"/>
  <pageMargins left="0.70866141732283472" right="0.70866141732283472" top="0.74803149606299213" bottom="0.74803149606299213" header="0.31496062992125984" footer="0.31496062992125984"/>
  <pageSetup scale="3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4">
    <pageSetUpPr fitToPage="1"/>
  </sheetPr>
  <dimension ref="A1:FE3219"/>
  <sheetViews>
    <sheetView showGridLines="0" topLeftCell="A11" zoomScale="70" zoomScaleNormal="70" zoomScaleSheetLayoutView="100" workbookViewId="0">
      <selection activeCell="M21" sqref="M21"/>
    </sheetView>
  </sheetViews>
  <sheetFormatPr baseColWidth="10" defaultColWidth="11.44140625" defaultRowHeight="15"/>
  <cols>
    <col min="1" max="1" width="5.6640625" style="73" customWidth="1"/>
    <col min="2" max="2" width="13" style="75" customWidth="1"/>
    <col min="3" max="3" width="33.109375" style="75" customWidth="1"/>
    <col min="4" max="4" width="28.88671875" style="75" customWidth="1"/>
    <col min="5" max="5" width="20.33203125" style="75" customWidth="1"/>
    <col min="6" max="6" width="17.5546875" style="75" customWidth="1"/>
    <col min="7" max="7" width="32.5546875" style="133" customWidth="1"/>
    <col min="8" max="8" width="16" style="75" customWidth="1"/>
    <col min="9" max="9" width="19.88671875" style="132" customWidth="1"/>
    <col min="10" max="13" width="43" style="73" customWidth="1"/>
    <col min="14" max="161" width="11.44140625" style="73"/>
    <col min="162" max="16384" width="11.44140625" style="75"/>
  </cols>
  <sheetData>
    <row r="1" spans="2:13" s="73" customFormat="1">
      <c r="G1" s="127"/>
      <c r="I1" s="126"/>
    </row>
    <row r="2" spans="2:13" s="73" customFormat="1">
      <c r="G2" s="127"/>
      <c r="I2" s="126"/>
    </row>
    <row r="3" spans="2:13" s="73" customFormat="1">
      <c r="G3" s="127"/>
      <c r="I3" s="126"/>
    </row>
    <row r="4" spans="2:13" s="73" customFormat="1">
      <c r="G4" s="127"/>
      <c r="I4" s="126"/>
    </row>
    <row r="5" spans="2:13" s="73" customFormat="1">
      <c r="G5" s="127"/>
      <c r="I5" s="126"/>
    </row>
    <row r="6" spans="2:13" s="73" customFormat="1">
      <c r="G6" s="127"/>
      <c r="I6" s="126"/>
    </row>
    <row r="7" spans="2:13" s="73" customFormat="1">
      <c r="G7" s="127"/>
      <c r="I7" s="126"/>
    </row>
    <row r="8" spans="2:13" s="73" customFormat="1">
      <c r="G8" s="127"/>
      <c r="I8" s="126"/>
    </row>
    <row r="9" spans="2:13" s="73" customFormat="1">
      <c r="G9" s="127"/>
      <c r="I9" s="126"/>
    </row>
    <row r="10" spans="2:13" ht="15.6">
      <c r="B10" s="291" t="s">
        <v>340</v>
      </c>
      <c r="C10" s="292"/>
      <c r="D10" s="292"/>
      <c r="E10" s="292"/>
      <c r="F10" s="292"/>
      <c r="G10" s="292"/>
      <c r="H10" s="292"/>
      <c r="I10" s="292"/>
      <c r="J10" s="293"/>
    </row>
    <row r="11" spans="2:13" s="73" customFormat="1">
      <c r="G11" s="127"/>
      <c r="I11" s="126"/>
    </row>
    <row r="12" spans="2:13" ht="36.6" customHeight="1">
      <c r="B12" s="106" t="s">
        <v>271</v>
      </c>
      <c r="C12" s="283" t="s">
        <v>341</v>
      </c>
      <c r="D12" s="284"/>
      <c r="E12" s="284"/>
      <c r="F12" s="284"/>
      <c r="G12" s="284"/>
      <c r="H12" s="284"/>
      <c r="I12" s="285"/>
      <c r="J12" s="285"/>
    </row>
    <row r="13" spans="2:13" s="73" customFormat="1">
      <c r="G13" s="127"/>
      <c r="I13" s="126"/>
    </row>
    <row r="14" spans="2:13" ht="15.6">
      <c r="B14" s="301" t="s">
        <v>342</v>
      </c>
      <c r="C14" s="287"/>
      <c r="D14" s="287"/>
      <c r="E14" s="287"/>
      <c r="F14" s="287"/>
      <c r="G14" s="287"/>
      <c r="H14" s="287"/>
      <c r="I14" s="287"/>
      <c r="J14" s="302"/>
    </row>
    <row r="15" spans="2:13" s="73" customFormat="1">
      <c r="G15" s="127"/>
      <c r="I15" s="126"/>
    </row>
    <row r="16" spans="2:13" ht="15.6">
      <c r="B16" s="380" t="s">
        <v>125</v>
      </c>
      <c r="C16" s="380" t="s">
        <v>112</v>
      </c>
      <c r="D16" s="380" t="s">
        <v>126</v>
      </c>
      <c r="E16" s="380" t="s">
        <v>127</v>
      </c>
      <c r="F16" s="380" t="s">
        <v>128</v>
      </c>
      <c r="G16" s="380" t="s">
        <v>129</v>
      </c>
      <c r="H16" s="374" t="s">
        <v>130</v>
      </c>
      <c r="I16" s="374"/>
      <c r="J16" s="374" t="s">
        <v>413</v>
      </c>
      <c r="K16" s="374"/>
      <c r="L16" s="374"/>
      <c r="M16" s="374"/>
    </row>
    <row r="17" spans="2:13" ht="15.6">
      <c r="B17" s="380"/>
      <c r="C17" s="380"/>
      <c r="D17" s="380"/>
      <c r="E17" s="380"/>
      <c r="F17" s="380"/>
      <c r="G17" s="380"/>
      <c r="H17" s="108" t="s">
        <v>131</v>
      </c>
      <c r="I17" s="107" t="s">
        <v>132</v>
      </c>
      <c r="J17" s="108" t="s">
        <v>409</v>
      </c>
      <c r="K17" s="108" t="s">
        <v>410</v>
      </c>
      <c r="L17" s="108" t="s">
        <v>411</v>
      </c>
      <c r="M17" s="108" t="s">
        <v>412</v>
      </c>
    </row>
    <row r="18" spans="2:13" ht="15.6">
      <c r="B18" s="109" t="s">
        <v>343</v>
      </c>
      <c r="C18" s="155" t="s">
        <v>344</v>
      </c>
      <c r="D18" s="152"/>
      <c r="E18" s="152"/>
      <c r="F18" s="152"/>
      <c r="G18" s="290"/>
      <c r="H18" s="152"/>
      <c r="I18" s="279"/>
      <c r="J18" s="152"/>
      <c r="K18" s="152"/>
      <c r="L18" s="152"/>
      <c r="M18" s="153"/>
    </row>
    <row r="19" spans="2:13" ht="60">
      <c r="B19" s="47">
        <v>1</v>
      </c>
      <c r="C19" s="82" t="s">
        <v>345</v>
      </c>
      <c r="D19" s="62" t="s">
        <v>316</v>
      </c>
      <c r="E19" s="115">
        <v>45658</v>
      </c>
      <c r="F19" s="115">
        <v>45838</v>
      </c>
      <c r="G19" s="289" t="s">
        <v>280</v>
      </c>
      <c r="H19" s="120" t="s">
        <v>138</v>
      </c>
      <c r="I19" s="120" t="s">
        <v>317</v>
      </c>
      <c r="J19" s="110" t="s">
        <v>430</v>
      </c>
      <c r="K19" s="110" t="s">
        <v>474</v>
      </c>
      <c r="L19" s="110" t="s">
        <v>490</v>
      </c>
      <c r="M19" s="110" t="s">
        <v>490</v>
      </c>
    </row>
    <row r="20" spans="2:13" ht="90">
      <c r="B20" s="47">
        <v>2</v>
      </c>
      <c r="C20" s="110" t="s">
        <v>415</v>
      </c>
      <c r="D20" s="111" t="s">
        <v>159</v>
      </c>
      <c r="E20" s="112">
        <v>45748</v>
      </c>
      <c r="F20" s="112">
        <v>45777</v>
      </c>
      <c r="G20" s="92" t="s">
        <v>346</v>
      </c>
      <c r="H20" s="62" t="s">
        <v>138</v>
      </c>
      <c r="I20" s="120" t="s">
        <v>347</v>
      </c>
      <c r="J20" s="110" t="s">
        <v>419</v>
      </c>
      <c r="K20" s="110" t="s">
        <v>476</v>
      </c>
      <c r="L20" s="110" t="s">
        <v>522</v>
      </c>
      <c r="M20" s="110" t="s">
        <v>557</v>
      </c>
    </row>
    <row r="21" spans="2:13" ht="71.25" customHeight="1">
      <c r="B21" s="47">
        <v>3</v>
      </c>
      <c r="C21" s="110" t="s">
        <v>414</v>
      </c>
      <c r="D21" s="111" t="s">
        <v>159</v>
      </c>
      <c r="E21" s="112">
        <v>45870</v>
      </c>
      <c r="F21" s="112">
        <v>47118</v>
      </c>
      <c r="G21" s="92" t="s">
        <v>348</v>
      </c>
      <c r="H21" s="62" t="s">
        <v>138</v>
      </c>
      <c r="I21" s="120" t="s">
        <v>349</v>
      </c>
      <c r="J21" s="110" t="s">
        <v>419</v>
      </c>
      <c r="K21" s="110" t="s">
        <v>419</v>
      </c>
      <c r="L21" s="110" t="s">
        <v>523</v>
      </c>
      <c r="M21" s="110" t="s">
        <v>558</v>
      </c>
    </row>
    <row r="22" spans="2:13" ht="15.6">
      <c r="B22" s="109" t="s">
        <v>350</v>
      </c>
      <c r="C22" s="155" t="s">
        <v>351</v>
      </c>
      <c r="D22" s="152"/>
      <c r="E22" s="152"/>
      <c r="F22" s="152"/>
      <c r="G22" s="290"/>
      <c r="H22" s="152"/>
      <c r="I22" s="279"/>
      <c r="J22" s="152"/>
      <c r="K22" s="152"/>
      <c r="L22" s="152"/>
      <c r="M22" s="153"/>
    </row>
    <row r="23" spans="2:13" ht="60">
      <c r="B23" s="47">
        <v>1</v>
      </c>
      <c r="C23" s="82" t="s">
        <v>345</v>
      </c>
      <c r="D23" s="62" t="s">
        <v>316</v>
      </c>
      <c r="E23" s="115">
        <v>45658</v>
      </c>
      <c r="F23" s="115">
        <v>45838</v>
      </c>
      <c r="G23" s="289" t="s">
        <v>280</v>
      </c>
      <c r="H23" s="120" t="s">
        <v>138</v>
      </c>
      <c r="I23" s="120" t="s">
        <v>317</v>
      </c>
      <c r="J23" s="110" t="s">
        <v>430</v>
      </c>
      <c r="K23" s="110" t="s">
        <v>474</v>
      </c>
      <c r="L23" s="110" t="s">
        <v>490</v>
      </c>
      <c r="M23" s="110" t="s">
        <v>490</v>
      </c>
    </row>
    <row r="24" spans="2:13" ht="90">
      <c r="B24" s="47">
        <v>2</v>
      </c>
      <c r="C24" s="125" t="s">
        <v>352</v>
      </c>
      <c r="D24" s="111" t="s">
        <v>159</v>
      </c>
      <c r="E24" s="112">
        <v>45748</v>
      </c>
      <c r="F24" s="112">
        <v>45777</v>
      </c>
      <c r="G24" s="92" t="s">
        <v>353</v>
      </c>
      <c r="H24" s="62" t="s">
        <v>138</v>
      </c>
      <c r="I24" s="120" t="s">
        <v>354</v>
      </c>
      <c r="J24" s="110" t="s">
        <v>419</v>
      </c>
      <c r="K24" s="110" t="s">
        <v>475</v>
      </c>
      <c r="L24" s="110" t="s">
        <v>524</v>
      </c>
      <c r="M24" s="110" t="s">
        <v>557</v>
      </c>
    </row>
    <row r="25" spans="2:13" ht="63" customHeight="1">
      <c r="B25" s="47">
        <v>3</v>
      </c>
      <c r="C25" s="125" t="s">
        <v>355</v>
      </c>
      <c r="D25" s="111" t="s">
        <v>159</v>
      </c>
      <c r="E25" s="112">
        <v>45870</v>
      </c>
      <c r="F25" s="112">
        <v>47118</v>
      </c>
      <c r="G25" s="92" t="s">
        <v>356</v>
      </c>
      <c r="H25" s="62" t="s">
        <v>138</v>
      </c>
      <c r="I25" s="120" t="s">
        <v>357</v>
      </c>
      <c r="J25" s="110" t="s">
        <v>419</v>
      </c>
      <c r="K25" s="110" t="s">
        <v>419</v>
      </c>
      <c r="L25" s="110" t="s">
        <v>531</v>
      </c>
      <c r="M25" s="110" t="s">
        <v>558</v>
      </c>
    </row>
    <row r="26" spans="2:13" s="73" customFormat="1">
      <c r="G26" s="127"/>
      <c r="I26" s="126"/>
    </row>
    <row r="27" spans="2:13">
      <c r="J27" s="133"/>
      <c r="K27" s="133"/>
      <c r="L27" s="133"/>
      <c r="M27" s="133"/>
    </row>
    <row r="28" spans="2:13" ht="15.6">
      <c r="C28" s="374" t="s">
        <v>170</v>
      </c>
      <c r="D28" s="374"/>
      <c r="E28" s="374"/>
      <c r="J28" s="133"/>
      <c r="K28" s="133"/>
      <c r="L28" s="133"/>
      <c r="M28" s="133"/>
    </row>
    <row r="29" spans="2:13" ht="15.6">
      <c r="C29" s="116" t="s">
        <v>171</v>
      </c>
      <c r="D29" s="108" t="s">
        <v>172</v>
      </c>
      <c r="E29" s="108" t="s">
        <v>173</v>
      </c>
      <c r="J29" s="133"/>
      <c r="K29" s="133"/>
      <c r="L29" s="133"/>
      <c r="M29" s="133"/>
    </row>
    <row r="30" spans="2:13" ht="63" customHeight="1">
      <c r="C30" s="121" t="s">
        <v>358</v>
      </c>
      <c r="D30" s="102" t="s">
        <v>359</v>
      </c>
      <c r="E30" s="117">
        <v>1</v>
      </c>
      <c r="F30" s="306"/>
      <c r="J30" s="133"/>
      <c r="K30" s="133"/>
      <c r="L30" s="133"/>
      <c r="M30" s="133"/>
    </row>
    <row r="31" spans="2:13" ht="39" customHeight="1">
      <c r="C31" s="147" t="s">
        <v>360</v>
      </c>
      <c r="D31" s="113" t="s">
        <v>361</v>
      </c>
      <c r="E31" s="117">
        <v>1</v>
      </c>
      <c r="J31" s="133"/>
      <c r="K31" s="133"/>
      <c r="L31" s="133"/>
      <c r="M31" s="133"/>
    </row>
    <row r="32" spans="2:13" ht="36.75" customHeight="1">
      <c r="C32" s="122"/>
      <c r="E32" s="139"/>
      <c r="J32" s="133"/>
      <c r="K32" s="133"/>
      <c r="L32" s="133"/>
      <c r="M32" s="133"/>
    </row>
    <row r="33" spans="3:13" s="73" customFormat="1">
      <c r="G33" s="127"/>
      <c r="I33" s="126"/>
    </row>
    <row r="34" spans="3:13">
      <c r="J34" s="133"/>
      <c r="K34" s="133"/>
      <c r="L34" s="133"/>
      <c r="M34" s="133"/>
    </row>
    <row r="35" spans="3:13">
      <c r="C35" s="96"/>
      <c r="D35" s="122" t="s">
        <v>232</v>
      </c>
      <c r="E35" s="96"/>
      <c r="J35" s="133"/>
      <c r="K35" s="133"/>
      <c r="L35" s="133"/>
      <c r="M35" s="133"/>
    </row>
    <row r="36" spans="3:13">
      <c r="C36" s="96"/>
      <c r="D36" s="122" t="s">
        <v>233</v>
      </c>
      <c r="E36" s="96" t="s">
        <v>234</v>
      </c>
      <c r="J36" s="133"/>
      <c r="K36" s="133"/>
      <c r="L36" s="133"/>
      <c r="M36" s="133"/>
    </row>
    <row r="37" spans="3:13">
      <c r="C37" s="96"/>
      <c r="D37" s="96"/>
      <c r="E37" s="96" t="s">
        <v>235</v>
      </c>
      <c r="J37" s="133"/>
      <c r="K37" s="133"/>
      <c r="L37" s="133"/>
      <c r="M37" s="133"/>
    </row>
    <row r="38" spans="3:13">
      <c r="C38" s="123"/>
      <c r="D38" s="96"/>
      <c r="E38" s="124"/>
      <c r="J38" s="133"/>
      <c r="K38" s="133"/>
      <c r="L38" s="133"/>
      <c r="M38" s="133"/>
    </row>
    <row r="39" spans="3:13">
      <c r="C39" s="96"/>
      <c r="D39" s="96"/>
      <c r="E39" s="124"/>
      <c r="J39" s="133"/>
      <c r="K39" s="133"/>
      <c r="L39" s="133"/>
      <c r="M39" s="133"/>
    </row>
    <row r="40" spans="3:13">
      <c r="C40" s="96"/>
      <c r="D40" s="96"/>
      <c r="E40" s="124"/>
      <c r="J40" s="133"/>
      <c r="K40" s="133"/>
      <c r="L40" s="133"/>
      <c r="M40" s="133"/>
    </row>
    <row r="41" spans="3:13">
      <c r="J41" s="133"/>
      <c r="K41" s="133"/>
      <c r="L41" s="133"/>
      <c r="M41" s="133"/>
    </row>
    <row r="42" spans="3:13" s="73" customFormat="1">
      <c r="G42" s="127"/>
      <c r="I42" s="126"/>
    </row>
    <row r="43" spans="3:13" s="73" customFormat="1">
      <c r="G43" s="127"/>
      <c r="I43" s="126"/>
    </row>
    <row r="44" spans="3:13">
      <c r="J44" s="132"/>
      <c r="K44" s="132"/>
      <c r="L44" s="132"/>
      <c r="M44" s="132"/>
    </row>
    <row r="45" spans="3:13">
      <c r="J45" s="132"/>
      <c r="K45" s="132"/>
      <c r="L45" s="132"/>
      <c r="M45" s="132"/>
    </row>
    <row r="46" spans="3:13">
      <c r="J46" s="132"/>
      <c r="K46" s="132"/>
      <c r="L46" s="132"/>
      <c r="M46" s="132"/>
    </row>
    <row r="47" spans="3:13">
      <c r="J47" s="132"/>
      <c r="K47" s="132"/>
      <c r="L47" s="132"/>
      <c r="M47" s="132"/>
    </row>
    <row r="48" spans="3:13">
      <c r="J48" s="132"/>
      <c r="K48" s="132"/>
      <c r="L48" s="132"/>
      <c r="M48" s="132"/>
    </row>
    <row r="49" spans="10:13">
      <c r="J49" s="132"/>
      <c r="K49" s="132"/>
      <c r="L49" s="132"/>
      <c r="M49" s="132"/>
    </row>
    <row r="50" spans="10:13">
      <c r="J50" s="132"/>
      <c r="K50" s="132"/>
      <c r="L50" s="132"/>
      <c r="M50" s="132"/>
    </row>
    <row r="51" spans="10:13">
      <c r="J51" s="132"/>
      <c r="K51" s="132"/>
      <c r="L51" s="132"/>
      <c r="M51" s="132"/>
    </row>
    <row r="52" spans="10:13">
      <c r="J52" s="132"/>
      <c r="K52" s="132"/>
      <c r="L52" s="132"/>
      <c r="M52" s="132"/>
    </row>
    <row r="53" spans="10:13">
      <c r="J53" s="132"/>
      <c r="K53" s="132"/>
      <c r="L53" s="132"/>
      <c r="M53" s="132"/>
    </row>
    <row r="54" spans="10:13">
      <c r="J54" s="132"/>
      <c r="K54" s="132"/>
      <c r="L54" s="132"/>
      <c r="M54" s="132"/>
    </row>
    <row r="55" spans="10:13">
      <c r="J55" s="132"/>
      <c r="K55" s="132"/>
      <c r="L55" s="132"/>
      <c r="M55" s="132"/>
    </row>
    <row r="56" spans="10:13">
      <c r="J56" s="132"/>
      <c r="K56" s="132"/>
      <c r="L56" s="132"/>
      <c r="M56" s="132"/>
    </row>
    <row r="57" spans="10:13">
      <c r="J57" s="132"/>
      <c r="K57" s="132"/>
      <c r="L57" s="132"/>
      <c r="M57" s="132"/>
    </row>
    <row r="58" spans="10:13">
      <c r="J58" s="132"/>
      <c r="K58" s="132"/>
      <c r="L58" s="132"/>
      <c r="M58" s="132"/>
    </row>
    <row r="59" spans="10:13">
      <c r="J59" s="132"/>
      <c r="K59" s="132"/>
      <c r="L59" s="132"/>
      <c r="M59" s="132"/>
    </row>
    <row r="60" spans="10:13">
      <c r="J60" s="132"/>
      <c r="K60" s="132"/>
      <c r="L60" s="132"/>
      <c r="M60" s="132"/>
    </row>
    <row r="61" spans="10:13">
      <c r="J61" s="132"/>
      <c r="K61" s="132"/>
      <c r="L61" s="132"/>
      <c r="M61" s="132"/>
    </row>
    <row r="62" spans="10:13">
      <c r="J62" s="132"/>
      <c r="K62" s="132"/>
      <c r="L62" s="132"/>
      <c r="M62" s="132"/>
    </row>
    <row r="63" spans="10:13">
      <c r="J63" s="132"/>
      <c r="K63" s="132"/>
      <c r="L63" s="132"/>
      <c r="M63" s="132"/>
    </row>
    <row r="64" spans="10:13">
      <c r="J64" s="132"/>
      <c r="K64" s="132"/>
      <c r="L64" s="132"/>
      <c r="M64" s="132"/>
    </row>
    <row r="65" spans="10:13">
      <c r="J65" s="132"/>
      <c r="K65" s="132"/>
      <c r="L65" s="132"/>
      <c r="M65" s="132"/>
    </row>
    <row r="66" spans="10:13">
      <c r="J66" s="132"/>
      <c r="K66" s="132"/>
      <c r="L66" s="132"/>
      <c r="M66" s="132"/>
    </row>
    <row r="67" spans="10:13">
      <c r="J67" s="132"/>
      <c r="K67" s="132"/>
      <c r="L67" s="132"/>
      <c r="M67" s="132"/>
    </row>
    <row r="68" spans="10:13">
      <c r="J68" s="132"/>
      <c r="K68" s="132"/>
      <c r="L68" s="132"/>
      <c r="M68" s="132"/>
    </row>
    <row r="69" spans="10:13">
      <c r="J69" s="132"/>
      <c r="K69" s="132"/>
      <c r="L69" s="132"/>
      <c r="M69" s="132"/>
    </row>
    <row r="70" spans="10:13">
      <c r="J70" s="132"/>
      <c r="K70" s="132"/>
      <c r="L70" s="132"/>
      <c r="M70" s="132"/>
    </row>
    <row r="71" spans="10:13">
      <c r="J71" s="132"/>
      <c r="K71" s="132"/>
      <c r="L71" s="132"/>
      <c r="M71" s="132"/>
    </row>
    <row r="72" spans="10:13">
      <c r="J72" s="132"/>
      <c r="K72" s="132"/>
      <c r="L72" s="132"/>
      <c r="M72" s="132"/>
    </row>
    <row r="73" spans="10:13">
      <c r="J73" s="132"/>
      <c r="K73" s="132"/>
      <c r="L73" s="132"/>
      <c r="M73" s="132"/>
    </row>
    <row r="74" spans="10:13">
      <c r="J74" s="132"/>
      <c r="K74" s="132"/>
      <c r="L74" s="132"/>
      <c r="M74" s="132"/>
    </row>
    <row r="75" spans="10:13">
      <c r="J75" s="132"/>
      <c r="K75" s="132"/>
      <c r="L75" s="132"/>
      <c r="M75" s="132"/>
    </row>
    <row r="76" spans="10:13">
      <c r="J76" s="132"/>
      <c r="K76" s="132"/>
      <c r="L76" s="132"/>
      <c r="M76" s="132"/>
    </row>
    <row r="77" spans="10:13">
      <c r="J77" s="132"/>
      <c r="K77" s="132"/>
      <c r="L77" s="132"/>
      <c r="M77" s="132"/>
    </row>
    <row r="78" spans="10:13">
      <c r="J78" s="132"/>
      <c r="K78" s="132"/>
      <c r="L78" s="132"/>
      <c r="M78" s="132"/>
    </row>
    <row r="79" spans="10:13">
      <c r="J79" s="132"/>
      <c r="K79" s="132"/>
      <c r="L79" s="132"/>
      <c r="M79" s="132"/>
    </row>
    <row r="80" spans="10:13">
      <c r="J80" s="132"/>
      <c r="K80" s="132"/>
      <c r="L80" s="132"/>
      <c r="M80" s="132"/>
    </row>
    <row r="81" spans="10:13">
      <c r="J81" s="132"/>
      <c r="K81" s="132"/>
      <c r="L81" s="132"/>
      <c r="M81" s="132"/>
    </row>
    <row r="82" spans="10:13">
      <c r="J82" s="132"/>
      <c r="K82" s="132"/>
      <c r="L82" s="132"/>
      <c r="M82" s="132"/>
    </row>
    <row r="83" spans="10:13">
      <c r="J83" s="132"/>
      <c r="K83" s="132"/>
      <c r="L83" s="132"/>
      <c r="M83" s="132"/>
    </row>
    <row r="84" spans="10:13">
      <c r="J84" s="132"/>
      <c r="K84" s="132"/>
      <c r="L84" s="132"/>
      <c r="M84" s="132"/>
    </row>
    <row r="85" spans="10:13">
      <c r="J85" s="132"/>
      <c r="K85" s="132"/>
      <c r="L85" s="132"/>
      <c r="M85" s="132"/>
    </row>
    <row r="86" spans="10:13">
      <c r="J86" s="132"/>
      <c r="K86" s="132"/>
      <c r="L86" s="132"/>
      <c r="M86" s="132"/>
    </row>
    <row r="87" spans="10:13">
      <c r="J87" s="132"/>
      <c r="K87" s="132"/>
      <c r="L87" s="132"/>
      <c r="M87" s="132"/>
    </row>
    <row r="88" spans="10:13">
      <c r="J88" s="132"/>
      <c r="K88" s="132"/>
      <c r="L88" s="132"/>
      <c r="M88" s="132"/>
    </row>
    <row r="89" spans="10:13">
      <c r="J89" s="132"/>
      <c r="K89" s="132"/>
      <c r="L89" s="132"/>
      <c r="M89" s="132"/>
    </row>
    <row r="90" spans="10:13">
      <c r="J90" s="132"/>
      <c r="K90" s="132"/>
      <c r="L90" s="132"/>
      <c r="M90" s="132"/>
    </row>
    <row r="91" spans="10:13">
      <c r="J91" s="132"/>
      <c r="K91" s="132"/>
      <c r="L91" s="132"/>
      <c r="M91" s="132"/>
    </row>
    <row r="92" spans="10:13">
      <c r="J92" s="132"/>
      <c r="K92" s="132"/>
      <c r="L92" s="132"/>
      <c r="M92" s="132"/>
    </row>
    <row r="93" spans="10:13">
      <c r="J93" s="132"/>
      <c r="K93" s="132"/>
      <c r="L93" s="132"/>
      <c r="M93" s="132"/>
    </row>
    <row r="94" spans="10:13">
      <c r="J94" s="132"/>
      <c r="K94" s="132"/>
      <c r="L94" s="132"/>
      <c r="M94" s="132"/>
    </row>
    <row r="95" spans="10:13">
      <c r="J95" s="132"/>
      <c r="K95" s="132"/>
      <c r="L95" s="132"/>
      <c r="M95" s="132"/>
    </row>
    <row r="96" spans="10:13">
      <c r="J96" s="132"/>
      <c r="K96" s="132"/>
      <c r="L96" s="132"/>
      <c r="M96" s="132"/>
    </row>
    <row r="97" spans="10:13">
      <c r="J97" s="132"/>
      <c r="K97" s="132"/>
      <c r="L97" s="132"/>
      <c r="M97" s="132"/>
    </row>
    <row r="98" spans="10:13">
      <c r="J98" s="132"/>
      <c r="K98" s="132"/>
      <c r="L98" s="132"/>
      <c r="M98" s="132"/>
    </row>
    <row r="99" spans="10:13">
      <c r="J99" s="132"/>
      <c r="K99" s="132"/>
      <c r="L99" s="132"/>
      <c r="M99" s="132"/>
    </row>
    <row r="100" spans="10:13">
      <c r="J100" s="132"/>
      <c r="K100" s="132"/>
      <c r="L100" s="132"/>
      <c r="M100" s="132"/>
    </row>
    <row r="101" spans="10:13">
      <c r="J101" s="132"/>
      <c r="K101" s="132"/>
      <c r="L101" s="132"/>
      <c r="M101" s="132"/>
    </row>
    <row r="102" spans="10:13">
      <c r="J102" s="132"/>
      <c r="K102" s="132"/>
      <c r="L102" s="132"/>
      <c r="M102" s="132"/>
    </row>
    <row r="103" spans="10:13">
      <c r="J103" s="132"/>
      <c r="K103" s="132"/>
      <c r="L103" s="132"/>
      <c r="M103" s="132"/>
    </row>
    <row r="104" spans="10:13">
      <c r="J104" s="132"/>
      <c r="K104" s="132"/>
      <c r="L104" s="132"/>
      <c r="M104" s="132"/>
    </row>
    <row r="105" spans="10:13">
      <c r="J105" s="132"/>
      <c r="K105" s="132"/>
      <c r="L105" s="132"/>
      <c r="M105" s="132"/>
    </row>
    <row r="106" spans="10:13">
      <c r="J106" s="132"/>
      <c r="K106" s="132"/>
      <c r="L106" s="132"/>
      <c r="M106" s="132"/>
    </row>
    <row r="107" spans="10:13">
      <c r="J107" s="132"/>
      <c r="K107" s="132"/>
      <c r="L107" s="132"/>
      <c r="M107" s="132"/>
    </row>
    <row r="108" spans="10:13">
      <c r="J108" s="132"/>
      <c r="K108" s="132"/>
      <c r="L108" s="132"/>
      <c r="M108" s="132"/>
    </row>
    <row r="109" spans="10:13">
      <c r="J109" s="132"/>
      <c r="K109" s="132"/>
      <c r="L109" s="132"/>
      <c r="M109" s="132"/>
    </row>
    <row r="110" spans="10:13">
      <c r="J110" s="132"/>
      <c r="K110" s="132"/>
      <c r="L110" s="132"/>
      <c r="M110" s="132"/>
    </row>
    <row r="111" spans="10:13">
      <c r="J111" s="132"/>
      <c r="K111" s="132"/>
      <c r="L111" s="132"/>
      <c r="M111" s="132"/>
    </row>
    <row r="112" spans="10:13">
      <c r="J112" s="132"/>
      <c r="K112" s="132"/>
      <c r="L112" s="132"/>
      <c r="M112" s="132"/>
    </row>
    <row r="113" spans="10:13">
      <c r="J113" s="132"/>
      <c r="K113" s="132"/>
      <c r="L113" s="132"/>
      <c r="M113" s="132"/>
    </row>
    <row r="114" spans="10:13">
      <c r="J114" s="132"/>
      <c r="K114" s="132"/>
      <c r="L114" s="132"/>
      <c r="M114" s="132"/>
    </row>
    <row r="115" spans="10:13">
      <c r="J115" s="132"/>
      <c r="K115" s="132"/>
      <c r="L115" s="132"/>
      <c r="M115" s="132"/>
    </row>
    <row r="116" spans="10:13">
      <c r="J116" s="132"/>
      <c r="K116" s="132"/>
      <c r="L116" s="132"/>
      <c r="M116" s="132"/>
    </row>
    <row r="117" spans="10:13">
      <c r="J117" s="132"/>
      <c r="K117" s="132"/>
      <c r="L117" s="132"/>
      <c r="M117" s="132"/>
    </row>
    <row r="118" spans="10:13">
      <c r="J118" s="132"/>
      <c r="K118" s="132"/>
      <c r="L118" s="132"/>
      <c r="M118" s="132"/>
    </row>
    <row r="119" spans="10:13">
      <c r="J119" s="132"/>
      <c r="K119" s="132"/>
      <c r="L119" s="132"/>
      <c r="M119" s="132"/>
    </row>
    <row r="120" spans="10:13">
      <c r="J120" s="132"/>
      <c r="K120" s="132"/>
      <c r="L120" s="132"/>
      <c r="M120" s="132"/>
    </row>
    <row r="121" spans="10:13">
      <c r="J121" s="132"/>
      <c r="K121" s="132"/>
      <c r="L121" s="132"/>
      <c r="M121" s="132"/>
    </row>
    <row r="122" spans="10:13">
      <c r="J122" s="132"/>
      <c r="K122" s="132"/>
      <c r="L122" s="132"/>
      <c r="M122" s="132"/>
    </row>
    <row r="123" spans="10:13">
      <c r="J123" s="132"/>
      <c r="K123" s="132"/>
      <c r="L123" s="132"/>
      <c r="M123" s="132"/>
    </row>
    <row r="124" spans="10:13">
      <c r="J124" s="132"/>
      <c r="K124" s="132"/>
      <c r="L124" s="132"/>
      <c r="M124" s="132"/>
    </row>
    <row r="125" spans="10:13">
      <c r="J125" s="132"/>
      <c r="K125" s="132"/>
      <c r="L125" s="132"/>
      <c r="M125" s="132"/>
    </row>
    <row r="126" spans="10:13">
      <c r="J126" s="132"/>
      <c r="K126" s="132"/>
      <c r="L126" s="132"/>
      <c r="M126" s="132"/>
    </row>
    <row r="127" spans="10:13">
      <c r="J127" s="132"/>
      <c r="K127" s="132"/>
      <c r="L127" s="132"/>
      <c r="M127" s="132"/>
    </row>
    <row r="128" spans="10:13">
      <c r="J128" s="132"/>
      <c r="K128" s="132"/>
      <c r="L128" s="132"/>
      <c r="M128" s="132"/>
    </row>
    <row r="129" spans="10:13">
      <c r="J129" s="132"/>
      <c r="K129" s="132"/>
      <c r="L129" s="132"/>
      <c r="M129" s="132"/>
    </row>
    <row r="130" spans="10:13">
      <c r="J130" s="132"/>
      <c r="K130" s="132"/>
      <c r="L130" s="132"/>
      <c r="M130" s="132"/>
    </row>
    <row r="131" spans="10:13">
      <c r="J131" s="132"/>
      <c r="K131" s="132"/>
      <c r="L131" s="132"/>
      <c r="M131" s="132"/>
    </row>
    <row r="132" spans="10:13">
      <c r="J132" s="132"/>
      <c r="K132" s="132"/>
      <c r="L132" s="132"/>
      <c r="M132" s="132"/>
    </row>
    <row r="133" spans="10:13">
      <c r="J133" s="132"/>
      <c r="K133" s="132"/>
      <c r="L133" s="132"/>
      <c r="M133" s="132"/>
    </row>
    <row r="134" spans="10:13">
      <c r="J134" s="132"/>
      <c r="K134" s="132"/>
      <c r="L134" s="132"/>
      <c r="M134" s="132"/>
    </row>
    <row r="135" spans="10:13">
      <c r="J135" s="132"/>
      <c r="K135" s="132"/>
      <c r="L135" s="132"/>
      <c r="M135" s="132"/>
    </row>
    <row r="136" spans="10:13">
      <c r="J136" s="132"/>
      <c r="K136" s="132"/>
      <c r="L136" s="132"/>
      <c r="M136" s="132"/>
    </row>
    <row r="137" spans="10:13">
      <c r="J137" s="132"/>
      <c r="K137" s="132"/>
      <c r="L137" s="132"/>
      <c r="M137" s="132"/>
    </row>
    <row r="138" spans="10:13">
      <c r="J138" s="132"/>
      <c r="K138" s="132"/>
      <c r="L138" s="132"/>
      <c r="M138" s="132"/>
    </row>
    <row r="139" spans="10:13">
      <c r="J139" s="132"/>
      <c r="K139" s="132"/>
      <c r="L139" s="132"/>
      <c r="M139" s="132"/>
    </row>
    <row r="140" spans="10:13">
      <c r="J140" s="132"/>
      <c r="K140" s="132"/>
      <c r="L140" s="132"/>
      <c r="M140" s="132"/>
    </row>
    <row r="141" spans="10:13">
      <c r="J141" s="132"/>
      <c r="K141" s="132"/>
      <c r="L141" s="132"/>
      <c r="M141" s="132"/>
    </row>
    <row r="142" spans="10:13">
      <c r="J142" s="132"/>
      <c r="K142" s="132"/>
      <c r="L142" s="132"/>
      <c r="M142" s="132"/>
    </row>
    <row r="143" spans="10:13">
      <c r="J143" s="132"/>
      <c r="K143" s="132"/>
      <c r="L143" s="132"/>
      <c r="M143" s="132"/>
    </row>
    <row r="144" spans="10:13">
      <c r="J144" s="132"/>
      <c r="K144" s="132"/>
      <c r="L144" s="132"/>
      <c r="M144" s="132"/>
    </row>
    <row r="145" spans="10:13">
      <c r="J145" s="132"/>
      <c r="K145" s="132"/>
      <c r="L145" s="132"/>
      <c r="M145" s="132"/>
    </row>
    <row r="146" spans="10:13">
      <c r="J146" s="132"/>
      <c r="K146" s="132"/>
      <c r="L146" s="132"/>
      <c r="M146" s="132"/>
    </row>
    <row r="147" spans="10:13">
      <c r="J147" s="132"/>
      <c r="K147" s="132"/>
      <c r="L147" s="132"/>
      <c r="M147" s="132"/>
    </row>
    <row r="148" spans="10:13">
      <c r="J148" s="132"/>
      <c r="K148" s="132"/>
      <c r="L148" s="132"/>
      <c r="M148" s="132"/>
    </row>
    <row r="149" spans="10:13">
      <c r="J149" s="132"/>
      <c r="K149" s="132"/>
      <c r="L149" s="132"/>
      <c r="M149" s="132"/>
    </row>
    <row r="150" spans="10:13">
      <c r="J150" s="132"/>
      <c r="K150" s="132"/>
      <c r="L150" s="132"/>
      <c r="M150" s="132"/>
    </row>
    <row r="151" spans="10:13">
      <c r="J151" s="132"/>
      <c r="K151" s="132"/>
      <c r="L151" s="132"/>
      <c r="M151" s="132"/>
    </row>
    <row r="152" spans="10:13">
      <c r="J152" s="132"/>
      <c r="K152" s="132"/>
      <c r="L152" s="132"/>
      <c r="M152" s="132"/>
    </row>
    <row r="153" spans="10:13">
      <c r="J153" s="132"/>
      <c r="K153" s="132"/>
      <c r="L153" s="132"/>
      <c r="M153" s="132"/>
    </row>
    <row r="154" spans="10:13">
      <c r="J154" s="132"/>
      <c r="K154" s="132"/>
      <c r="L154" s="132"/>
      <c r="M154" s="132"/>
    </row>
    <row r="155" spans="10:13">
      <c r="J155" s="132"/>
      <c r="K155" s="132"/>
      <c r="L155" s="132"/>
      <c r="M155" s="132"/>
    </row>
    <row r="156" spans="10:13">
      <c r="J156" s="132"/>
      <c r="K156" s="132"/>
      <c r="L156" s="132"/>
      <c r="M156" s="132"/>
    </row>
    <row r="157" spans="10:13">
      <c r="J157" s="132"/>
      <c r="K157" s="132"/>
      <c r="L157" s="132"/>
      <c r="M157" s="132"/>
    </row>
    <row r="158" spans="10:13">
      <c r="J158" s="132"/>
      <c r="K158" s="132"/>
      <c r="L158" s="132"/>
      <c r="M158" s="132"/>
    </row>
    <row r="159" spans="10:13">
      <c r="J159" s="132"/>
      <c r="K159" s="132"/>
      <c r="L159" s="132"/>
      <c r="M159" s="132"/>
    </row>
    <row r="160" spans="10:13">
      <c r="J160" s="132"/>
      <c r="K160" s="132"/>
      <c r="L160" s="132"/>
      <c r="M160" s="132"/>
    </row>
    <row r="161" spans="10:13">
      <c r="J161" s="132"/>
      <c r="K161" s="132"/>
      <c r="L161" s="132"/>
      <c r="M161" s="132"/>
    </row>
    <row r="162" spans="10:13">
      <c r="J162" s="132"/>
      <c r="K162" s="132"/>
      <c r="L162" s="132"/>
      <c r="M162" s="132"/>
    </row>
    <row r="163" spans="10:13">
      <c r="J163" s="132"/>
      <c r="K163" s="132"/>
      <c r="L163" s="132"/>
      <c r="M163" s="132"/>
    </row>
    <row r="164" spans="10:13">
      <c r="J164" s="132"/>
      <c r="K164" s="132"/>
      <c r="L164" s="132"/>
      <c r="M164" s="132"/>
    </row>
    <row r="165" spans="10:13">
      <c r="J165" s="132"/>
      <c r="K165" s="132"/>
      <c r="L165" s="132"/>
      <c r="M165" s="132"/>
    </row>
    <row r="166" spans="10:13">
      <c r="J166" s="132"/>
      <c r="K166" s="132"/>
      <c r="L166" s="132"/>
      <c r="M166" s="132"/>
    </row>
    <row r="167" spans="10:13">
      <c r="J167" s="132"/>
      <c r="K167" s="132"/>
      <c r="L167" s="132"/>
      <c r="M167" s="132"/>
    </row>
    <row r="168" spans="10:13">
      <c r="J168" s="132"/>
      <c r="K168" s="132"/>
      <c r="L168" s="132"/>
      <c r="M168" s="132"/>
    </row>
    <row r="169" spans="10:13">
      <c r="J169" s="132"/>
      <c r="K169" s="132"/>
      <c r="L169" s="132"/>
      <c r="M169" s="132"/>
    </row>
    <row r="170" spans="10:13">
      <c r="J170" s="132"/>
      <c r="K170" s="132"/>
      <c r="L170" s="132"/>
      <c r="M170" s="132"/>
    </row>
    <row r="171" spans="10:13">
      <c r="J171" s="132"/>
      <c r="K171" s="132"/>
      <c r="L171" s="132"/>
      <c r="M171" s="132"/>
    </row>
    <row r="172" spans="10:13">
      <c r="J172" s="132"/>
      <c r="K172" s="132"/>
      <c r="L172" s="132"/>
      <c r="M172" s="132"/>
    </row>
    <row r="173" spans="10:13">
      <c r="J173" s="132"/>
      <c r="K173" s="132"/>
      <c r="L173" s="132"/>
      <c r="M173" s="132"/>
    </row>
    <row r="174" spans="10:13">
      <c r="J174" s="132"/>
      <c r="K174" s="132"/>
      <c r="L174" s="132"/>
      <c r="M174" s="132"/>
    </row>
    <row r="175" spans="10:13">
      <c r="J175" s="132"/>
      <c r="K175" s="132"/>
      <c r="L175" s="132"/>
      <c r="M175" s="132"/>
    </row>
    <row r="176" spans="10:13">
      <c r="J176" s="132"/>
      <c r="K176" s="132"/>
      <c r="L176" s="132"/>
      <c r="M176" s="132"/>
    </row>
    <row r="177" spans="10:13">
      <c r="J177" s="132"/>
      <c r="K177" s="132"/>
      <c r="L177" s="132"/>
      <c r="M177" s="132"/>
    </row>
    <row r="178" spans="10:13">
      <c r="J178" s="132"/>
      <c r="K178" s="132"/>
      <c r="L178" s="132"/>
      <c r="M178" s="132"/>
    </row>
    <row r="179" spans="10:13">
      <c r="J179" s="132"/>
      <c r="K179" s="132"/>
      <c r="L179" s="132"/>
      <c r="M179" s="132"/>
    </row>
    <row r="180" spans="10:13">
      <c r="J180" s="132"/>
      <c r="K180" s="132"/>
      <c r="L180" s="132"/>
      <c r="M180" s="132"/>
    </row>
    <row r="181" spans="10:13">
      <c r="J181" s="132"/>
      <c r="K181" s="132"/>
      <c r="L181" s="132"/>
      <c r="M181" s="132"/>
    </row>
    <row r="182" spans="10:13">
      <c r="J182" s="132"/>
      <c r="K182" s="132"/>
      <c r="L182" s="132"/>
      <c r="M182" s="132"/>
    </row>
    <row r="183" spans="10:13">
      <c r="J183" s="132"/>
      <c r="K183" s="132"/>
      <c r="L183" s="132"/>
      <c r="M183" s="132"/>
    </row>
    <row r="184" spans="10:13">
      <c r="J184" s="132"/>
      <c r="K184" s="132"/>
      <c r="L184" s="132"/>
      <c r="M184" s="132"/>
    </row>
    <row r="185" spans="10:13">
      <c r="J185" s="132"/>
      <c r="K185" s="132"/>
      <c r="L185" s="132"/>
      <c r="M185" s="132"/>
    </row>
    <row r="186" spans="10:13">
      <c r="J186" s="132"/>
      <c r="K186" s="132"/>
      <c r="L186" s="132"/>
      <c r="M186" s="132"/>
    </row>
    <row r="187" spans="10:13">
      <c r="J187" s="132"/>
      <c r="K187" s="132"/>
      <c r="L187" s="132"/>
      <c r="M187" s="132"/>
    </row>
    <row r="188" spans="10:13">
      <c r="J188" s="132"/>
      <c r="K188" s="132"/>
      <c r="L188" s="132"/>
      <c r="M188" s="132"/>
    </row>
    <row r="189" spans="10:13">
      <c r="J189" s="132"/>
      <c r="K189" s="132"/>
      <c r="L189" s="132"/>
      <c r="M189" s="132"/>
    </row>
    <row r="190" spans="10:13">
      <c r="J190" s="132"/>
      <c r="K190" s="132"/>
      <c r="L190" s="132"/>
      <c r="M190" s="132"/>
    </row>
    <row r="191" spans="10:13">
      <c r="J191" s="132"/>
      <c r="K191" s="132"/>
      <c r="L191" s="132"/>
      <c r="M191" s="132"/>
    </row>
    <row r="192" spans="10:13">
      <c r="J192" s="132"/>
      <c r="K192" s="132"/>
      <c r="L192" s="132"/>
      <c r="M192" s="132"/>
    </row>
    <row r="193" spans="10:13">
      <c r="J193" s="132"/>
      <c r="K193" s="132"/>
      <c r="L193" s="132"/>
      <c r="M193" s="132"/>
    </row>
    <row r="194" spans="10:13">
      <c r="J194" s="132"/>
      <c r="K194" s="132"/>
      <c r="L194" s="132"/>
      <c r="M194" s="132"/>
    </row>
    <row r="195" spans="10:13">
      <c r="J195" s="132"/>
      <c r="K195" s="132"/>
      <c r="L195" s="132"/>
      <c r="M195" s="132"/>
    </row>
    <row r="196" spans="10:13">
      <c r="J196" s="132"/>
      <c r="K196" s="132"/>
      <c r="L196" s="132"/>
      <c r="M196" s="132"/>
    </row>
    <row r="197" spans="10:13">
      <c r="J197" s="132"/>
      <c r="K197" s="132"/>
      <c r="L197" s="132"/>
      <c r="M197" s="132"/>
    </row>
    <row r="198" spans="10:13">
      <c r="J198" s="132"/>
      <c r="K198" s="132"/>
      <c r="L198" s="132"/>
      <c r="M198" s="132"/>
    </row>
    <row r="199" spans="10:13">
      <c r="J199" s="132"/>
      <c r="K199" s="132"/>
      <c r="L199" s="132"/>
      <c r="M199" s="132"/>
    </row>
    <row r="200" spans="10:13">
      <c r="J200" s="132"/>
      <c r="K200" s="132"/>
      <c r="L200" s="132"/>
      <c r="M200" s="132"/>
    </row>
    <row r="201" spans="10:13">
      <c r="J201" s="132"/>
      <c r="K201" s="132"/>
      <c r="L201" s="132"/>
      <c r="M201" s="132"/>
    </row>
    <row r="202" spans="10:13">
      <c r="J202" s="132"/>
      <c r="K202" s="132"/>
      <c r="L202" s="132"/>
      <c r="M202" s="132"/>
    </row>
    <row r="203" spans="10:13">
      <c r="J203" s="132"/>
      <c r="K203" s="132"/>
      <c r="L203" s="132"/>
      <c r="M203" s="132"/>
    </row>
    <row r="204" spans="10:13">
      <c r="J204" s="132"/>
      <c r="K204" s="132"/>
      <c r="L204" s="132"/>
      <c r="M204" s="132"/>
    </row>
    <row r="205" spans="10:13">
      <c r="J205" s="132"/>
      <c r="K205" s="132"/>
      <c r="L205" s="132"/>
      <c r="M205" s="132"/>
    </row>
    <row r="206" spans="10:13">
      <c r="J206" s="132"/>
      <c r="K206" s="132"/>
      <c r="L206" s="132"/>
      <c r="M206" s="132"/>
    </row>
    <row r="207" spans="10:13">
      <c r="J207" s="132"/>
      <c r="K207" s="132"/>
      <c r="L207" s="132"/>
      <c r="M207" s="132"/>
    </row>
    <row r="208" spans="10:13">
      <c r="J208" s="132"/>
      <c r="K208" s="132"/>
      <c r="L208" s="132"/>
      <c r="M208" s="132"/>
    </row>
    <row r="209" spans="10:13">
      <c r="J209" s="132"/>
      <c r="K209" s="132"/>
      <c r="L209" s="132"/>
      <c r="M209" s="132"/>
    </row>
    <row r="210" spans="10:13">
      <c r="J210" s="132"/>
      <c r="K210" s="132"/>
      <c r="L210" s="132"/>
      <c r="M210" s="132"/>
    </row>
    <row r="211" spans="10:13">
      <c r="J211" s="132"/>
      <c r="K211" s="132"/>
      <c r="L211" s="132"/>
      <c r="M211" s="132"/>
    </row>
    <row r="212" spans="10:13">
      <c r="J212" s="132"/>
      <c r="K212" s="132"/>
      <c r="L212" s="132"/>
      <c r="M212" s="132"/>
    </row>
    <row r="213" spans="10:13">
      <c r="J213" s="132"/>
      <c r="K213" s="132"/>
      <c r="L213" s="132"/>
      <c r="M213" s="132"/>
    </row>
    <row r="214" spans="10:13">
      <c r="J214" s="132"/>
      <c r="K214" s="132"/>
      <c r="L214" s="132"/>
      <c r="M214" s="132"/>
    </row>
    <row r="215" spans="10:13">
      <c r="J215" s="132"/>
      <c r="K215" s="132"/>
      <c r="L215" s="132"/>
      <c r="M215" s="132"/>
    </row>
    <row r="216" spans="10:13">
      <c r="J216" s="132"/>
      <c r="K216" s="132"/>
      <c r="L216" s="132"/>
      <c r="M216" s="132"/>
    </row>
    <row r="217" spans="10:13">
      <c r="J217" s="132"/>
      <c r="K217" s="132"/>
      <c r="L217" s="132"/>
      <c r="M217" s="132"/>
    </row>
    <row r="218" spans="10:13">
      <c r="J218" s="132"/>
      <c r="K218" s="132"/>
      <c r="L218" s="132"/>
      <c r="M218" s="132"/>
    </row>
    <row r="219" spans="10:13">
      <c r="J219" s="132"/>
      <c r="K219" s="132"/>
      <c r="L219" s="132"/>
      <c r="M219" s="132"/>
    </row>
    <row r="220" spans="10:13">
      <c r="J220" s="132"/>
      <c r="K220" s="132"/>
      <c r="L220" s="132"/>
      <c r="M220" s="132"/>
    </row>
    <row r="221" spans="10:13">
      <c r="J221" s="132"/>
      <c r="K221" s="132"/>
      <c r="L221" s="132"/>
      <c r="M221" s="132"/>
    </row>
    <row r="222" spans="10:13">
      <c r="J222" s="132"/>
      <c r="K222" s="132"/>
      <c r="L222" s="132"/>
      <c r="M222" s="132"/>
    </row>
    <row r="223" spans="10:13">
      <c r="J223" s="132"/>
      <c r="K223" s="132"/>
      <c r="L223" s="132"/>
      <c r="M223" s="132"/>
    </row>
    <row r="224" spans="10:13">
      <c r="J224" s="132"/>
      <c r="K224" s="132"/>
      <c r="L224" s="132"/>
      <c r="M224" s="132"/>
    </row>
    <row r="225" spans="10:13">
      <c r="J225" s="132"/>
      <c r="K225" s="132"/>
      <c r="L225" s="132"/>
      <c r="M225" s="132"/>
    </row>
    <row r="226" spans="10:13">
      <c r="J226" s="132"/>
      <c r="K226" s="132"/>
      <c r="L226" s="132"/>
      <c r="M226" s="132"/>
    </row>
    <row r="227" spans="10:13">
      <c r="J227" s="132"/>
      <c r="K227" s="132"/>
      <c r="L227" s="132"/>
      <c r="M227" s="132"/>
    </row>
    <row r="228" spans="10:13">
      <c r="J228" s="132"/>
      <c r="K228" s="132"/>
      <c r="L228" s="132"/>
      <c r="M228" s="132"/>
    </row>
    <row r="229" spans="10:13">
      <c r="J229" s="132"/>
      <c r="K229" s="132"/>
      <c r="L229" s="132"/>
      <c r="M229" s="132"/>
    </row>
    <row r="230" spans="10:13">
      <c r="J230" s="132"/>
      <c r="K230" s="132"/>
      <c r="L230" s="132"/>
      <c r="M230" s="132"/>
    </row>
    <row r="231" spans="10:13">
      <c r="J231" s="132"/>
      <c r="K231" s="132"/>
      <c r="L231" s="132"/>
      <c r="M231" s="132"/>
    </row>
    <row r="232" spans="10:13">
      <c r="J232" s="132"/>
      <c r="K232" s="132"/>
      <c r="L232" s="132"/>
      <c r="M232" s="132"/>
    </row>
    <row r="233" spans="10:13">
      <c r="J233" s="132"/>
      <c r="K233" s="132"/>
      <c r="L233" s="132"/>
      <c r="M233" s="132"/>
    </row>
    <row r="234" spans="10:13">
      <c r="J234" s="132"/>
      <c r="K234" s="132"/>
      <c r="L234" s="132"/>
      <c r="M234" s="132"/>
    </row>
    <row r="235" spans="10:13">
      <c r="J235" s="132"/>
      <c r="K235" s="132"/>
      <c r="L235" s="132"/>
      <c r="M235" s="132"/>
    </row>
    <row r="236" spans="10:13">
      <c r="J236" s="132"/>
      <c r="K236" s="132"/>
      <c r="L236" s="132"/>
      <c r="M236" s="132"/>
    </row>
    <row r="237" spans="10:13">
      <c r="J237" s="132"/>
      <c r="K237" s="132"/>
      <c r="L237" s="132"/>
      <c r="M237" s="132"/>
    </row>
    <row r="238" spans="10:13">
      <c r="J238" s="132"/>
      <c r="K238" s="132"/>
      <c r="L238" s="132"/>
      <c r="M238" s="132"/>
    </row>
    <row r="239" spans="10:13">
      <c r="J239" s="132"/>
      <c r="K239" s="132"/>
      <c r="L239" s="132"/>
      <c r="M239" s="132"/>
    </row>
    <row r="240" spans="10:13">
      <c r="J240" s="132"/>
      <c r="K240" s="132"/>
      <c r="L240" s="132"/>
      <c r="M240" s="132"/>
    </row>
    <row r="241" spans="10:13">
      <c r="J241" s="132"/>
      <c r="K241" s="132"/>
      <c r="L241" s="132"/>
      <c r="M241" s="132"/>
    </row>
    <row r="242" spans="10:13">
      <c r="J242" s="132"/>
      <c r="K242" s="132"/>
      <c r="L242" s="132"/>
      <c r="M242" s="132"/>
    </row>
    <row r="243" spans="10:13">
      <c r="J243" s="132"/>
      <c r="K243" s="132"/>
      <c r="L243" s="132"/>
      <c r="M243" s="132"/>
    </row>
    <row r="244" spans="10:13">
      <c r="J244" s="132"/>
      <c r="K244" s="132"/>
      <c r="L244" s="132"/>
      <c r="M244" s="132"/>
    </row>
    <row r="245" spans="10:13">
      <c r="J245" s="132"/>
      <c r="K245" s="132"/>
      <c r="L245" s="132"/>
      <c r="M245" s="132"/>
    </row>
    <row r="246" spans="10:13">
      <c r="J246" s="132"/>
      <c r="K246" s="132"/>
      <c r="L246" s="132"/>
      <c r="M246" s="132"/>
    </row>
    <row r="247" spans="10:13">
      <c r="J247" s="132"/>
      <c r="K247" s="132"/>
      <c r="L247" s="132"/>
      <c r="M247" s="132"/>
    </row>
    <row r="248" spans="10:13">
      <c r="J248" s="132"/>
      <c r="K248" s="132"/>
      <c r="L248" s="132"/>
      <c r="M248" s="132"/>
    </row>
    <row r="249" spans="10:13">
      <c r="J249" s="132"/>
      <c r="K249" s="132"/>
      <c r="L249" s="132"/>
      <c r="M249" s="132"/>
    </row>
    <row r="250" spans="10:13">
      <c r="J250" s="132"/>
      <c r="K250" s="132"/>
      <c r="L250" s="132"/>
      <c r="M250" s="132"/>
    </row>
    <row r="251" spans="10:13">
      <c r="J251" s="132"/>
      <c r="K251" s="132"/>
      <c r="L251" s="132"/>
      <c r="M251" s="132"/>
    </row>
    <row r="252" spans="10:13">
      <c r="J252" s="132"/>
      <c r="K252" s="132"/>
      <c r="L252" s="132"/>
      <c r="M252" s="132"/>
    </row>
    <row r="253" spans="10:13">
      <c r="J253" s="132"/>
      <c r="K253" s="132"/>
      <c r="L253" s="132"/>
      <c r="M253" s="132"/>
    </row>
    <row r="254" spans="10:13">
      <c r="J254" s="132"/>
      <c r="K254" s="132"/>
      <c r="L254" s="132"/>
      <c r="M254" s="132"/>
    </row>
    <row r="255" spans="10:13">
      <c r="J255" s="132"/>
      <c r="K255" s="132"/>
      <c r="L255" s="132"/>
      <c r="M255" s="132"/>
    </row>
    <row r="256" spans="10:13">
      <c r="J256" s="132"/>
      <c r="K256" s="132"/>
      <c r="L256" s="132"/>
      <c r="M256" s="132"/>
    </row>
    <row r="257" spans="10:13">
      <c r="J257" s="132"/>
      <c r="K257" s="132"/>
      <c r="L257" s="132"/>
      <c r="M257" s="132"/>
    </row>
    <row r="258" spans="10:13">
      <c r="J258" s="132"/>
      <c r="K258" s="132"/>
      <c r="L258" s="132"/>
      <c r="M258" s="132"/>
    </row>
    <row r="259" spans="10:13">
      <c r="J259" s="132"/>
      <c r="K259" s="132"/>
      <c r="L259" s="132"/>
      <c r="M259" s="132"/>
    </row>
    <row r="260" spans="10:13">
      <c r="J260" s="132"/>
      <c r="K260" s="132"/>
      <c r="L260" s="132"/>
      <c r="M260" s="132"/>
    </row>
    <row r="261" spans="10:13">
      <c r="J261" s="132"/>
      <c r="K261" s="132"/>
      <c r="L261" s="132"/>
      <c r="M261" s="132"/>
    </row>
    <row r="262" spans="10:13">
      <c r="J262" s="132"/>
      <c r="K262" s="132"/>
      <c r="L262" s="132"/>
      <c r="M262" s="132"/>
    </row>
    <row r="263" spans="10:13">
      <c r="J263" s="132"/>
      <c r="K263" s="132"/>
      <c r="L263" s="132"/>
      <c r="M263" s="132"/>
    </row>
    <row r="264" spans="10:13">
      <c r="J264" s="132"/>
      <c r="K264" s="132"/>
      <c r="L264" s="132"/>
      <c r="M264" s="132"/>
    </row>
    <row r="265" spans="10:13">
      <c r="J265" s="132"/>
      <c r="K265" s="132"/>
      <c r="L265" s="132"/>
      <c r="M265" s="132"/>
    </row>
    <row r="266" spans="10:13">
      <c r="J266" s="132"/>
      <c r="K266" s="132"/>
      <c r="L266" s="132"/>
      <c r="M266" s="132"/>
    </row>
    <row r="267" spans="10:13">
      <c r="J267" s="132"/>
      <c r="K267" s="132"/>
      <c r="L267" s="132"/>
      <c r="M267" s="132"/>
    </row>
    <row r="268" spans="10:13">
      <c r="J268" s="132"/>
      <c r="K268" s="132"/>
      <c r="L268" s="132"/>
      <c r="M268" s="132"/>
    </row>
    <row r="269" spans="10:13">
      <c r="J269" s="132"/>
      <c r="K269" s="132"/>
      <c r="L269" s="132"/>
      <c r="M269" s="132"/>
    </row>
    <row r="270" spans="10:13">
      <c r="J270" s="132"/>
      <c r="K270" s="132"/>
      <c r="L270" s="132"/>
      <c r="M270" s="132"/>
    </row>
    <row r="271" spans="10:13">
      <c r="J271" s="132"/>
      <c r="K271" s="132"/>
      <c r="L271" s="132"/>
      <c r="M271" s="132"/>
    </row>
    <row r="272" spans="10:13">
      <c r="J272" s="132"/>
      <c r="K272" s="132"/>
      <c r="L272" s="132"/>
      <c r="M272" s="132"/>
    </row>
    <row r="273" spans="10:13">
      <c r="J273" s="132"/>
      <c r="K273" s="132"/>
      <c r="L273" s="132"/>
      <c r="M273" s="132"/>
    </row>
    <row r="274" spans="10:13">
      <c r="J274" s="132"/>
      <c r="K274" s="132"/>
      <c r="L274" s="132"/>
      <c r="M274" s="132"/>
    </row>
    <row r="275" spans="10:13">
      <c r="J275" s="132"/>
      <c r="K275" s="132"/>
      <c r="L275" s="132"/>
      <c r="M275" s="132"/>
    </row>
    <row r="276" spans="10:13">
      <c r="J276" s="132"/>
      <c r="K276" s="132"/>
      <c r="L276" s="132"/>
      <c r="M276" s="132"/>
    </row>
    <row r="277" spans="10:13">
      <c r="J277" s="132"/>
      <c r="K277" s="132"/>
      <c r="L277" s="132"/>
      <c r="M277" s="132"/>
    </row>
    <row r="278" spans="10:13">
      <c r="J278" s="132"/>
      <c r="K278" s="132"/>
      <c r="L278" s="132"/>
      <c r="M278" s="132"/>
    </row>
    <row r="279" spans="10:13">
      <c r="J279" s="132"/>
      <c r="K279" s="132"/>
      <c r="L279" s="132"/>
      <c r="M279" s="132"/>
    </row>
    <row r="280" spans="10:13">
      <c r="J280" s="132"/>
      <c r="K280" s="132"/>
      <c r="L280" s="132"/>
      <c r="M280" s="132"/>
    </row>
    <row r="281" spans="10:13">
      <c r="J281" s="132"/>
      <c r="K281" s="132"/>
      <c r="L281" s="132"/>
      <c r="M281" s="132"/>
    </row>
    <row r="282" spans="10:13">
      <c r="J282" s="132"/>
      <c r="K282" s="132"/>
      <c r="L282" s="132"/>
      <c r="M282" s="132"/>
    </row>
    <row r="283" spans="10:13">
      <c r="J283" s="132"/>
      <c r="K283" s="132"/>
      <c r="L283" s="132"/>
      <c r="M283" s="132"/>
    </row>
    <row r="284" spans="10:13">
      <c r="J284" s="132"/>
      <c r="K284" s="132"/>
      <c r="L284" s="132"/>
      <c r="M284" s="132"/>
    </row>
    <row r="285" spans="10:13">
      <c r="J285" s="132"/>
      <c r="K285" s="132"/>
      <c r="L285" s="132"/>
      <c r="M285" s="132"/>
    </row>
    <row r="286" spans="10:13">
      <c r="J286" s="132"/>
      <c r="K286" s="132"/>
      <c r="L286" s="132"/>
      <c r="M286" s="132"/>
    </row>
    <row r="287" spans="10:13">
      <c r="J287" s="132"/>
      <c r="K287" s="132"/>
      <c r="L287" s="132"/>
      <c r="M287" s="132"/>
    </row>
    <row r="288" spans="10:13">
      <c r="J288" s="132"/>
      <c r="K288" s="132"/>
      <c r="L288" s="132"/>
      <c r="M288" s="132"/>
    </row>
    <row r="289" spans="10:13">
      <c r="J289" s="132"/>
      <c r="K289" s="132"/>
      <c r="L289" s="132"/>
      <c r="M289" s="132"/>
    </row>
    <row r="290" spans="10:13">
      <c r="J290" s="132"/>
      <c r="K290" s="132"/>
      <c r="L290" s="132"/>
      <c r="M290" s="132"/>
    </row>
    <row r="291" spans="10:13">
      <c r="J291" s="132"/>
      <c r="K291" s="132"/>
      <c r="L291" s="132"/>
      <c r="M291" s="132"/>
    </row>
    <row r="292" spans="10:13">
      <c r="J292" s="132"/>
      <c r="K292" s="132"/>
      <c r="L292" s="132"/>
      <c r="M292" s="132"/>
    </row>
    <row r="293" spans="10:13">
      <c r="J293" s="132"/>
      <c r="K293" s="132"/>
      <c r="L293" s="132"/>
      <c r="M293" s="132"/>
    </row>
    <row r="294" spans="10:13">
      <c r="J294" s="132"/>
      <c r="K294" s="132"/>
      <c r="L294" s="132"/>
      <c r="M294" s="132"/>
    </row>
    <row r="295" spans="10:13">
      <c r="J295" s="132"/>
      <c r="K295" s="132"/>
      <c r="L295" s="132"/>
      <c r="M295" s="132"/>
    </row>
    <row r="296" spans="10:13">
      <c r="J296" s="132"/>
      <c r="K296" s="132"/>
      <c r="L296" s="132"/>
      <c r="M296" s="132"/>
    </row>
    <row r="297" spans="10:13">
      <c r="J297" s="132"/>
      <c r="K297" s="132"/>
      <c r="L297" s="132"/>
      <c r="M297" s="132"/>
    </row>
    <row r="298" spans="10:13">
      <c r="J298" s="132"/>
      <c r="K298" s="132"/>
      <c r="L298" s="132"/>
      <c r="M298" s="132"/>
    </row>
    <row r="299" spans="10:13">
      <c r="J299" s="132"/>
      <c r="K299" s="132"/>
      <c r="L299" s="132"/>
      <c r="M299" s="132"/>
    </row>
    <row r="300" spans="10:13">
      <c r="J300" s="132"/>
      <c r="K300" s="132"/>
      <c r="L300" s="132"/>
      <c r="M300" s="132"/>
    </row>
    <row r="301" spans="10:13">
      <c r="J301" s="132"/>
      <c r="K301" s="132"/>
      <c r="L301" s="132"/>
      <c r="M301" s="132"/>
    </row>
    <row r="302" spans="10:13">
      <c r="J302" s="132"/>
      <c r="K302" s="132"/>
      <c r="L302" s="132"/>
      <c r="M302" s="132"/>
    </row>
    <row r="303" spans="10:13">
      <c r="J303" s="132"/>
      <c r="K303" s="132"/>
      <c r="L303" s="132"/>
      <c r="M303" s="132"/>
    </row>
    <row r="304" spans="10:13">
      <c r="J304" s="132"/>
      <c r="K304" s="132"/>
      <c r="L304" s="132"/>
      <c r="M304" s="132"/>
    </row>
    <row r="305" spans="10:13">
      <c r="J305" s="132"/>
      <c r="K305" s="132"/>
      <c r="L305" s="132"/>
      <c r="M305" s="132"/>
    </row>
    <row r="306" spans="10:13">
      <c r="J306" s="132"/>
      <c r="K306" s="132"/>
      <c r="L306" s="132"/>
      <c r="M306" s="132"/>
    </row>
    <row r="307" spans="10:13">
      <c r="J307" s="132"/>
      <c r="K307" s="132"/>
      <c r="L307" s="132"/>
      <c r="M307" s="132"/>
    </row>
    <row r="308" spans="10:13">
      <c r="J308" s="132"/>
      <c r="K308" s="132"/>
      <c r="L308" s="132"/>
      <c r="M308" s="132"/>
    </row>
    <row r="309" spans="10:13">
      <c r="J309" s="132"/>
      <c r="K309" s="132"/>
      <c r="L309" s="132"/>
      <c r="M309" s="132"/>
    </row>
    <row r="310" spans="10:13">
      <c r="J310" s="132"/>
      <c r="K310" s="132"/>
      <c r="L310" s="132"/>
      <c r="M310" s="132"/>
    </row>
    <row r="311" spans="10:13">
      <c r="J311" s="132"/>
      <c r="K311" s="132"/>
      <c r="L311" s="132"/>
      <c r="M311" s="132"/>
    </row>
    <row r="312" spans="10:13">
      <c r="J312" s="132"/>
      <c r="K312" s="132"/>
      <c r="L312" s="132"/>
      <c r="M312" s="132"/>
    </row>
    <row r="313" spans="10:13">
      <c r="J313" s="132"/>
      <c r="K313" s="132"/>
      <c r="L313" s="132"/>
      <c r="M313" s="132"/>
    </row>
    <row r="314" spans="10:13">
      <c r="J314" s="132"/>
      <c r="K314" s="132"/>
      <c r="L314" s="132"/>
      <c r="M314" s="132"/>
    </row>
    <row r="315" spans="10:13">
      <c r="J315" s="132"/>
      <c r="K315" s="132"/>
      <c r="L315" s="132"/>
      <c r="M315" s="132"/>
    </row>
    <row r="316" spans="10:13">
      <c r="J316" s="132"/>
      <c r="K316" s="132"/>
      <c r="L316" s="132"/>
      <c r="M316" s="132"/>
    </row>
    <row r="317" spans="10:13">
      <c r="J317" s="132"/>
      <c r="K317" s="132"/>
      <c r="L317" s="132"/>
      <c r="M317" s="132"/>
    </row>
    <row r="318" spans="10:13">
      <c r="J318" s="132"/>
      <c r="K318" s="132"/>
      <c r="L318" s="132"/>
      <c r="M318" s="132"/>
    </row>
    <row r="319" spans="10:13">
      <c r="J319" s="132"/>
      <c r="K319" s="132"/>
      <c r="L319" s="132"/>
      <c r="M319" s="132"/>
    </row>
    <row r="320" spans="10:13">
      <c r="J320" s="132"/>
      <c r="K320" s="132"/>
      <c r="L320" s="132"/>
      <c r="M320" s="132"/>
    </row>
    <row r="321" spans="10:13">
      <c r="J321" s="132"/>
      <c r="K321" s="132"/>
      <c r="L321" s="132"/>
      <c r="M321" s="132"/>
    </row>
    <row r="322" spans="10:13">
      <c r="J322" s="132"/>
      <c r="K322" s="132"/>
      <c r="L322" s="132"/>
      <c r="M322" s="132"/>
    </row>
    <row r="323" spans="10:13">
      <c r="J323" s="132"/>
      <c r="K323" s="132"/>
      <c r="L323" s="132"/>
      <c r="M323" s="132"/>
    </row>
    <row r="324" spans="10:13">
      <c r="J324" s="132"/>
      <c r="K324" s="132"/>
      <c r="L324" s="132"/>
      <c r="M324" s="132"/>
    </row>
    <row r="325" spans="10:13">
      <c r="J325" s="132"/>
      <c r="K325" s="132"/>
      <c r="L325" s="132"/>
      <c r="M325" s="132"/>
    </row>
    <row r="326" spans="10:13">
      <c r="J326" s="132"/>
      <c r="K326" s="132"/>
      <c r="L326" s="132"/>
      <c r="M326" s="132"/>
    </row>
    <row r="327" spans="10:13">
      <c r="J327" s="132"/>
      <c r="K327" s="132"/>
      <c r="L327" s="132"/>
      <c r="M327" s="132"/>
    </row>
    <row r="328" spans="10:13">
      <c r="J328" s="132"/>
      <c r="K328" s="132"/>
      <c r="L328" s="132"/>
      <c r="M328" s="132"/>
    </row>
    <row r="329" spans="10:13">
      <c r="J329" s="132"/>
      <c r="K329" s="132"/>
      <c r="L329" s="132"/>
      <c r="M329" s="132"/>
    </row>
    <row r="330" spans="10:13">
      <c r="J330" s="132"/>
      <c r="K330" s="132"/>
      <c r="L330" s="132"/>
      <c r="M330" s="132"/>
    </row>
    <row r="331" spans="10:13">
      <c r="J331" s="132"/>
      <c r="K331" s="132"/>
      <c r="L331" s="132"/>
      <c r="M331" s="132"/>
    </row>
    <row r="332" spans="10:13">
      <c r="J332" s="132"/>
      <c r="K332" s="132"/>
      <c r="L332" s="132"/>
      <c r="M332" s="132"/>
    </row>
    <row r="333" spans="10:13">
      <c r="J333" s="132"/>
      <c r="K333" s="132"/>
      <c r="L333" s="132"/>
      <c r="M333" s="132"/>
    </row>
    <row r="334" spans="10:13">
      <c r="J334" s="132"/>
      <c r="K334" s="132"/>
      <c r="L334" s="132"/>
      <c r="M334" s="132"/>
    </row>
    <row r="335" spans="10:13">
      <c r="J335" s="132"/>
      <c r="K335" s="132"/>
      <c r="L335" s="132"/>
      <c r="M335" s="132"/>
    </row>
    <row r="336" spans="10:13">
      <c r="J336" s="132"/>
      <c r="K336" s="132"/>
      <c r="L336" s="132"/>
      <c r="M336" s="132"/>
    </row>
    <row r="337" spans="10:13">
      <c r="J337" s="132"/>
      <c r="K337" s="132"/>
      <c r="L337" s="132"/>
      <c r="M337" s="132"/>
    </row>
    <row r="338" spans="10:13">
      <c r="J338" s="132"/>
      <c r="K338" s="132"/>
      <c r="L338" s="132"/>
      <c r="M338" s="132"/>
    </row>
    <row r="339" spans="10:13">
      <c r="J339" s="132"/>
      <c r="K339" s="132"/>
      <c r="L339" s="132"/>
      <c r="M339" s="132"/>
    </row>
    <row r="340" spans="10:13">
      <c r="J340" s="132"/>
      <c r="K340" s="132"/>
      <c r="L340" s="132"/>
      <c r="M340" s="132"/>
    </row>
    <row r="341" spans="10:13">
      <c r="J341" s="132"/>
      <c r="K341" s="132"/>
      <c r="L341" s="132"/>
      <c r="M341" s="132"/>
    </row>
    <row r="342" spans="10:13">
      <c r="J342" s="132"/>
      <c r="K342" s="132"/>
      <c r="L342" s="132"/>
      <c r="M342" s="132"/>
    </row>
    <row r="343" spans="10:13">
      <c r="J343" s="132"/>
      <c r="K343" s="132"/>
      <c r="L343" s="132"/>
      <c r="M343" s="132"/>
    </row>
    <row r="344" spans="10:13">
      <c r="J344" s="132"/>
      <c r="K344" s="132"/>
      <c r="L344" s="132"/>
      <c r="M344" s="132"/>
    </row>
    <row r="345" spans="10:13">
      <c r="J345" s="132"/>
      <c r="K345" s="132"/>
      <c r="L345" s="132"/>
      <c r="M345" s="132"/>
    </row>
    <row r="346" spans="10:13">
      <c r="J346" s="132"/>
      <c r="K346" s="132"/>
      <c r="L346" s="132"/>
      <c r="M346" s="132"/>
    </row>
    <row r="347" spans="10:13">
      <c r="J347" s="132"/>
      <c r="K347" s="132"/>
      <c r="L347" s="132"/>
      <c r="M347" s="132"/>
    </row>
    <row r="348" spans="10:13">
      <c r="J348" s="132"/>
      <c r="K348" s="132"/>
      <c r="L348" s="132"/>
      <c r="M348" s="132"/>
    </row>
    <row r="349" spans="10:13">
      <c r="J349" s="132"/>
      <c r="K349" s="132"/>
      <c r="L349" s="132"/>
      <c r="M349" s="132"/>
    </row>
    <row r="350" spans="10:13">
      <c r="J350" s="132"/>
      <c r="K350" s="132"/>
      <c r="L350" s="132"/>
      <c r="M350" s="132"/>
    </row>
    <row r="351" spans="10:13">
      <c r="J351" s="132"/>
      <c r="K351" s="132"/>
      <c r="L351" s="132"/>
      <c r="M351" s="132"/>
    </row>
    <row r="352" spans="10:13">
      <c r="J352" s="132"/>
      <c r="K352" s="132"/>
      <c r="L352" s="132"/>
      <c r="M352" s="132"/>
    </row>
    <row r="353" spans="10:13">
      <c r="J353" s="132"/>
      <c r="K353" s="132"/>
      <c r="L353" s="132"/>
      <c r="M353" s="132"/>
    </row>
    <row r="354" spans="10:13">
      <c r="J354" s="132"/>
      <c r="K354" s="132"/>
      <c r="L354" s="132"/>
      <c r="M354" s="132"/>
    </row>
    <row r="355" spans="10:13">
      <c r="J355" s="132"/>
      <c r="K355" s="132"/>
      <c r="L355" s="132"/>
      <c r="M355" s="132"/>
    </row>
    <row r="356" spans="10:13">
      <c r="J356" s="132"/>
      <c r="K356" s="132"/>
      <c r="L356" s="132"/>
      <c r="M356" s="132"/>
    </row>
    <row r="357" spans="10:13">
      <c r="J357" s="132"/>
      <c r="K357" s="132"/>
      <c r="L357" s="132"/>
      <c r="M357" s="132"/>
    </row>
    <row r="358" spans="10:13">
      <c r="J358" s="132"/>
      <c r="K358" s="132"/>
      <c r="L358" s="132"/>
      <c r="M358" s="132"/>
    </row>
    <row r="359" spans="10:13">
      <c r="J359" s="132"/>
      <c r="K359" s="132"/>
      <c r="L359" s="132"/>
      <c r="M359" s="132"/>
    </row>
    <row r="360" spans="10:13">
      <c r="J360" s="132"/>
      <c r="K360" s="132"/>
      <c r="L360" s="132"/>
      <c r="M360" s="132"/>
    </row>
    <row r="361" spans="10:13">
      <c r="J361" s="132"/>
      <c r="K361" s="132"/>
      <c r="L361" s="132"/>
      <c r="M361" s="132"/>
    </row>
    <row r="362" spans="10:13">
      <c r="J362" s="132"/>
      <c r="K362" s="132"/>
      <c r="L362" s="132"/>
      <c r="M362" s="132"/>
    </row>
    <row r="363" spans="10:13">
      <c r="J363" s="132"/>
      <c r="K363" s="132"/>
      <c r="L363" s="132"/>
      <c r="M363" s="132"/>
    </row>
    <row r="364" spans="10:13">
      <c r="J364" s="132"/>
      <c r="K364" s="132"/>
      <c r="L364" s="132"/>
      <c r="M364" s="132"/>
    </row>
    <row r="365" spans="10:13">
      <c r="J365" s="132"/>
      <c r="K365" s="132"/>
      <c r="L365" s="132"/>
      <c r="M365" s="132"/>
    </row>
    <row r="366" spans="10:13">
      <c r="J366" s="132"/>
      <c r="K366" s="132"/>
      <c r="L366" s="132"/>
      <c r="M366" s="132"/>
    </row>
    <row r="367" spans="10:13">
      <c r="J367" s="132"/>
      <c r="K367" s="132"/>
      <c r="L367" s="132"/>
      <c r="M367" s="132"/>
    </row>
    <row r="368" spans="10:13">
      <c r="J368" s="132"/>
      <c r="K368" s="132"/>
      <c r="L368" s="132"/>
      <c r="M368" s="132"/>
    </row>
    <row r="369" spans="10:13">
      <c r="J369" s="132"/>
      <c r="K369" s="132"/>
      <c r="L369" s="132"/>
      <c r="M369" s="132"/>
    </row>
    <row r="370" spans="10:13">
      <c r="J370" s="132"/>
      <c r="K370" s="132"/>
      <c r="L370" s="132"/>
      <c r="M370" s="132"/>
    </row>
    <row r="371" spans="10:13">
      <c r="J371" s="132"/>
      <c r="K371" s="132"/>
      <c r="L371" s="132"/>
      <c r="M371" s="132"/>
    </row>
    <row r="372" spans="10:13">
      <c r="J372" s="132"/>
      <c r="K372" s="132"/>
      <c r="L372" s="132"/>
      <c r="M372" s="132"/>
    </row>
    <row r="373" spans="10:13">
      <c r="J373" s="132"/>
      <c r="K373" s="132"/>
      <c r="L373" s="132"/>
      <c r="M373" s="132"/>
    </row>
    <row r="374" spans="10:13">
      <c r="J374" s="132"/>
      <c r="K374" s="132"/>
      <c r="L374" s="132"/>
      <c r="M374" s="132"/>
    </row>
    <row r="375" spans="10:13">
      <c r="J375" s="132"/>
      <c r="K375" s="132"/>
      <c r="L375" s="132"/>
      <c r="M375" s="132"/>
    </row>
    <row r="376" spans="10:13">
      <c r="J376" s="132"/>
      <c r="K376" s="132"/>
      <c r="L376" s="132"/>
      <c r="M376" s="132"/>
    </row>
    <row r="377" spans="10:13">
      <c r="J377" s="132"/>
      <c r="K377" s="132"/>
      <c r="L377" s="132"/>
      <c r="M377" s="132"/>
    </row>
    <row r="378" spans="10:13">
      <c r="J378" s="132"/>
      <c r="K378" s="132"/>
      <c r="L378" s="132"/>
      <c r="M378" s="132"/>
    </row>
    <row r="379" spans="10:13">
      <c r="J379" s="132"/>
      <c r="K379" s="132"/>
      <c r="L379" s="132"/>
      <c r="M379" s="132"/>
    </row>
    <row r="380" spans="10:13">
      <c r="J380" s="132"/>
      <c r="K380" s="132"/>
      <c r="L380" s="132"/>
      <c r="M380" s="132"/>
    </row>
    <row r="381" spans="10:13">
      <c r="J381" s="132"/>
      <c r="K381" s="132"/>
      <c r="L381" s="132"/>
      <c r="M381" s="132"/>
    </row>
    <row r="382" spans="10:13">
      <c r="J382" s="132"/>
      <c r="K382" s="132"/>
      <c r="L382" s="132"/>
      <c r="M382" s="132"/>
    </row>
    <row r="383" spans="10:13">
      <c r="J383" s="132"/>
      <c r="K383" s="132"/>
      <c r="L383" s="132"/>
      <c r="M383" s="132"/>
    </row>
    <row r="384" spans="10:13">
      <c r="J384" s="132"/>
      <c r="K384" s="132"/>
      <c r="L384" s="132"/>
      <c r="M384" s="132"/>
    </row>
    <row r="385" spans="10:13">
      <c r="J385" s="132"/>
      <c r="K385" s="132"/>
      <c r="L385" s="132"/>
      <c r="M385" s="132"/>
    </row>
    <row r="386" spans="10:13">
      <c r="J386" s="132"/>
      <c r="K386" s="132"/>
      <c r="L386" s="132"/>
      <c r="M386" s="132"/>
    </row>
    <row r="387" spans="10:13">
      <c r="J387" s="132"/>
      <c r="K387" s="132"/>
      <c r="L387" s="132"/>
      <c r="M387" s="132"/>
    </row>
    <row r="388" spans="10:13">
      <c r="J388" s="132"/>
      <c r="K388" s="132"/>
      <c r="L388" s="132"/>
      <c r="M388" s="132"/>
    </row>
    <row r="389" spans="10:13">
      <c r="J389" s="132"/>
      <c r="K389" s="132"/>
      <c r="L389" s="132"/>
      <c r="M389" s="132"/>
    </row>
    <row r="390" spans="10:13">
      <c r="J390" s="132"/>
      <c r="K390" s="132"/>
      <c r="L390" s="132"/>
      <c r="M390" s="132"/>
    </row>
    <row r="391" spans="10:13">
      <c r="J391" s="132"/>
      <c r="K391" s="132"/>
      <c r="L391" s="132"/>
      <c r="M391" s="132"/>
    </row>
    <row r="392" spans="10:13">
      <c r="J392" s="132"/>
      <c r="K392" s="132"/>
      <c r="L392" s="132"/>
      <c r="M392" s="132"/>
    </row>
    <row r="393" spans="10:13">
      <c r="J393" s="132"/>
      <c r="K393" s="132"/>
      <c r="L393" s="132"/>
      <c r="M393" s="132"/>
    </row>
    <row r="394" spans="10:13">
      <c r="J394" s="132"/>
      <c r="K394" s="132"/>
      <c r="L394" s="132"/>
      <c r="M394" s="132"/>
    </row>
    <row r="395" spans="10:13">
      <c r="J395" s="132"/>
      <c r="K395" s="132"/>
      <c r="L395" s="132"/>
      <c r="M395" s="132"/>
    </row>
    <row r="396" spans="10:13">
      <c r="J396" s="132"/>
      <c r="K396" s="132"/>
      <c r="L396" s="132"/>
      <c r="M396" s="132"/>
    </row>
    <row r="397" spans="10:13">
      <c r="J397" s="132"/>
      <c r="K397" s="132"/>
      <c r="L397" s="132"/>
      <c r="M397" s="132"/>
    </row>
    <row r="398" spans="10:13">
      <c r="J398" s="132"/>
      <c r="K398" s="132"/>
      <c r="L398" s="132"/>
      <c r="M398" s="132"/>
    </row>
    <row r="399" spans="10:13">
      <c r="J399" s="132"/>
      <c r="K399" s="132"/>
      <c r="L399" s="132"/>
      <c r="M399" s="132"/>
    </row>
    <row r="400" spans="10:13">
      <c r="J400" s="132"/>
      <c r="K400" s="132"/>
      <c r="L400" s="132"/>
      <c r="M400" s="132"/>
    </row>
    <row r="401" spans="10:13">
      <c r="J401" s="132"/>
      <c r="K401" s="132"/>
      <c r="L401" s="132"/>
      <c r="M401" s="132"/>
    </row>
    <row r="402" spans="10:13">
      <c r="J402" s="132"/>
      <c r="K402" s="132"/>
      <c r="L402" s="132"/>
      <c r="M402" s="132"/>
    </row>
    <row r="403" spans="10:13">
      <c r="J403" s="132"/>
      <c r="K403" s="132"/>
      <c r="L403" s="132"/>
      <c r="M403" s="132"/>
    </row>
    <row r="404" spans="10:13">
      <c r="J404" s="132"/>
      <c r="K404" s="132"/>
      <c r="L404" s="132"/>
      <c r="M404" s="132"/>
    </row>
    <row r="405" spans="10:13">
      <c r="J405" s="132"/>
      <c r="K405" s="132"/>
      <c r="L405" s="132"/>
      <c r="M405" s="132"/>
    </row>
    <row r="406" spans="10:13">
      <c r="J406" s="132"/>
      <c r="K406" s="132"/>
      <c r="L406" s="132"/>
      <c r="M406" s="132"/>
    </row>
    <row r="407" spans="10:13">
      <c r="J407" s="132"/>
      <c r="K407" s="132"/>
      <c r="L407" s="132"/>
      <c r="M407" s="132"/>
    </row>
    <row r="408" spans="10:13">
      <c r="J408" s="132"/>
      <c r="K408" s="132"/>
      <c r="L408" s="132"/>
      <c r="M408" s="132"/>
    </row>
    <row r="409" spans="10:13">
      <c r="J409" s="132"/>
      <c r="K409" s="132"/>
      <c r="L409" s="132"/>
      <c r="M409" s="132"/>
    </row>
    <row r="410" spans="10:13">
      <c r="J410" s="132"/>
      <c r="K410" s="132"/>
      <c r="L410" s="132"/>
      <c r="M410" s="132"/>
    </row>
    <row r="411" spans="10:13">
      <c r="J411" s="132"/>
      <c r="K411" s="132"/>
      <c r="L411" s="132"/>
      <c r="M411" s="132"/>
    </row>
    <row r="412" spans="10:13">
      <c r="J412" s="132"/>
      <c r="K412" s="132"/>
      <c r="L412" s="132"/>
      <c r="M412" s="132"/>
    </row>
    <row r="413" spans="10:13">
      <c r="J413" s="132"/>
      <c r="K413" s="132"/>
      <c r="L413" s="132"/>
      <c r="M413" s="132"/>
    </row>
    <row r="414" spans="10:13">
      <c r="J414" s="132"/>
      <c r="K414" s="132"/>
      <c r="L414" s="132"/>
      <c r="M414" s="132"/>
    </row>
    <row r="415" spans="10:13">
      <c r="J415" s="132"/>
      <c r="K415" s="132"/>
      <c r="L415" s="132"/>
      <c r="M415" s="132"/>
    </row>
    <row r="416" spans="10:13">
      <c r="J416" s="132"/>
      <c r="K416" s="132"/>
      <c r="L416" s="132"/>
      <c r="M416" s="132"/>
    </row>
    <row r="417" spans="10:13">
      <c r="J417" s="132"/>
      <c r="K417" s="132"/>
      <c r="L417" s="132"/>
      <c r="M417" s="132"/>
    </row>
    <row r="418" spans="10:13">
      <c r="J418" s="132"/>
      <c r="K418" s="132"/>
      <c r="L418" s="132"/>
      <c r="M418" s="132"/>
    </row>
    <row r="419" spans="10:13">
      <c r="J419" s="132"/>
      <c r="K419" s="132"/>
      <c r="L419" s="132"/>
      <c r="M419" s="132"/>
    </row>
    <row r="420" spans="10:13">
      <c r="J420" s="132"/>
      <c r="K420" s="132"/>
      <c r="L420" s="132"/>
      <c r="M420" s="132"/>
    </row>
    <row r="421" spans="10:13">
      <c r="J421" s="132"/>
      <c r="K421" s="132"/>
      <c r="L421" s="132"/>
      <c r="M421" s="132"/>
    </row>
    <row r="422" spans="10:13">
      <c r="J422" s="132"/>
      <c r="K422" s="132"/>
      <c r="L422" s="132"/>
      <c r="M422" s="132"/>
    </row>
    <row r="423" spans="10:13">
      <c r="J423" s="132"/>
      <c r="K423" s="132"/>
      <c r="L423" s="132"/>
      <c r="M423" s="132"/>
    </row>
    <row r="424" spans="10:13">
      <c r="J424" s="132"/>
      <c r="K424" s="132"/>
      <c r="L424" s="132"/>
      <c r="M424" s="132"/>
    </row>
    <row r="425" spans="10:13">
      <c r="J425" s="132"/>
      <c r="K425" s="132"/>
      <c r="L425" s="132"/>
      <c r="M425" s="132"/>
    </row>
    <row r="426" spans="10:13">
      <c r="J426" s="132"/>
      <c r="K426" s="132"/>
      <c r="L426" s="132"/>
      <c r="M426" s="132"/>
    </row>
    <row r="427" spans="10:13">
      <c r="J427" s="132"/>
      <c r="K427" s="132"/>
      <c r="L427" s="132"/>
      <c r="M427" s="132"/>
    </row>
    <row r="428" spans="10:13">
      <c r="J428" s="132"/>
      <c r="K428" s="132"/>
      <c r="L428" s="132"/>
      <c r="M428" s="132"/>
    </row>
    <row r="429" spans="10:13">
      <c r="J429" s="132"/>
      <c r="K429" s="132"/>
      <c r="L429" s="132"/>
      <c r="M429" s="132"/>
    </row>
    <row r="430" spans="10:13">
      <c r="J430" s="132"/>
      <c r="K430" s="132"/>
      <c r="L430" s="132"/>
      <c r="M430" s="132"/>
    </row>
    <row r="431" spans="10:13">
      <c r="J431" s="132"/>
      <c r="K431" s="132"/>
      <c r="L431" s="132"/>
      <c r="M431" s="132"/>
    </row>
    <row r="432" spans="10:13">
      <c r="J432" s="132"/>
      <c r="K432" s="132"/>
      <c r="L432" s="132"/>
      <c r="M432" s="132"/>
    </row>
    <row r="433" spans="10:13">
      <c r="J433" s="132"/>
      <c r="K433" s="132"/>
      <c r="L433" s="132"/>
      <c r="M433" s="132"/>
    </row>
    <row r="434" spans="10:13">
      <c r="J434" s="132"/>
      <c r="K434" s="132"/>
      <c r="L434" s="132"/>
      <c r="M434" s="132"/>
    </row>
    <row r="435" spans="10:13">
      <c r="J435" s="132"/>
      <c r="K435" s="132"/>
      <c r="L435" s="132"/>
      <c r="M435" s="132"/>
    </row>
    <row r="436" spans="10:13">
      <c r="J436" s="132"/>
      <c r="K436" s="132"/>
      <c r="L436" s="132"/>
      <c r="M436" s="132"/>
    </row>
    <row r="437" spans="10:13">
      <c r="J437" s="132"/>
      <c r="K437" s="132"/>
      <c r="L437" s="132"/>
      <c r="M437" s="132"/>
    </row>
    <row r="438" spans="10:13">
      <c r="J438" s="132"/>
      <c r="K438" s="132"/>
      <c r="L438" s="132"/>
      <c r="M438" s="132"/>
    </row>
    <row r="439" spans="10:13">
      <c r="J439" s="132"/>
      <c r="K439" s="132"/>
      <c r="L439" s="132"/>
      <c r="M439" s="132"/>
    </row>
    <row r="440" spans="10:13">
      <c r="J440" s="132"/>
      <c r="K440" s="132"/>
      <c r="L440" s="132"/>
      <c r="M440" s="132"/>
    </row>
    <row r="441" spans="10:13">
      <c r="J441" s="132"/>
      <c r="K441" s="132"/>
      <c r="L441" s="132"/>
      <c r="M441" s="132"/>
    </row>
    <row r="442" spans="10:13">
      <c r="J442" s="132"/>
      <c r="K442" s="132"/>
      <c r="L442" s="132"/>
      <c r="M442" s="132"/>
    </row>
    <row r="443" spans="10:13">
      <c r="J443" s="132"/>
      <c r="K443" s="132"/>
      <c r="L443" s="132"/>
      <c r="M443" s="132"/>
    </row>
    <row r="444" spans="10:13">
      <c r="J444" s="132"/>
      <c r="K444" s="132"/>
      <c r="L444" s="132"/>
      <c r="M444" s="132"/>
    </row>
    <row r="445" spans="10:13">
      <c r="J445" s="132"/>
      <c r="K445" s="132"/>
      <c r="L445" s="132"/>
      <c r="M445" s="132"/>
    </row>
    <row r="446" spans="10:13">
      <c r="J446" s="132"/>
      <c r="K446" s="132"/>
      <c r="L446" s="132"/>
      <c r="M446" s="132"/>
    </row>
    <row r="447" spans="10:13">
      <c r="J447" s="132"/>
      <c r="K447" s="132"/>
      <c r="L447" s="132"/>
      <c r="M447" s="132"/>
    </row>
    <row r="448" spans="10:13">
      <c r="J448" s="132"/>
      <c r="K448" s="132"/>
      <c r="L448" s="132"/>
      <c r="M448" s="132"/>
    </row>
    <row r="449" spans="10:13">
      <c r="J449" s="132"/>
      <c r="K449" s="132"/>
      <c r="L449" s="132"/>
      <c r="M449" s="132"/>
    </row>
    <row r="450" spans="10:13">
      <c r="J450" s="132"/>
      <c r="K450" s="132"/>
      <c r="L450" s="132"/>
      <c r="M450" s="132"/>
    </row>
    <row r="451" spans="10:13">
      <c r="J451" s="132"/>
      <c r="K451" s="132"/>
      <c r="L451" s="132"/>
      <c r="M451" s="132"/>
    </row>
    <row r="452" spans="10:13">
      <c r="J452" s="132"/>
      <c r="K452" s="132"/>
      <c r="L452" s="132"/>
      <c r="M452" s="132"/>
    </row>
    <row r="453" spans="10:13">
      <c r="J453" s="132"/>
      <c r="K453" s="132"/>
      <c r="L453" s="132"/>
      <c r="M453" s="132"/>
    </row>
    <row r="454" spans="10:13">
      <c r="J454" s="132"/>
      <c r="K454" s="132"/>
      <c r="L454" s="132"/>
      <c r="M454" s="132"/>
    </row>
    <row r="455" spans="10:13">
      <c r="J455" s="132"/>
      <c r="K455" s="132"/>
      <c r="L455" s="132"/>
      <c r="M455" s="132"/>
    </row>
    <row r="456" spans="10:13">
      <c r="J456" s="132"/>
      <c r="K456" s="132"/>
      <c r="L456" s="132"/>
      <c r="M456" s="132"/>
    </row>
    <row r="457" spans="10:13">
      <c r="J457" s="132"/>
      <c r="K457" s="132"/>
      <c r="L457" s="132"/>
      <c r="M457" s="132"/>
    </row>
    <row r="458" spans="10:13">
      <c r="J458" s="132"/>
      <c r="K458" s="132"/>
      <c r="L458" s="132"/>
      <c r="M458" s="132"/>
    </row>
    <row r="459" spans="10:13">
      <c r="J459" s="132"/>
      <c r="K459" s="132"/>
      <c r="L459" s="132"/>
      <c r="M459" s="132"/>
    </row>
    <row r="460" spans="10:13">
      <c r="J460" s="132"/>
      <c r="K460" s="132"/>
      <c r="L460" s="132"/>
      <c r="M460" s="132"/>
    </row>
    <row r="461" spans="10:13">
      <c r="J461" s="132"/>
      <c r="K461" s="132"/>
      <c r="L461" s="132"/>
      <c r="M461" s="132"/>
    </row>
    <row r="462" spans="10:13">
      <c r="J462" s="132"/>
      <c r="K462" s="132"/>
      <c r="L462" s="132"/>
      <c r="M462" s="132"/>
    </row>
    <row r="463" spans="10:13">
      <c r="J463" s="132"/>
      <c r="K463" s="132"/>
      <c r="L463" s="132"/>
      <c r="M463" s="132"/>
    </row>
    <row r="464" spans="10:13">
      <c r="J464" s="132"/>
      <c r="K464" s="132"/>
      <c r="L464" s="132"/>
      <c r="M464" s="132"/>
    </row>
    <row r="465" spans="10:13">
      <c r="J465" s="132"/>
      <c r="K465" s="132"/>
      <c r="L465" s="132"/>
      <c r="M465" s="132"/>
    </row>
    <row r="466" spans="10:13">
      <c r="J466" s="132"/>
      <c r="K466" s="132"/>
      <c r="L466" s="132"/>
      <c r="M466" s="132"/>
    </row>
    <row r="467" spans="10:13">
      <c r="J467" s="132"/>
      <c r="K467" s="132"/>
      <c r="L467" s="132"/>
      <c r="M467" s="132"/>
    </row>
    <row r="468" spans="10:13">
      <c r="J468" s="132"/>
      <c r="K468" s="132"/>
      <c r="L468" s="132"/>
      <c r="M468" s="132"/>
    </row>
    <row r="469" spans="10:13">
      <c r="J469" s="132"/>
      <c r="K469" s="132"/>
      <c r="L469" s="132"/>
      <c r="M469" s="132"/>
    </row>
    <row r="470" spans="10:13">
      <c r="J470" s="132"/>
      <c r="K470" s="132"/>
      <c r="L470" s="132"/>
      <c r="M470" s="132"/>
    </row>
    <row r="471" spans="10:13">
      <c r="J471" s="132"/>
      <c r="K471" s="132"/>
      <c r="L471" s="132"/>
      <c r="M471" s="132"/>
    </row>
    <row r="472" spans="10:13">
      <c r="J472" s="132"/>
      <c r="K472" s="132"/>
      <c r="L472" s="132"/>
      <c r="M472" s="132"/>
    </row>
    <row r="473" spans="10:13">
      <c r="J473" s="132"/>
      <c r="K473" s="132"/>
      <c r="L473" s="132"/>
      <c r="M473" s="132"/>
    </row>
    <row r="474" spans="10:13">
      <c r="J474" s="132"/>
      <c r="K474" s="132"/>
      <c r="L474" s="132"/>
      <c r="M474" s="132"/>
    </row>
    <row r="475" spans="10:13">
      <c r="J475" s="132"/>
      <c r="K475" s="132"/>
      <c r="L475" s="132"/>
      <c r="M475" s="132"/>
    </row>
    <row r="476" spans="10:13">
      <c r="J476" s="132"/>
      <c r="K476" s="132"/>
      <c r="L476" s="132"/>
      <c r="M476" s="132"/>
    </row>
    <row r="477" spans="10:13">
      <c r="J477" s="132"/>
      <c r="K477" s="132"/>
      <c r="L477" s="132"/>
      <c r="M477" s="132"/>
    </row>
    <row r="478" spans="10:13">
      <c r="J478" s="132"/>
      <c r="K478" s="132"/>
      <c r="L478" s="132"/>
      <c r="M478" s="132"/>
    </row>
    <row r="479" spans="10:13">
      <c r="J479" s="132"/>
      <c r="K479" s="132"/>
      <c r="L479" s="132"/>
      <c r="M479" s="132"/>
    </row>
    <row r="480" spans="10:13">
      <c r="J480" s="132"/>
      <c r="K480" s="132"/>
      <c r="L480" s="132"/>
      <c r="M480" s="132"/>
    </row>
    <row r="481" spans="10:13">
      <c r="J481" s="132"/>
      <c r="K481" s="132"/>
      <c r="L481" s="132"/>
      <c r="M481" s="132"/>
    </row>
    <row r="482" spans="10:13">
      <c r="J482" s="132"/>
      <c r="K482" s="132"/>
      <c r="L482" s="132"/>
      <c r="M482" s="132"/>
    </row>
    <row r="483" spans="10:13">
      <c r="J483" s="132"/>
      <c r="K483" s="132"/>
      <c r="L483" s="132"/>
      <c r="M483" s="132"/>
    </row>
    <row r="484" spans="10:13">
      <c r="J484" s="132"/>
      <c r="K484" s="132"/>
      <c r="L484" s="132"/>
      <c r="M484" s="132"/>
    </row>
    <row r="485" spans="10:13">
      <c r="J485" s="132"/>
      <c r="K485" s="132"/>
      <c r="L485" s="132"/>
      <c r="M485" s="132"/>
    </row>
    <row r="486" spans="10:13">
      <c r="J486" s="132"/>
      <c r="K486" s="132"/>
      <c r="L486" s="132"/>
      <c r="M486" s="132"/>
    </row>
    <row r="487" spans="10:13">
      <c r="J487" s="132"/>
      <c r="K487" s="132"/>
      <c r="L487" s="132"/>
      <c r="M487" s="132"/>
    </row>
    <row r="488" spans="10:13">
      <c r="J488" s="132"/>
      <c r="K488" s="132"/>
      <c r="L488" s="132"/>
      <c r="M488" s="132"/>
    </row>
    <row r="489" spans="10:13">
      <c r="J489" s="132"/>
      <c r="K489" s="132"/>
      <c r="L489" s="132"/>
      <c r="M489" s="132"/>
    </row>
    <row r="490" spans="10:13">
      <c r="J490" s="132"/>
      <c r="K490" s="132"/>
      <c r="L490" s="132"/>
      <c r="M490" s="132"/>
    </row>
    <row r="491" spans="10:13">
      <c r="J491" s="132"/>
      <c r="K491" s="132"/>
      <c r="L491" s="132"/>
      <c r="M491" s="132"/>
    </row>
    <row r="492" spans="10:13">
      <c r="J492" s="132"/>
      <c r="K492" s="132"/>
      <c r="L492" s="132"/>
      <c r="M492" s="132"/>
    </row>
    <row r="493" spans="10:13">
      <c r="J493" s="132"/>
      <c r="K493" s="132"/>
      <c r="L493" s="132"/>
      <c r="M493" s="132"/>
    </row>
    <row r="494" spans="10:13">
      <c r="J494" s="132"/>
      <c r="K494" s="132"/>
      <c r="L494" s="132"/>
      <c r="M494" s="132"/>
    </row>
    <row r="495" spans="10:13">
      <c r="J495" s="132"/>
      <c r="K495" s="132"/>
      <c r="L495" s="132"/>
      <c r="M495" s="132"/>
    </row>
    <row r="496" spans="10:13">
      <c r="J496" s="132"/>
      <c r="K496" s="132"/>
      <c r="L496" s="132"/>
      <c r="M496" s="132"/>
    </row>
    <row r="497" spans="10:13">
      <c r="J497" s="132"/>
      <c r="K497" s="132"/>
      <c r="L497" s="132"/>
      <c r="M497" s="132"/>
    </row>
    <row r="498" spans="10:13">
      <c r="J498" s="132"/>
      <c r="K498" s="132"/>
      <c r="L498" s="132"/>
      <c r="M498" s="132"/>
    </row>
    <row r="499" spans="10:13">
      <c r="J499" s="132"/>
      <c r="K499" s="132"/>
      <c r="L499" s="132"/>
      <c r="M499" s="132"/>
    </row>
    <row r="500" spans="10:13">
      <c r="J500" s="132"/>
      <c r="K500" s="132"/>
      <c r="L500" s="132"/>
      <c r="M500" s="132"/>
    </row>
    <row r="501" spans="10:13">
      <c r="J501" s="132"/>
      <c r="K501" s="132"/>
      <c r="L501" s="132"/>
      <c r="M501" s="132"/>
    </row>
    <row r="502" spans="10:13">
      <c r="J502" s="132"/>
      <c r="K502" s="132"/>
      <c r="L502" s="132"/>
      <c r="M502" s="132"/>
    </row>
    <row r="503" spans="10:13">
      <c r="J503" s="132"/>
      <c r="K503" s="132"/>
      <c r="L503" s="132"/>
      <c r="M503" s="132"/>
    </row>
    <row r="504" spans="10:13">
      <c r="J504" s="132"/>
      <c r="K504" s="132"/>
      <c r="L504" s="132"/>
      <c r="M504" s="132"/>
    </row>
    <row r="505" spans="10:13">
      <c r="J505" s="132"/>
      <c r="K505" s="132"/>
      <c r="L505" s="132"/>
      <c r="M505" s="132"/>
    </row>
    <row r="506" spans="10:13">
      <c r="J506" s="132"/>
      <c r="K506" s="132"/>
      <c r="L506" s="132"/>
      <c r="M506" s="132"/>
    </row>
    <row r="507" spans="10:13">
      <c r="J507" s="132"/>
      <c r="K507" s="132"/>
      <c r="L507" s="132"/>
      <c r="M507" s="132"/>
    </row>
    <row r="508" spans="10:13">
      <c r="J508" s="132"/>
      <c r="K508" s="132"/>
      <c r="L508" s="132"/>
      <c r="M508" s="132"/>
    </row>
    <row r="509" spans="10:13">
      <c r="J509" s="132"/>
      <c r="K509" s="132"/>
      <c r="L509" s="132"/>
      <c r="M509" s="132"/>
    </row>
    <row r="510" spans="10:13">
      <c r="J510" s="132"/>
      <c r="K510" s="132"/>
      <c r="L510" s="132"/>
      <c r="M510" s="132"/>
    </row>
    <row r="511" spans="10:13">
      <c r="J511" s="132"/>
      <c r="K511" s="132"/>
      <c r="L511" s="132"/>
      <c r="M511" s="132"/>
    </row>
    <row r="512" spans="10:13">
      <c r="J512" s="132"/>
      <c r="K512" s="132"/>
      <c r="L512" s="132"/>
      <c r="M512" s="132"/>
    </row>
    <row r="513" spans="10:13">
      <c r="J513" s="132"/>
      <c r="K513" s="132"/>
      <c r="L513" s="132"/>
      <c r="M513" s="132"/>
    </row>
    <row r="514" spans="10:13">
      <c r="J514" s="132"/>
      <c r="K514" s="132"/>
      <c r="L514" s="132"/>
      <c r="M514" s="132"/>
    </row>
    <row r="515" spans="10:13">
      <c r="J515" s="132"/>
      <c r="K515" s="132"/>
      <c r="L515" s="132"/>
      <c r="M515" s="132"/>
    </row>
    <row r="516" spans="10:13">
      <c r="J516" s="132"/>
      <c r="K516" s="132"/>
      <c r="L516" s="132"/>
      <c r="M516" s="132"/>
    </row>
    <row r="517" spans="10:13">
      <c r="J517" s="132"/>
      <c r="K517" s="132"/>
      <c r="L517" s="132"/>
      <c r="M517" s="132"/>
    </row>
    <row r="518" spans="10:13">
      <c r="J518" s="132"/>
      <c r="K518" s="132"/>
      <c r="L518" s="132"/>
      <c r="M518" s="132"/>
    </row>
    <row r="519" spans="10:13">
      <c r="J519" s="132"/>
      <c r="K519" s="132"/>
      <c r="L519" s="132"/>
      <c r="M519" s="132"/>
    </row>
    <row r="520" spans="10:13">
      <c r="J520" s="132"/>
      <c r="K520" s="132"/>
      <c r="L520" s="132"/>
      <c r="M520" s="132"/>
    </row>
    <row r="521" spans="10:13">
      <c r="J521" s="132"/>
      <c r="K521" s="132"/>
      <c r="L521" s="132"/>
      <c r="M521" s="132"/>
    </row>
    <row r="522" spans="10:13">
      <c r="J522" s="132"/>
      <c r="K522" s="132"/>
      <c r="L522" s="132"/>
      <c r="M522" s="132"/>
    </row>
    <row r="523" spans="10:13">
      <c r="J523" s="132"/>
      <c r="K523" s="132"/>
      <c r="L523" s="132"/>
      <c r="M523" s="132"/>
    </row>
    <row r="524" spans="10:13">
      <c r="J524" s="132"/>
      <c r="K524" s="132"/>
      <c r="L524" s="132"/>
      <c r="M524" s="132"/>
    </row>
    <row r="525" spans="10:13">
      <c r="J525" s="132"/>
      <c r="K525" s="132"/>
      <c r="L525" s="132"/>
      <c r="M525" s="132"/>
    </row>
    <row r="526" spans="10:13">
      <c r="J526" s="132"/>
      <c r="K526" s="132"/>
      <c r="L526" s="132"/>
      <c r="M526" s="132"/>
    </row>
    <row r="527" spans="10:13">
      <c r="J527" s="132"/>
      <c r="K527" s="132"/>
      <c r="L527" s="132"/>
      <c r="M527" s="132"/>
    </row>
    <row r="528" spans="10:13">
      <c r="J528" s="132"/>
      <c r="K528" s="132"/>
      <c r="L528" s="132"/>
      <c r="M528" s="132"/>
    </row>
    <row r="529" spans="10:13">
      <c r="J529" s="132"/>
      <c r="K529" s="132"/>
      <c r="L529" s="132"/>
      <c r="M529" s="132"/>
    </row>
    <row r="530" spans="10:13">
      <c r="J530" s="132"/>
      <c r="K530" s="132"/>
      <c r="L530" s="132"/>
      <c r="M530" s="132"/>
    </row>
    <row r="531" spans="10:13">
      <c r="J531" s="132"/>
      <c r="K531" s="132"/>
      <c r="L531" s="132"/>
      <c r="M531" s="132"/>
    </row>
    <row r="532" spans="10:13">
      <c r="J532" s="132"/>
      <c r="K532" s="132"/>
      <c r="L532" s="132"/>
      <c r="M532" s="132"/>
    </row>
    <row r="533" spans="10:13">
      <c r="J533" s="132"/>
      <c r="K533" s="132"/>
      <c r="L533" s="132"/>
      <c r="M533" s="132"/>
    </row>
    <row r="534" spans="10:13">
      <c r="J534" s="132"/>
      <c r="K534" s="132"/>
      <c r="L534" s="132"/>
      <c r="M534" s="132"/>
    </row>
    <row r="535" spans="10:13">
      <c r="J535" s="132"/>
      <c r="K535" s="132"/>
      <c r="L535" s="132"/>
      <c r="M535" s="132"/>
    </row>
    <row r="536" spans="10:13">
      <c r="J536" s="132"/>
      <c r="K536" s="132"/>
      <c r="L536" s="132"/>
      <c r="M536" s="132"/>
    </row>
    <row r="537" spans="10:13">
      <c r="J537" s="132"/>
      <c r="K537" s="132"/>
      <c r="L537" s="132"/>
      <c r="M537" s="132"/>
    </row>
    <row r="538" spans="10:13">
      <c r="J538" s="132"/>
      <c r="K538" s="132"/>
      <c r="L538" s="132"/>
      <c r="M538" s="132"/>
    </row>
    <row r="539" spans="10:13">
      <c r="J539" s="132"/>
      <c r="K539" s="132"/>
      <c r="L539" s="132"/>
      <c r="M539" s="132"/>
    </row>
    <row r="540" spans="10:13">
      <c r="J540" s="132"/>
      <c r="K540" s="132"/>
      <c r="L540" s="132"/>
      <c r="M540" s="132"/>
    </row>
    <row r="541" spans="10:13">
      <c r="J541" s="132"/>
      <c r="K541" s="132"/>
      <c r="L541" s="132"/>
      <c r="M541" s="132"/>
    </row>
    <row r="542" spans="10:13">
      <c r="J542" s="132"/>
      <c r="K542" s="132"/>
      <c r="L542" s="132"/>
      <c r="M542" s="132"/>
    </row>
    <row r="543" spans="10:13">
      <c r="J543" s="132"/>
      <c r="K543" s="132"/>
      <c r="L543" s="132"/>
      <c r="M543" s="132"/>
    </row>
    <row r="544" spans="10:13">
      <c r="J544" s="132"/>
      <c r="K544" s="132"/>
      <c r="L544" s="132"/>
      <c r="M544" s="132"/>
    </row>
    <row r="545" spans="10:13">
      <c r="J545" s="132"/>
      <c r="K545" s="132"/>
      <c r="L545" s="132"/>
      <c r="M545" s="132"/>
    </row>
    <row r="546" spans="10:13">
      <c r="J546" s="132"/>
      <c r="K546" s="132"/>
      <c r="L546" s="132"/>
      <c r="M546" s="132"/>
    </row>
    <row r="547" spans="10:13">
      <c r="J547" s="132"/>
      <c r="K547" s="132"/>
      <c r="L547" s="132"/>
      <c r="M547" s="132"/>
    </row>
    <row r="548" spans="10:13">
      <c r="J548" s="132"/>
      <c r="K548" s="132"/>
      <c r="L548" s="132"/>
      <c r="M548" s="132"/>
    </row>
    <row r="549" spans="10:13">
      <c r="J549" s="132"/>
      <c r="K549" s="132"/>
      <c r="L549" s="132"/>
      <c r="M549" s="132"/>
    </row>
    <row r="550" spans="10:13">
      <c r="J550" s="132"/>
      <c r="K550" s="132"/>
      <c r="L550" s="132"/>
      <c r="M550" s="132"/>
    </row>
    <row r="551" spans="10:13">
      <c r="J551" s="132"/>
      <c r="K551" s="132"/>
      <c r="L551" s="132"/>
      <c r="M551" s="132"/>
    </row>
    <row r="552" spans="10:13">
      <c r="J552" s="132"/>
      <c r="K552" s="132"/>
      <c r="L552" s="132"/>
      <c r="M552" s="132"/>
    </row>
    <row r="553" spans="10:13">
      <c r="J553" s="132"/>
      <c r="K553" s="132"/>
      <c r="L553" s="132"/>
      <c r="M553" s="132"/>
    </row>
    <row r="554" spans="10:13">
      <c r="J554" s="132"/>
      <c r="K554" s="132"/>
      <c r="L554" s="132"/>
      <c r="M554" s="132"/>
    </row>
    <row r="555" spans="10:13">
      <c r="J555" s="132"/>
      <c r="K555" s="132"/>
      <c r="L555" s="132"/>
      <c r="M555" s="132"/>
    </row>
    <row r="556" spans="10:13">
      <c r="J556" s="132"/>
      <c r="K556" s="132"/>
      <c r="L556" s="132"/>
      <c r="M556" s="132"/>
    </row>
    <row r="557" spans="10:13">
      <c r="J557" s="132"/>
      <c r="K557" s="132"/>
      <c r="L557" s="132"/>
      <c r="M557" s="132"/>
    </row>
    <row r="558" spans="10:13">
      <c r="J558" s="132"/>
      <c r="K558" s="132"/>
      <c r="L558" s="132"/>
      <c r="M558" s="132"/>
    </row>
    <row r="559" spans="10:13">
      <c r="J559" s="132"/>
      <c r="K559" s="132"/>
      <c r="L559" s="132"/>
      <c r="M559" s="132"/>
    </row>
    <row r="560" spans="10:13">
      <c r="J560" s="132"/>
      <c r="K560" s="132"/>
      <c r="L560" s="132"/>
      <c r="M560" s="132"/>
    </row>
    <row r="561" spans="10:13">
      <c r="J561" s="132"/>
      <c r="K561" s="132"/>
      <c r="L561" s="132"/>
      <c r="M561" s="132"/>
    </row>
    <row r="562" spans="10:13">
      <c r="J562" s="132"/>
      <c r="K562" s="132"/>
      <c r="L562" s="132"/>
      <c r="M562" s="132"/>
    </row>
    <row r="563" spans="10:13">
      <c r="J563" s="132"/>
      <c r="K563" s="132"/>
      <c r="L563" s="132"/>
      <c r="M563" s="132"/>
    </row>
    <row r="564" spans="10:13">
      <c r="J564" s="132"/>
      <c r="K564" s="132"/>
      <c r="L564" s="132"/>
      <c r="M564" s="132"/>
    </row>
    <row r="565" spans="10:13">
      <c r="J565" s="132"/>
      <c r="K565" s="132"/>
      <c r="L565" s="132"/>
      <c r="M565" s="132"/>
    </row>
    <row r="566" spans="10:13">
      <c r="J566" s="132"/>
      <c r="K566" s="132"/>
      <c r="L566" s="132"/>
      <c r="M566" s="132"/>
    </row>
    <row r="567" spans="10:13">
      <c r="J567" s="132"/>
      <c r="K567" s="132"/>
      <c r="L567" s="132"/>
      <c r="M567" s="132"/>
    </row>
    <row r="568" spans="10:13">
      <c r="J568" s="132"/>
      <c r="K568" s="132"/>
      <c r="L568" s="132"/>
      <c r="M568" s="132"/>
    </row>
    <row r="569" spans="10:13">
      <c r="J569" s="132"/>
      <c r="K569" s="132"/>
      <c r="L569" s="132"/>
      <c r="M569" s="132"/>
    </row>
    <row r="570" spans="10:13">
      <c r="J570" s="132"/>
      <c r="K570" s="132"/>
      <c r="L570" s="132"/>
      <c r="M570" s="132"/>
    </row>
    <row r="571" spans="10:13">
      <c r="J571" s="132"/>
      <c r="K571" s="132"/>
      <c r="L571" s="132"/>
      <c r="M571" s="132"/>
    </row>
    <row r="572" spans="10:13">
      <c r="J572" s="132"/>
      <c r="K572" s="132"/>
      <c r="L572" s="132"/>
      <c r="M572" s="132"/>
    </row>
    <row r="573" spans="10:13">
      <c r="J573" s="132"/>
      <c r="K573" s="132"/>
      <c r="L573" s="132"/>
      <c r="M573" s="132"/>
    </row>
    <row r="574" spans="10:13">
      <c r="J574" s="132"/>
      <c r="K574" s="132"/>
      <c r="L574" s="132"/>
      <c r="M574" s="132"/>
    </row>
    <row r="575" spans="10:13">
      <c r="J575" s="132"/>
      <c r="K575" s="132"/>
      <c r="L575" s="132"/>
      <c r="M575" s="132"/>
    </row>
    <row r="576" spans="10:13">
      <c r="J576" s="132"/>
      <c r="K576" s="132"/>
      <c r="L576" s="132"/>
      <c r="M576" s="132"/>
    </row>
    <row r="577" spans="10:13">
      <c r="J577" s="132"/>
      <c r="K577" s="132"/>
      <c r="L577" s="132"/>
      <c r="M577" s="132"/>
    </row>
    <row r="578" spans="10:13">
      <c r="J578" s="132"/>
      <c r="K578" s="132"/>
      <c r="L578" s="132"/>
      <c r="M578" s="132"/>
    </row>
    <row r="579" spans="10:13">
      <c r="J579" s="132"/>
      <c r="K579" s="132"/>
      <c r="L579" s="132"/>
      <c r="M579" s="132"/>
    </row>
    <row r="580" spans="10:13">
      <c r="J580" s="132"/>
      <c r="K580" s="132"/>
      <c r="L580" s="132"/>
      <c r="M580" s="132"/>
    </row>
    <row r="581" spans="10:13">
      <c r="J581" s="132"/>
      <c r="K581" s="132"/>
      <c r="L581" s="132"/>
      <c r="M581" s="132"/>
    </row>
    <row r="582" spans="10:13">
      <c r="J582" s="132"/>
      <c r="K582" s="132"/>
      <c r="L582" s="132"/>
      <c r="M582" s="132"/>
    </row>
    <row r="583" spans="10:13">
      <c r="J583" s="132"/>
      <c r="K583" s="132"/>
      <c r="L583" s="132"/>
      <c r="M583" s="132"/>
    </row>
    <row r="584" spans="10:13">
      <c r="J584" s="132"/>
      <c r="K584" s="132"/>
      <c r="L584" s="132"/>
      <c r="M584" s="132"/>
    </row>
    <row r="585" spans="10:13">
      <c r="J585" s="132"/>
      <c r="K585" s="132"/>
      <c r="L585" s="132"/>
      <c r="M585" s="132"/>
    </row>
    <row r="586" spans="10:13">
      <c r="J586" s="132"/>
      <c r="K586" s="132"/>
      <c r="L586" s="132"/>
      <c r="M586" s="132"/>
    </row>
    <row r="587" spans="10:13">
      <c r="J587" s="132"/>
      <c r="K587" s="132"/>
      <c r="L587" s="132"/>
      <c r="M587" s="132"/>
    </row>
    <row r="588" spans="10:13">
      <c r="J588" s="132"/>
      <c r="K588" s="132"/>
      <c r="L588" s="132"/>
      <c r="M588" s="132"/>
    </row>
    <row r="589" spans="10:13">
      <c r="J589" s="132"/>
      <c r="K589" s="132"/>
      <c r="L589" s="132"/>
      <c r="M589" s="132"/>
    </row>
    <row r="590" spans="10:13">
      <c r="J590" s="132"/>
      <c r="K590" s="132"/>
      <c r="L590" s="132"/>
      <c r="M590" s="132"/>
    </row>
    <row r="591" spans="10:13">
      <c r="J591" s="132"/>
      <c r="K591" s="132"/>
      <c r="L591" s="132"/>
      <c r="M591" s="132"/>
    </row>
    <row r="592" spans="10:13">
      <c r="J592" s="132"/>
      <c r="K592" s="132"/>
      <c r="L592" s="132"/>
      <c r="M592" s="132"/>
    </row>
    <row r="593" spans="10:13">
      <c r="J593" s="132"/>
      <c r="K593" s="132"/>
      <c r="L593" s="132"/>
      <c r="M593" s="132"/>
    </row>
    <row r="594" spans="10:13">
      <c r="J594" s="132"/>
      <c r="K594" s="132"/>
      <c r="L594" s="132"/>
      <c r="M594" s="132"/>
    </row>
    <row r="595" spans="10:13">
      <c r="J595" s="132"/>
      <c r="K595" s="132"/>
      <c r="L595" s="132"/>
      <c r="M595" s="132"/>
    </row>
    <row r="596" spans="10:13">
      <c r="J596" s="132"/>
      <c r="K596" s="132"/>
      <c r="L596" s="132"/>
      <c r="M596" s="132"/>
    </row>
    <row r="597" spans="10:13">
      <c r="J597" s="132"/>
      <c r="K597" s="132"/>
      <c r="L597" s="132"/>
      <c r="M597" s="132"/>
    </row>
    <row r="598" spans="10:13">
      <c r="J598" s="132"/>
      <c r="K598" s="132"/>
      <c r="L598" s="132"/>
      <c r="M598" s="132"/>
    </row>
    <row r="599" spans="10:13">
      <c r="J599" s="132"/>
      <c r="K599" s="132"/>
      <c r="L599" s="132"/>
      <c r="M599" s="132"/>
    </row>
    <row r="600" spans="10:13">
      <c r="J600" s="132"/>
      <c r="K600" s="132"/>
      <c r="L600" s="132"/>
      <c r="M600" s="132"/>
    </row>
    <row r="601" spans="10:13">
      <c r="J601" s="132"/>
      <c r="K601" s="132"/>
      <c r="L601" s="132"/>
      <c r="M601" s="132"/>
    </row>
    <row r="602" spans="10:13">
      <c r="J602" s="132"/>
      <c r="K602" s="132"/>
      <c r="L602" s="132"/>
      <c r="M602" s="132"/>
    </row>
    <row r="603" spans="10:13">
      <c r="J603" s="132"/>
      <c r="K603" s="132"/>
      <c r="L603" s="132"/>
      <c r="M603" s="132"/>
    </row>
    <row r="604" spans="10:13">
      <c r="J604" s="132"/>
      <c r="K604" s="132"/>
      <c r="L604" s="132"/>
      <c r="M604" s="132"/>
    </row>
    <row r="605" spans="10:13">
      <c r="J605" s="132"/>
      <c r="K605" s="132"/>
      <c r="L605" s="132"/>
      <c r="M605" s="132"/>
    </row>
    <row r="606" spans="10:13">
      <c r="J606" s="132"/>
      <c r="K606" s="132"/>
      <c r="L606" s="132"/>
      <c r="M606" s="132"/>
    </row>
    <row r="607" spans="10:13">
      <c r="J607" s="132"/>
      <c r="K607" s="132"/>
      <c r="L607" s="132"/>
      <c r="M607" s="132"/>
    </row>
    <row r="608" spans="10:13">
      <c r="J608" s="132"/>
      <c r="K608" s="132"/>
      <c r="L608" s="132"/>
      <c r="M608" s="132"/>
    </row>
    <row r="609" spans="10:13">
      <c r="J609" s="132"/>
      <c r="K609" s="132"/>
      <c r="L609" s="132"/>
      <c r="M609" s="132"/>
    </row>
    <row r="610" spans="10:13">
      <c r="J610" s="132"/>
      <c r="K610" s="132"/>
      <c r="L610" s="132"/>
      <c r="M610" s="132"/>
    </row>
    <row r="611" spans="10:13">
      <c r="J611" s="132"/>
      <c r="K611" s="132"/>
      <c r="L611" s="132"/>
      <c r="M611" s="132"/>
    </row>
    <row r="612" spans="10:13">
      <c r="J612" s="132"/>
      <c r="K612" s="132"/>
      <c r="L612" s="132"/>
      <c r="M612" s="132"/>
    </row>
    <row r="613" spans="10:13">
      <c r="J613" s="132"/>
      <c r="K613" s="132"/>
      <c r="L613" s="132"/>
      <c r="M613" s="132"/>
    </row>
    <row r="614" spans="10:13">
      <c r="J614" s="132"/>
      <c r="K614" s="132"/>
      <c r="L614" s="132"/>
      <c r="M614" s="132"/>
    </row>
    <row r="615" spans="10:13">
      <c r="J615" s="132"/>
      <c r="K615" s="132"/>
      <c r="L615" s="132"/>
      <c r="M615" s="132"/>
    </row>
    <row r="616" spans="10:13">
      <c r="J616" s="132"/>
      <c r="K616" s="132"/>
      <c r="L616" s="132"/>
      <c r="M616" s="132"/>
    </row>
    <row r="617" spans="10:13">
      <c r="J617" s="132"/>
      <c r="K617" s="132"/>
      <c r="L617" s="132"/>
      <c r="M617" s="132"/>
    </row>
    <row r="618" spans="10:13">
      <c r="J618" s="132"/>
      <c r="K618" s="132"/>
      <c r="L618" s="132"/>
      <c r="M618" s="132"/>
    </row>
    <row r="619" spans="10:13">
      <c r="J619" s="132"/>
      <c r="K619" s="132"/>
      <c r="L619" s="132"/>
      <c r="M619" s="132"/>
    </row>
    <row r="620" spans="10:13">
      <c r="J620" s="132"/>
      <c r="K620" s="132"/>
      <c r="L620" s="132"/>
      <c r="M620" s="132"/>
    </row>
    <row r="621" spans="10:13">
      <c r="J621" s="132"/>
      <c r="K621" s="132"/>
      <c r="L621" s="132"/>
      <c r="M621" s="132"/>
    </row>
    <row r="622" spans="10:13">
      <c r="J622" s="132"/>
      <c r="K622" s="132"/>
      <c r="L622" s="132"/>
      <c r="M622" s="132"/>
    </row>
    <row r="623" spans="10:13">
      <c r="J623" s="132"/>
      <c r="K623" s="132"/>
      <c r="L623" s="132"/>
      <c r="M623" s="132"/>
    </row>
    <row r="624" spans="10:13">
      <c r="J624" s="132"/>
      <c r="K624" s="132"/>
      <c r="L624" s="132"/>
      <c r="M624" s="132"/>
    </row>
    <row r="625" spans="10:13">
      <c r="J625" s="132"/>
      <c r="K625" s="132"/>
      <c r="L625" s="132"/>
      <c r="M625" s="132"/>
    </row>
    <row r="626" spans="10:13">
      <c r="J626" s="132"/>
      <c r="K626" s="132"/>
      <c r="L626" s="132"/>
      <c r="M626" s="132"/>
    </row>
    <row r="627" spans="10:13">
      <c r="J627" s="132"/>
      <c r="K627" s="132"/>
      <c r="L627" s="132"/>
      <c r="M627" s="132"/>
    </row>
    <row r="628" spans="10:13">
      <c r="J628" s="132"/>
      <c r="K628" s="132"/>
      <c r="L628" s="132"/>
      <c r="M628" s="132"/>
    </row>
    <row r="629" spans="10:13">
      <c r="J629" s="132"/>
      <c r="K629" s="132"/>
      <c r="L629" s="132"/>
      <c r="M629" s="132"/>
    </row>
    <row r="630" spans="10:13">
      <c r="J630" s="132"/>
      <c r="K630" s="132"/>
      <c r="L630" s="132"/>
      <c r="M630" s="132"/>
    </row>
    <row r="631" spans="10:13">
      <c r="J631" s="132"/>
      <c r="K631" s="132"/>
      <c r="L631" s="132"/>
      <c r="M631" s="132"/>
    </row>
    <row r="632" spans="10:13">
      <c r="J632" s="132"/>
      <c r="K632" s="132"/>
      <c r="L632" s="132"/>
      <c r="M632" s="132"/>
    </row>
    <row r="633" spans="10:13">
      <c r="J633" s="132"/>
      <c r="K633" s="132"/>
      <c r="L633" s="132"/>
      <c r="M633" s="132"/>
    </row>
    <row r="634" spans="10:13">
      <c r="J634" s="132"/>
      <c r="K634" s="132"/>
      <c r="L634" s="132"/>
      <c r="M634" s="132"/>
    </row>
    <row r="635" spans="10:13">
      <c r="J635" s="132"/>
      <c r="K635" s="132"/>
      <c r="L635" s="132"/>
      <c r="M635" s="132"/>
    </row>
    <row r="636" spans="10:13">
      <c r="J636" s="132"/>
      <c r="K636" s="132"/>
      <c r="L636" s="132"/>
      <c r="M636" s="132"/>
    </row>
    <row r="637" spans="10:13">
      <c r="J637" s="132"/>
      <c r="K637" s="132"/>
      <c r="L637" s="132"/>
      <c r="M637" s="132"/>
    </row>
    <row r="638" spans="10:13">
      <c r="J638" s="132"/>
      <c r="K638" s="132"/>
      <c r="L638" s="132"/>
      <c r="M638" s="132"/>
    </row>
    <row r="639" spans="10:13">
      <c r="J639" s="132"/>
      <c r="K639" s="132"/>
      <c r="L639" s="132"/>
      <c r="M639" s="132"/>
    </row>
    <row r="640" spans="10:13">
      <c r="J640" s="132"/>
      <c r="K640" s="132"/>
      <c r="L640" s="132"/>
      <c r="M640" s="132"/>
    </row>
    <row r="641" spans="10:13">
      <c r="J641" s="132"/>
      <c r="K641" s="132"/>
      <c r="L641" s="132"/>
      <c r="M641" s="132"/>
    </row>
    <row r="642" spans="10:13">
      <c r="J642" s="132"/>
      <c r="K642" s="132"/>
      <c r="L642" s="132"/>
      <c r="M642" s="132"/>
    </row>
    <row r="643" spans="10:13">
      <c r="J643" s="132"/>
      <c r="K643" s="132"/>
      <c r="L643" s="132"/>
      <c r="M643" s="132"/>
    </row>
    <row r="644" spans="10:13">
      <c r="J644" s="132"/>
      <c r="K644" s="132"/>
      <c r="L644" s="132"/>
      <c r="M644" s="132"/>
    </row>
    <row r="645" spans="10:13">
      <c r="J645" s="132"/>
      <c r="K645" s="132"/>
      <c r="L645" s="132"/>
      <c r="M645" s="132"/>
    </row>
    <row r="646" spans="10:13">
      <c r="J646" s="132"/>
      <c r="K646" s="132"/>
      <c r="L646" s="132"/>
      <c r="M646" s="132"/>
    </row>
    <row r="647" spans="10:13">
      <c r="J647" s="132"/>
      <c r="K647" s="132"/>
      <c r="L647" s="132"/>
      <c r="M647" s="132"/>
    </row>
    <row r="648" spans="10:13">
      <c r="J648" s="132"/>
      <c r="K648" s="132"/>
      <c r="L648" s="132"/>
      <c r="M648" s="132"/>
    </row>
    <row r="649" spans="10:13">
      <c r="J649" s="132"/>
      <c r="K649" s="132"/>
      <c r="L649" s="132"/>
      <c r="M649" s="132"/>
    </row>
    <row r="650" spans="10:13">
      <c r="J650" s="132"/>
      <c r="K650" s="132"/>
      <c r="L650" s="132"/>
      <c r="M650" s="132"/>
    </row>
    <row r="651" spans="10:13">
      <c r="J651" s="132"/>
      <c r="K651" s="132"/>
      <c r="L651" s="132"/>
      <c r="M651" s="132"/>
    </row>
    <row r="652" spans="10:13">
      <c r="J652" s="132"/>
      <c r="K652" s="132"/>
      <c r="L652" s="132"/>
      <c r="M652" s="132"/>
    </row>
    <row r="653" spans="10:13">
      <c r="J653" s="132"/>
      <c r="K653" s="132"/>
      <c r="L653" s="132"/>
      <c r="M653" s="132"/>
    </row>
    <row r="654" spans="10:13">
      <c r="J654" s="132"/>
      <c r="K654" s="132"/>
      <c r="L654" s="132"/>
      <c r="M654" s="132"/>
    </row>
    <row r="655" spans="10:13">
      <c r="J655" s="132"/>
      <c r="K655" s="132"/>
      <c r="L655" s="132"/>
      <c r="M655" s="132"/>
    </row>
    <row r="656" spans="10:13">
      <c r="J656" s="132"/>
      <c r="K656" s="132"/>
      <c r="L656" s="132"/>
      <c r="M656" s="132"/>
    </row>
    <row r="657" spans="10:13">
      <c r="J657" s="132"/>
      <c r="K657" s="132"/>
      <c r="L657" s="132"/>
      <c r="M657" s="132"/>
    </row>
    <row r="658" spans="10:13">
      <c r="J658" s="132"/>
      <c r="K658" s="132"/>
      <c r="L658" s="132"/>
      <c r="M658" s="132"/>
    </row>
    <row r="659" spans="10:13">
      <c r="J659" s="132"/>
      <c r="K659" s="132"/>
      <c r="L659" s="132"/>
      <c r="M659" s="132"/>
    </row>
    <row r="660" spans="10:13">
      <c r="J660" s="132"/>
      <c r="K660" s="132"/>
      <c r="L660" s="132"/>
      <c r="M660" s="132"/>
    </row>
    <row r="661" spans="10:13">
      <c r="J661" s="132"/>
      <c r="K661" s="132"/>
      <c r="L661" s="132"/>
      <c r="M661" s="132"/>
    </row>
    <row r="662" spans="10:13">
      <c r="J662" s="132"/>
      <c r="K662" s="132"/>
      <c r="L662" s="132"/>
      <c r="M662" s="132"/>
    </row>
    <row r="663" spans="10:13">
      <c r="J663" s="132"/>
      <c r="K663" s="132"/>
      <c r="L663" s="132"/>
      <c r="M663" s="132"/>
    </row>
    <row r="664" spans="10:13">
      <c r="J664" s="132"/>
      <c r="K664" s="132"/>
      <c r="L664" s="132"/>
      <c r="M664" s="132"/>
    </row>
    <row r="665" spans="10:13">
      <c r="J665" s="132"/>
      <c r="K665" s="132"/>
      <c r="L665" s="132"/>
      <c r="M665" s="132"/>
    </row>
    <row r="666" spans="10:13">
      <c r="J666" s="132"/>
      <c r="K666" s="132"/>
      <c r="L666" s="132"/>
      <c r="M666" s="132"/>
    </row>
    <row r="667" spans="10:13">
      <c r="J667" s="132"/>
      <c r="K667" s="132"/>
      <c r="L667" s="132"/>
      <c r="M667" s="132"/>
    </row>
    <row r="668" spans="10:13">
      <c r="J668" s="132"/>
      <c r="K668" s="132"/>
      <c r="L668" s="132"/>
      <c r="M668" s="132"/>
    </row>
    <row r="669" spans="10:13">
      <c r="J669" s="132"/>
      <c r="K669" s="132"/>
      <c r="L669" s="132"/>
      <c r="M669" s="132"/>
    </row>
    <row r="670" spans="10:13">
      <c r="J670" s="132"/>
      <c r="K670" s="132"/>
      <c r="L670" s="132"/>
      <c r="M670" s="132"/>
    </row>
    <row r="671" spans="10:13">
      <c r="J671" s="132"/>
      <c r="K671" s="132"/>
      <c r="L671" s="132"/>
      <c r="M671" s="132"/>
    </row>
    <row r="672" spans="10:13">
      <c r="J672" s="132"/>
      <c r="K672" s="132"/>
      <c r="L672" s="132"/>
      <c r="M672" s="132"/>
    </row>
    <row r="673" spans="10:13">
      <c r="J673" s="132"/>
      <c r="K673" s="132"/>
      <c r="L673" s="132"/>
      <c r="M673" s="132"/>
    </row>
    <row r="674" spans="10:13">
      <c r="J674" s="132"/>
      <c r="K674" s="132"/>
      <c r="L674" s="132"/>
      <c r="M674" s="132"/>
    </row>
    <row r="675" spans="10:13">
      <c r="J675" s="132"/>
      <c r="K675" s="132"/>
      <c r="L675" s="132"/>
      <c r="M675" s="132"/>
    </row>
    <row r="676" spans="10:13">
      <c r="J676" s="132"/>
      <c r="K676" s="132"/>
      <c r="L676" s="132"/>
      <c r="M676" s="132"/>
    </row>
    <row r="677" spans="10:13">
      <c r="J677" s="132"/>
      <c r="K677" s="132"/>
      <c r="L677" s="132"/>
      <c r="M677" s="132"/>
    </row>
    <row r="678" spans="10:13">
      <c r="J678" s="132"/>
      <c r="K678" s="132"/>
      <c r="L678" s="132"/>
      <c r="M678" s="132"/>
    </row>
    <row r="679" spans="10:13">
      <c r="J679" s="132"/>
      <c r="K679" s="132"/>
      <c r="L679" s="132"/>
      <c r="M679" s="132"/>
    </row>
    <row r="680" spans="10:13">
      <c r="J680" s="132"/>
      <c r="K680" s="132"/>
      <c r="L680" s="132"/>
      <c r="M680" s="132"/>
    </row>
    <row r="681" spans="10:13">
      <c r="J681" s="132"/>
      <c r="K681" s="132"/>
      <c r="L681" s="132"/>
      <c r="M681" s="132"/>
    </row>
    <row r="682" spans="10:13">
      <c r="J682" s="132"/>
      <c r="K682" s="132"/>
      <c r="L682" s="132"/>
      <c r="M682" s="132"/>
    </row>
    <row r="683" spans="10:13">
      <c r="J683" s="132"/>
      <c r="K683" s="132"/>
      <c r="L683" s="132"/>
      <c r="M683" s="132"/>
    </row>
    <row r="684" spans="10:13">
      <c r="J684" s="132"/>
      <c r="K684" s="132"/>
      <c r="L684" s="132"/>
      <c r="M684" s="132"/>
    </row>
    <row r="685" spans="10:13">
      <c r="J685" s="132"/>
      <c r="K685" s="132"/>
      <c r="L685" s="132"/>
      <c r="M685" s="132"/>
    </row>
    <row r="686" spans="10:13">
      <c r="J686" s="132"/>
      <c r="K686" s="132"/>
      <c r="L686" s="132"/>
      <c r="M686" s="132"/>
    </row>
    <row r="687" spans="10:13">
      <c r="J687" s="132"/>
      <c r="K687" s="132"/>
      <c r="L687" s="132"/>
      <c r="M687" s="132"/>
    </row>
    <row r="688" spans="10:13">
      <c r="J688" s="132"/>
      <c r="K688" s="132"/>
      <c r="L688" s="132"/>
      <c r="M688" s="132"/>
    </row>
    <row r="689" spans="10:13">
      <c r="J689" s="132"/>
      <c r="K689" s="132"/>
      <c r="L689" s="132"/>
      <c r="M689" s="132"/>
    </row>
    <row r="690" spans="10:13">
      <c r="J690" s="132"/>
      <c r="K690" s="132"/>
      <c r="L690" s="132"/>
      <c r="M690" s="132"/>
    </row>
    <row r="691" spans="10:13">
      <c r="J691" s="132"/>
      <c r="K691" s="132"/>
      <c r="L691" s="132"/>
      <c r="M691" s="132"/>
    </row>
    <row r="692" spans="10:13">
      <c r="J692" s="132"/>
      <c r="K692" s="132"/>
      <c r="L692" s="132"/>
      <c r="M692" s="132"/>
    </row>
    <row r="693" spans="10:13">
      <c r="J693" s="132"/>
      <c r="K693" s="132"/>
      <c r="L693" s="132"/>
      <c r="M693" s="132"/>
    </row>
    <row r="694" spans="10:13">
      <c r="J694" s="132"/>
      <c r="K694" s="132"/>
      <c r="L694" s="132"/>
      <c r="M694" s="132"/>
    </row>
    <row r="695" spans="10:13">
      <c r="J695" s="132"/>
      <c r="K695" s="132"/>
      <c r="L695" s="132"/>
      <c r="M695" s="132"/>
    </row>
    <row r="696" spans="10:13">
      <c r="J696" s="132"/>
      <c r="K696" s="132"/>
      <c r="L696" s="132"/>
      <c r="M696" s="132"/>
    </row>
    <row r="697" spans="10:13">
      <c r="J697" s="132"/>
      <c r="K697" s="132"/>
      <c r="L697" s="132"/>
      <c r="M697" s="132"/>
    </row>
    <row r="698" spans="10:13">
      <c r="J698" s="132"/>
      <c r="K698" s="132"/>
      <c r="L698" s="132"/>
      <c r="M698" s="132"/>
    </row>
    <row r="699" spans="10:13">
      <c r="J699" s="132"/>
      <c r="K699" s="132"/>
      <c r="L699" s="132"/>
      <c r="M699" s="132"/>
    </row>
    <row r="700" spans="10:13">
      <c r="J700" s="132"/>
      <c r="K700" s="132"/>
      <c r="L700" s="132"/>
      <c r="M700" s="132"/>
    </row>
    <row r="701" spans="10:13">
      <c r="J701" s="132"/>
      <c r="K701" s="132"/>
      <c r="L701" s="132"/>
      <c r="M701" s="132"/>
    </row>
    <row r="702" spans="10:13">
      <c r="J702" s="132"/>
      <c r="K702" s="132"/>
      <c r="L702" s="132"/>
      <c r="M702" s="132"/>
    </row>
    <row r="703" spans="10:13">
      <c r="J703" s="132"/>
      <c r="K703" s="132"/>
      <c r="L703" s="132"/>
      <c r="M703" s="132"/>
    </row>
    <row r="704" spans="10:13">
      <c r="J704" s="132"/>
      <c r="K704" s="132"/>
      <c r="L704" s="132"/>
      <c r="M704" s="132"/>
    </row>
    <row r="705" spans="10:13">
      <c r="J705" s="132"/>
      <c r="K705" s="132"/>
      <c r="L705" s="132"/>
      <c r="M705" s="132"/>
    </row>
    <row r="706" spans="10:13">
      <c r="J706" s="132"/>
      <c r="K706" s="132"/>
      <c r="L706" s="132"/>
      <c r="M706" s="132"/>
    </row>
    <row r="707" spans="10:13">
      <c r="J707" s="132"/>
      <c r="K707" s="132"/>
      <c r="L707" s="132"/>
      <c r="M707" s="132"/>
    </row>
    <row r="708" spans="10:13">
      <c r="J708" s="132"/>
      <c r="K708" s="132"/>
      <c r="L708" s="132"/>
      <c r="M708" s="132"/>
    </row>
    <row r="709" spans="10:13">
      <c r="J709" s="132"/>
      <c r="K709" s="132"/>
      <c r="L709" s="132"/>
      <c r="M709" s="132"/>
    </row>
    <row r="710" spans="10:13">
      <c r="J710" s="132"/>
      <c r="K710" s="132"/>
      <c r="L710" s="132"/>
      <c r="M710" s="132"/>
    </row>
    <row r="711" spans="10:13">
      <c r="J711" s="132"/>
      <c r="K711" s="132"/>
      <c r="L711" s="132"/>
      <c r="M711" s="132"/>
    </row>
    <row r="712" spans="10:13">
      <c r="J712" s="132"/>
      <c r="K712" s="132"/>
      <c r="L712" s="132"/>
      <c r="M712" s="132"/>
    </row>
    <row r="713" spans="10:13">
      <c r="J713" s="132"/>
      <c r="K713" s="132"/>
      <c r="L713" s="132"/>
      <c r="M713" s="132"/>
    </row>
    <row r="714" spans="10:13">
      <c r="J714" s="132"/>
      <c r="K714" s="132"/>
      <c r="L714" s="132"/>
      <c r="M714" s="132"/>
    </row>
    <row r="715" spans="10:13">
      <c r="J715" s="132"/>
      <c r="K715" s="132"/>
      <c r="L715" s="132"/>
      <c r="M715" s="132"/>
    </row>
    <row r="716" spans="10:13">
      <c r="J716" s="132"/>
      <c r="K716" s="132"/>
      <c r="L716" s="132"/>
      <c r="M716" s="132"/>
    </row>
    <row r="717" spans="10:13">
      <c r="J717" s="132"/>
      <c r="K717" s="132"/>
      <c r="L717" s="132"/>
      <c r="M717" s="132"/>
    </row>
    <row r="718" spans="10:13">
      <c r="J718" s="132"/>
      <c r="K718" s="132"/>
      <c r="L718" s="132"/>
      <c r="M718" s="132"/>
    </row>
    <row r="719" spans="10:13">
      <c r="J719" s="132"/>
      <c r="K719" s="132"/>
      <c r="L719" s="132"/>
      <c r="M719" s="132"/>
    </row>
    <row r="720" spans="10:13">
      <c r="J720" s="132"/>
      <c r="K720" s="132"/>
      <c r="L720" s="132"/>
      <c r="M720" s="132"/>
    </row>
    <row r="721" spans="10:13">
      <c r="J721" s="132"/>
      <c r="K721" s="132"/>
      <c r="L721" s="132"/>
      <c r="M721" s="132"/>
    </row>
    <row r="722" spans="10:13">
      <c r="J722" s="132"/>
      <c r="K722" s="132"/>
      <c r="L722" s="132"/>
      <c r="M722" s="132"/>
    </row>
    <row r="723" spans="10:13">
      <c r="J723" s="132"/>
      <c r="K723" s="132"/>
      <c r="L723" s="132"/>
      <c r="M723" s="132"/>
    </row>
    <row r="724" spans="10:13">
      <c r="J724" s="132"/>
      <c r="K724" s="132"/>
      <c r="L724" s="132"/>
      <c r="M724" s="132"/>
    </row>
    <row r="725" spans="10:13">
      <c r="J725" s="132"/>
      <c r="K725" s="132"/>
      <c r="L725" s="132"/>
      <c r="M725" s="132"/>
    </row>
    <row r="726" spans="10:13">
      <c r="J726" s="132"/>
      <c r="K726" s="132"/>
      <c r="L726" s="132"/>
      <c r="M726" s="132"/>
    </row>
    <row r="727" spans="10:13">
      <c r="J727" s="132"/>
      <c r="K727" s="132"/>
      <c r="L727" s="132"/>
      <c r="M727" s="132"/>
    </row>
    <row r="728" spans="10:13">
      <c r="J728" s="132"/>
      <c r="K728" s="132"/>
      <c r="L728" s="132"/>
      <c r="M728" s="132"/>
    </row>
    <row r="729" spans="10:13">
      <c r="J729" s="132"/>
      <c r="K729" s="132"/>
      <c r="L729" s="132"/>
      <c r="M729" s="132"/>
    </row>
    <row r="730" spans="10:13">
      <c r="J730" s="132"/>
      <c r="K730" s="132"/>
      <c r="L730" s="132"/>
      <c r="M730" s="132"/>
    </row>
    <row r="731" spans="10:13">
      <c r="J731" s="132"/>
      <c r="K731" s="132"/>
      <c r="L731" s="132"/>
      <c r="M731" s="132"/>
    </row>
    <row r="732" spans="10:13">
      <c r="J732" s="132"/>
      <c r="K732" s="132"/>
      <c r="L732" s="132"/>
      <c r="M732" s="132"/>
    </row>
    <row r="733" spans="10:13">
      <c r="J733" s="132"/>
      <c r="K733" s="132"/>
      <c r="L733" s="132"/>
      <c r="M733" s="132"/>
    </row>
    <row r="734" spans="10:13">
      <c r="J734" s="132"/>
      <c r="K734" s="132"/>
      <c r="L734" s="132"/>
      <c r="M734" s="132"/>
    </row>
    <row r="735" spans="10:13">
      <c r="J735" s="132"/>
      <c r="K735" s="132"/>
      <c r="L735" s="132"/>
      <c r="M735" s="132"/>
    </row>
    <row r="736" spans="10:13">
      <c r="J736" s="132"/>
      <c r="K736" s="132"/>
      <c r="L736" s="132"/>
      <c r="M736" s="132"/>
    </row>
    <row r="737" spans="10:13">
      <c r="J737" s="132"/>
      <c r="K737" s="132"/>
      <c r="L737" s="132"/>
      <c r="M737" s="132"/>
    </row>
    <row r="738" spans="10:13">
      <c r="J738" s="132"/>
      <c r="K738" s="132"/>
      <c r="L738" s="132"/>
      <c r="M738" s="132"/>
    </row>
    <row r="739" spans="10:13">
      <c r="J739" s="132"/>
      <c r="K739" s="132"/>
      <c r="L739" s="132"/>
      <c r="M739" s="132"/>
    </row>
    <row r="740" spans="10:13">
      <c r="J740" s="132"/>
      <c r="K740" s="132"/>
      <c r="L740" s="132"/>
      <c r="M740" s="132"/>
    </row>
    <row r="741" spans="10:13">
      <c r="J741" s="132"/>
      <c r="K741" s="132"/>
      <c r="L741" s="132"/>
      <c r="M741" s="132"/>
    </row>
    <row r="742" spans="10:13">
      <c r="J742" s="132"/>
      <c r="K742" s="132"/>
      <c r="L742" s="132"/>
      <c r="M742" s="132"/>
    </row>
    <row r="743" spans="10:13">
      <c r="J743" s="132"/>
      <c r="K743" s="132"/>
      <c r="L743" s="132"/>
      <c r="M743" s="132"/>
    </row>
    <row r="744" spans="10:13">
      <c r="J744" s="132"/>
      <c r="K744" s="132"/>
      <c r="L744" s="132"/>
      <c r="M744" s="132"/>
    </row>
    <row r="745" spans="10:13">
      <c r="J745" s="132"/>
      <c r="K745" s="132"/>
      <c r="L745" s="132"/>
      <c r="M745" s="132"/>
    </row>
    <row r="746" spans="10:13">
      <c r="J746" s="132"/>
      <c r="K746" s="132"/>
      <c r="L746" s="132"/>
      <c r="M746" s="132"/>
    </row>
    <row r="747" spans="10:13">
      <c r="J747" s="132"/>
      <c r="K747" s="132"/>
      <c r="L747" s="132"/>
      <c r="M747" s="132"/>
    </row>
    <row r="748" spans="10:13">
      <c r="J748" s="132"/>
      <c r="K748" s="132"/>
      <c r="L748" s="132"/>
      <c r="M748" s="132"/>
    </row>
    <row r="749" spans="10:13">
      <c r="J749" s="132"/>
      <c r="K749" s="132"/>
      <c r="L749" s="132"/>
      <c r="M749" s="132"/>
    </row>
    <row r="750" spans="10:13">
      <c r="J750" s="132"/>
      <c r="K750" s="132"/>
      <c r="L750" s="132"/>
      <c r="M750" s="132"/>
    </row>
    <row r="751" spans="10:13">
      <c r="J751" s="132"/>
      <c r="K751" s="132"/>
      <c r="L751" s="132"/>
      <c r="M751" s="132"/>
    </row>
    <row r="752" spans="10:13">
      <c r="J752" s="132"/>
      <c r="K752" s="132"/>
      <c r="L752" s="132"/>
      <c r="M752" s="132"/>
    </row>
    <row r="753" spans="10:13">
      <c r="J753" s="132"/>
      <c r="K753" s="132"/>
      <c r="L753" s="132"/>
      <c r="M753" s="132"/>
    </row>
    <row r="754" spans="10:13">
      <c r="J754" s="132"/>
      <c r="K754" s="132"/>
      <c r="L754" s="132"/>
      <c r="M754" s="132"/>
    </row>
    <row r="755" spans="10:13">
      <c r="J755" s="132"/>
      <c r="K755" s="132"/>
      <c r="L755" s="132"/>
      <c r="M755" s="132"/>
    </row>
    <row r="756" spans="10:13">
      <c r="J756" s="132"/>
      <c r="K756" s="132"/>
      <c r="L756" s="132"/>
      <c r="M756" s="132"/>
    </row>
    <row r="757" spans="10:13">
      <c r="J757" s="132"/>
      <c r="K757" s="132"/>
      <c r="L757" s="132"/>
      <c r="M757" s="132"/>
    </row>
    <row r="758" spans="10:13">
      <c r="J758" s="132"/>
      <c r="K758" s="132"/>
      <c r="L758" s="132"/>
      <c r="M758" s="132"/>
    </row>
    <row r="759" spans="10:13">
      <c r="J759" s="132"/>
      <c r="K759" s="132"/>
      <c r="L759" s="132"/>
      <c r="M759" s="132"/>
    </row>
    <row r="760" spans="10:13">
      <c r="J760" s="132"/>
      <c r="K760" s="132"/>
      <c r="L760" s="132"/>
      <c r="M760" s="132"/>
    </row>
    <row r="761" spans="10:13">
      <c r="J761" s="132"/>
      <c r="K761" s="132"/>
      <c r="L761" s="132"/>
      <c r="M761" s="132"/>
    </row>
    <row r="762" spans="10:13">
      <c r="J762" s="132"/>
      <c r="K762" s="132"/>
      <c r="L762" s="132"/>
      <c r="M762" s="132"/>
    </row>
    <row r="763" spans="10:13">
      <c r="J763" s="132"/>
      <c r="K763" s="132"/>
      <c r="L763" s="132"/>
      <c r="M763" s="132"/>
    </row>
    <row r="764" spans="10:13">
      <c r="J764" s="132"/>
      <c r="K764" s="132"/>
      <c r="L764" s="132"/>
      <c r="M764" s="132"/>
    </row>
    <row r="765" spans="10:13">
      <c r="J765" s="132"/>
      <c r="K765" s="132"/>
      <c r="L765" s="132"/>
      <c r="M765" s="132"/>
    </row>
    <row r="766" spans="10:13">
      <c r="J766" s="132"/>
      <c r="K766" s="132"/>
      <c r="L766" s="132"/>
      <c r="M766" s="132"/>
    </row>
    <row r="767" spans="10:13">
      <c r="J767" s="132"/>
      <c r="K767" s="132"/>
      <c r="L767" s="132"/>
      <c r="M767" s="132"/>
    </row>
    <row r="768" spans="10:13">
      <c r="J768" s="132"/>
      <c r="K768" s="132"/>
      <c r="L768" s="132"/>
      <c r="M768" s="132"/>
    </row>
    <row r="769" spans="10:13">
      <c r="J769" s="132"/>
      <c r="K769" s="132"/>
      <c r="L769" s="132"/>
      <c r="M769" s="132"/>
    </row>
    <row r="770" spans="10:13">
      <c r="J770" s="132"/>
      <c r="K770" s="132"/>
      <c r="L770" s="132"/>
      <c r="M770" s="132"/>
    </row>
    <row r="771" spans="10:13">
      <c r="J771" s="132"/>
      <c r="K771" s="132"/>
      <c r="L771" s="132"/>
      <c r="M771" s="132"/>
    </row>
    <row r="772" spans="10:13">
      <c r="J772" s="132"/>
      <c r="K772" s="132"/>
      <c r="L772" s="132"/>
      <c r="M772" s="132"/>
    </row>
    <row r="773" spans="10:13">
      <c r="J773" s="132"/>
      <c r="K773" s="132"/>
      <c r="L773" s="132"/>
      <c r="M773" s="132"/>
    </row>
    <row r="774" spans="10:13">
      <c r="J774" s="132"/>
      <c r="K774" s="132"/>
      <c r="L774" s="132"/>
      <c r="M774" s="132"/>
    </row>
    <row r="775" spans="10:13">
      <c r="J775" s="132"/>
      <c r="K775" s="132"/>
      <c r="L775" s="132"/>
      <c r="M775" s="132"/>
    </row>
    <row r="776" spans="10:13">
      <c r="J776" s="132"/>
      <c r="K776" s="132"/>
      <c r="L776" s="132"/>
      <c r="M776" s="132"/>
    </row>
    <row r="777" spans="10:13">
      <c r="J777" s="132"/>
      <c r="K777" s="132"/>
      <c r="L777" s="132"/>
      <c r="M777" s="132"/>
    </row>
    <row r="778" spans="10:13">
      <c r="J778" s="132"/>
      <c r="K778" s="132"/>
      <c r="L778" s="132"/>
      <c r="M778" s="132"/>
    </row>
    <row r="779" spans="10:13">
      <c r="J779" s="132"/>
      <c r="K779" s="132"/>
      <c r="L779" s="132"/>
      <c r="M779" s="132"/>
    </row>
    <row r="780" spans="10:13">
      <c r="J780" s="132"/>
      <c r="K780" s="132"/>
      <c r="L780" s="132"/>
      <c r="M780" s="132"/>
    </row>
    <row r="781" spans="10:13">
      <c r="J781" s="132"/>
      <c r="K781" s="132"/>
      <c r="L781" s="132"/>
      <c r="M781" s="132"/>
    </row>
    <row r="782" spans="10:13">
      <c r="J782" s="132"/>
      <c r="K782" s="132"/>
      <c r="L782" s="132"/>
      <c r="M782" s="132"/>
    </row>
    <row r="783" spans="10:13">
      <c r="J783" s="132"/>
      <c r="K783" s="132"/>
      <c r="L783" s="132"/>
      <c r="M783" s="132"/>
    </row>
    <row r="784" spans="10:13">
      <c r="J784" s="132"/>
      <c r="K784" s="132"/>
      <c r="L784" s="132"/>
      <c r="M784" s="132"/>
    </row>
    <row r="785" spans="10:13">
      <c r="J785" s="132"/>
      <c r="K785" s="132"/>
      <c r="L785" s="132"/>
      <c r="M785" s="132"/>
    </row>
    <row r="786" spans="10:13">
      <c r="J786" s="132"/>
      <c r="K786" s="132"/>
      <c r="L786" s="132"/>
      <c r="M786" s="132"/>
    </row>
    <row r="787" spans="10:13">
      <c r="J787" s="132"/>
      <c r="K787" s="132"/>
      <c r="L787" s="132"/>
      <c r="M787" s="132"/>
    </row>
    <row r="788" spans="10:13">
      <c r="J788" s="132"/>
      <c r="K788" s="132"/>
      <c r="L788" s="132"/>
      <c r="M788" s="132"/>
    </row>
    <row r="789" spans="10:13">
      <c r="J789" s="132"/>
      <c r="K789" s="132"/>
      <c r="L789" s="132"/>
      <c r="M789" s="132"/>
    </row>
    <row r="790" spans="10:13">
      <c r="J790" s="132"/>
      <c r="K790" s="132"/>
      <c r="L790" s="132"/>
      <c r="M790" s="132"/>
    </row>
    <row r="791" spans="10:13">
      <c r="J791" s="132"/>
      <c r="K791" s="132"/>
      <c r="L791" s="132"/>
      <c r="M791" s="132"/>
    </row>
    <row r="792" spans="10:13">
      <c r="J792" s="132"/>
      <c r="K792" s="132"/>
      <c r="L792" s="132"/>
      <c r="M792" s="132"/>
    </row>
    <row r="793" spans="10:13">
      <c r="J793" s="132"/>
      <c r="K793" s="132"/>
      <c r="L793" s="132"/>
      <c r="M793" s="132"/>
    </row>
    <row r="794" spans="10:13">
      <c r="J794" s="132"/>
      <c r="K794" s="132"/>
      <c r="L794" s="132"/>
      <c r="M794" s="132"/>
    </row>
    <row r="795" spans="10:13">
      <c r="J795" s="132"/>
      <c r="K795" s="132"/>
      <c r="L795" s="132"/>
      <c r="M795" s="132"/>
    </row>
    <row r="796" spans="10:13">
      <c r="J796" s="132"/>
      <c r="K796" s="132"/>
      <c r="L796" s="132"/>
      <c r="M796" s="132"/>
    </row>
    <row r="797" spans="10:13">
      <c r="J797" s="132"/>
      <c r="K797" s="132"/>
      <c r="L797" s="132"/>
      <c r="M797" s="132"/>
    </row>
    <row r="798" spans="10:13">
      <c r="J798" s="132"/>
      <c r="K798" s="132"/>
      <c r="L798" s="132"/>
      <c r="M798" s="132"/>
    </row>
    <row r="799" spans="10:13">
      <c r="J799" s="132"/>
      <c r="K799" s="132"/>
      <c r="L799" s="132"/>
      <c r="M799" s="132"/>
    </row>
    <row r="800" spans="10:13">
      <c r="J800" s="132"/>
      <c r="K800" s="132"/>
      <c r="L800" s="132"/>
      <c r="M800" s="132"/>
    </row>
    <row r="801" spans="10:13">
      <c r="J801" s="132"/>
      <c r="K801" s="132"/>
      <c r="L801" s="132"/>
      <c r="M801" s="132"/>
    </row>
    <row r="802" spans="10:13">
      <c r="J802" s="132"/>
      <c r="K802" s="132"/>
      <c r="L802" s="132"/>
      <c r="M802" s="132"/>
    </row>
    <row r="803" spans="10:13">
      <c r="J803" s="132"/>
      <c r="K803" s="132"/>
      <c r="L803" s="132"/>
      <c r="M803" s="132"/>
    </row>
    <row r="804" spans="10:13">
      <c r="J804" s="132"/>
      <c r="K804" s="132"/>
      <c r="L804" s="132"/>
      <c r="M804" s="132"/>
    </row>
    <row r="805" spans="10:13">
      <c r="J805" s="132"/>
      <c r="K805" s="132"/>
      <c r="L805" s="132"/>
      <c r="M805" s="132"/>
    </row>
    <row r="806" spans="10:13">
      <c r="J806" s="132"/>
      <c r="K806" s="132"/>
      <c r="L806" s="132"/>
      <c r="M806" s="132"/>
    </row>
    <row r="807" spans="10:13">
      <c r="J807" s="132"/>
      <c r="K807" s="132"/>
      <c r="L807" s="132"/>
      <c r="M807" s="132"/>
    </row>
    <row r="808" spans="10:13">
      <c r="J808" s="132"/>
      <c r="K808" s="132"/>
      <c r="L808" s="132"/>
      <c r="M808" s="132"/>
    </row>
    <row r="809" spans="10:13">
      <c r="J809" s="132"/>
      <c r="K809" s="132"/>
      <c r="L809" s="132"/>
      <c r="M809" s="132"/>
    </row>
    <row r="810" spans="10:13">
      <c r="J810" s="132"/>
      <c r="K810" s="132"/>
      <c r="L810" s="132"/>
      <c r="M810" s="132"/>
    </row>
    <row r="811" spans="10:13">
      <c r="J811" s="132"/>
      <c r="K811" s="132"/>
      <c r="L811" s="132"/>
      <c r="M811" s="132"/>
    </row>
    <row r="812" spans="10:13">
      <c r="J812" s="132"/>
      <c r="K812" s="132"/>
      <c r="L812" s="132"/>
      <c r="M812" s="132"/>
    </row>
    <row r="813" spans="10:13">
      <c r="J813" s="132"/>
      <c r="K813" s="132"/>
      <c r="L813" s="132"/>
      <c r="M813" s="132"/>
    </row>
    <row r="814" spans="10:13">
      <c r="J814" s="132"/>
      <c r="K814" s="132"/>
      <c r="L814" s="132"/>
      <c r="M814" s="132"/>
    </row>
    <row r="815" spans="10:13">
      <c r="J815" s="132"/>
      <c r="K815" s="132"/>
      <c r="L815" s="132"/>
      <c r="M815" s="132"/>
    </row>
    <row r="816" spans="10:13">
      <c r="J816" s="132"/>
      <c r="K816" s="132"/>
      <c r="L816" s="132"/>
      <c r="M816" s="132"/>
    </row>
    <row r="817" spans="10:13">
      <c r="J817" s="132"/>
      <c r="K817" s="132"/>
      <c r="L817" s="132"/>
      <c r="M817" s="132"/>
    </row>
    <row r="818" spans="10:13">
      <c r="J818" s="132"/>
      <c r="K818" s="132"/>
      <c r="L818" s="132"/>
      <c r="M818" s="132"/>
    </row>
    <row r="819" spans="10:13">
      <c r="J819" s="132"/>
      <c r="K819" s="132"/>
      <c r="L819" s="132"/>
      <c r="M819" s="132"/>
    </row>
    <row r="820" spans="10:13">
      <c r="J820" s="132"/>
      <c r="K820" s="132"/>
      <c r="L820" s="132"/>
      <c r="M820" s="132"/>
    </row>
    <row r="821" spans="10:13">
      <c r="J821" s="132"/>
      <c r="K821" s="132"/>
      <c r="L821" s="132"/>
      <c r="M821" s="132"/>
    </row>
    <row r="822" spans="10:13">
      <c r="J822" s="132"/>
      <c r="K822" s="132"/>
      <c r="L822" s="132"/>
      <c r="M822" s="132"/>
    </row>
    <row r="823" spans="10:13">
      <c r="J823" s="132"/>
      <c r="K823" s="132"/>
      <c r="L823" s="132"/>
      <c r="M823" s="132"/>
    </row>
    <row r="824" spans="10:13">
      <c r="J824" s="132"/>
      <c r="K824" s="132"/>
      <c r="L824" s="132"/>
      <c r="M824" s="132"/>
    </row>
    <row r="825" spans="10:13">
      <c r="J825" s="132"/>
      <c r="K825" s="132"/>
      <c r="L825" s="132"/>
      <c r="M825" s="132"/>
    </row>
    <row r="826" spans="10:13">
      <c r="J826" s="132"/>
      <c r="K826" s="132"/>
      <c r="L826" s="132"/>
      <c r="M826" s="132"/>
    </row>
    <row r="827" spans="10:13">
      <c r="J827" s="132"/>
      <c r="K827" s="132"/>
      <c r="L827" s="132"/>
      <c r="M827" s="132"/>
    </row>
    <row r="828" spans="10:13">
      <c r="J828" s="132"/>
      <c r="K828" s="132"/>
      <c r="L828" s="132"/>
      <c r="M828" s="132"/>
    </row>
    <row r="829" spans="10:13">
      <c r="J829" s="132"/>
      <c r="K829" s="132"/>
      <c r="L829" s="132"/>
      <c r="M829" s="132"/>
    </row>
    <row r="830" spans="10:13">
      <c r="J830" s="132"/>
      <c r="K830" s="132"/>
      <c r="L830" s="132"/>
      <c r="M830" s="132"/>
    </row>
    <row r="831" spans="10:13">
      <c r="J831" s="132"/>
      <c r="K831" s="132"/>
      <c r="L831" s="132"/>
      <c r="M831" s="132"/>
    </row>
    <row r="832" spans="10:13">
      <c r="J832" s="132"/>
      <c r="K832" s="132"/>
      <c r="L832" s="132"/>
      <c r="M832" s="132"/>
    </row>
    <row r="833" spans="10:13">
      <c r="J833" s="132"/>
      <c r="K833" s="132"/>
      <c r="L833" s="132"/>
      <c r="M833" s="132"/>
    </row>
    <row r="834" spans="10:13">
      <c r="J834" s="132"/>
      <c r="K834" s="132"/>
      <c r="L834" s="132"/>
      <c r="M834" s="132"/>
    </row>
    <row r="835" spans="10:13">
      <c r="J835" s="132"/>
      <c r="K835" s="132"/>
      <c r="L835" s="132"/>
      <c r="M835" s="132"/>
    </row>
    <row r="836" spans="10:13">
      <c r="J836" s="132"/>
      <c r="K836" s="132"/>
      <c r="L836" s="132"/>
      <c r="M836" s="132"/>
    </row>
    <row r="837" spans="10:13">
      <c r="J837" s="132"/>
      <c r="K837" s="132"/>
      <c r="L837" s="132"/>
      <c r="M837" s="132"/>
    </row>
    <row r="838" spans="10:13">
      <c r="J838" s="132"/>
      <c r="K838" s="132"/>
      <c r="L838" s="132"/>
      <c r="M838" s="132"/>
    </row>
    <row r="839" spans="10:13">
      <c r="J839" s="132"/>
      <c r="K839" s="132"/>
      <c r="L839" s="132"/>
      <c r="M839" s="132"/>
    </row>
    <row r="840" spans="10:13">
      <c r="J840" s="132"/>
      <c r="K840" s="132"/>
      <c r="L840" s="132"/>
      <c r="M840" s="132"/>
    </row>
    <row r="841" spans="10:13">
      <c r="J841" s="132"/>
      <c r="K841" s="132"/>
      <c r="L841" s="132"/>
      <c r="M841" s="132"/>
    </row>
    <row r="842" spans="10:13">
      <c r="J842" s="132"/>
      <c r="K842" s="132"/>
      <c r="L842" s="132"/>
      <c r="M842" s="132"/>
    </row>
    <row r="843" spans="10:13">
      <c r="J843" s="132"/>
      <c r="K843" s="132"/>
      <c r="L843" s="132"/>
      <c r="M843" s="132"/>
    </row>
    <row r="844" spans="10:13">
      <c r="J844" s="132"/>
      <c r="K844" s="132"/>
      <c r="L844" s="132"/>
      <c r="M844" s="132"/>
    </row>
    <row r="845" spans="10:13">
      <c r="J845" s="132"/>
      <c r="K845" s="132"/>
      <c r="L845" s="132"/>
      <c r="M845" s="132"/>
    </row>
    <row r="846" spans="10:13">
      <c r="J846" s="132"/>
      <c r="K846" s="132"/>
      <c r="L846" s="132"/>
      <c r="M846" s="132"/>
    </row>
    <row r="847" spans="10:13">
      <c r="J847" s="132"/>
      <c r="K847" s="132"/>
      <c r="L847" s="132"/>
      <c r="M847" s="132"/>
    </row>
    <row r="848" spans="10:13">
      <c r="J848" s="132"/>
      <c r="K848" s="132"/>
      <c r="L848" s="132"/>
      <c r="M848" s="132"/>
    </row>
    <row r="849" spans="10:13">
      <c r="J849" s="132"/>
      <c r="K849" s="132"/>
      <c r="L849" s="132"/>
      <c r="M849" s="132"/>
    </row>
    <row r="850" spans="10:13">
      <c r="J850" s="132"/>
      <c r="K850" s="132"/>
      <c r="L850" s="132"/>
      <c r="M850" s="132"/>
    </row>
    <row r="851" spans="10:13">
      <c r="J851" s="132"/>
      <c r="K851" s="132"/>
      <c r="L851" s="132"/>
      <c r="M851" s="132"/>
    </row>
    <row r="852" spans="10:13">
      <c r="J852" s="132"/>
      <c r="K852" s="132"/>
      <c r="L852" s="132"/>
      <c r="M852" s="132"/>
    </row>
    <row r="853" spans="10:13">
      <c r="J853" s="132"/>
      <c r="K853" s="132"/>
      <c r="L853" s="132"/>
      <c r="M853" s="132"/>
    </row>
    <row r="854" spans="10:13">
      <c r="J854" s="132"/>
      <c r="K854" s="132"/>
      <c r="L854" s="132"/>
      <c r="M854" s="132"/>
    </row>
    <row r="855" spans="10:13">
      <c r="J855" s="132"/>
      <c r="K855" s="132"/>
      <c r="L855" s="132"/>
      <c r="M855" s="132"/>
    </row>
    <row r="856" spans="10:13">
      <c r="J856" s="132"/>
      <c r="K856" s="132"/>
      <c r="L856" s="132"/>
      <c r="M856" s="132"/>
    </row>
    <row r="857" spans="10:13">
      <c r="J857" s="132"/>
      <c r="K857" s="132"/>
      <c r="L857" s="132"/>
      <c r="M857" s="132"/>
    </row>
    <row r="858" spans="10:13">
      <c r="J858" s="132"/>
      <c r="K858" s="132"/>
      <c r="L858" s="132"/>
      <c r="M858" s="132"/>
    </row>
    <row r="859" spans="10:13">
      <c r="J859" s="132"/>
      <c r="K859" s="132"/>
      <c r="L859" s="132"/>
      <c r="M859" s="132"/>
    </row>
    <row r="860" spans="10:13">
      <c r="J860" s="132"/>
      <c r="K860" s="132"/>
      <c r="L860" s="132"/>
      <c r="M860" s="132"/>
    </row>
    <row r="861" spans="10:13">
      <c r="J861" s="132"/>
      <c r="K861" s="132"/>
      <c r="L861" s="132"/>
      <c r="M861" s="132"/>
    </row>
    <row r="862" spans="10:13">
      <c r="J862" s="132"/>
      <c r="K862" s="132"/>
      <c r="L862" s="132"/>
      <c r="M862" s="132"/>
    </row>
    <row r="863" spans="10:13">
      <c r="J863" s="132"/>
      <c r="K863" s="132"/>
      <c r="L863" s="132"/>
      <c r="M863" s="132"/>
    </row>
    <row r="864" spans="10:13">
      <c r="J864" s="132"/>
      <c r="K864" s="132"/>
      <c r="L864" s="132"/>
      <c r="M864" s="132"/>
    </row>
    <row r="865" spans="10:13">
      <c r="J865" s="132"/>
      <c r="K865" s="132"/>
      <c r="L865" s="132"/>
      <c r="M865" s="132"/>
    </row>
    <row r="866" spans="10:13">
      <c r="J866" s="132"/>
      <c r="K866" s="132"/>
      <c r="L866" s="132"/>
      <c r="M866" s="132"/>
    </row>
    <row r="867" spans="10:13">
      <c r="J867" s="132"/>
      <c r="K867" s="132"/>
      <c r="L867" s="132"/>
      <c r="M867" s="132"/>
    </row>
    <row r="868" spans="10:13">
      <c r="J868" s="132"/>
      <c r="K868" s="132"/>
      <c r="L868" s="132"/>
      <c r="M868" s="132"/>
    </row>
    <row r="869" spans="10:13">
      <c r="J869" s="132"/>
      <c r="K869" s="132"/>
      <c r="L869" s="132"/>
      <c r="M869" s="132"/>
    </row>
    <row r="870" spans="10:13">
      <c r="J870" s="132"/>
      <c r="K870" s="132"/>
      <c r="L870" s="132"/>
      <c r="M870" s="132"/>
    </row>
    <row r="871" spans="10:13">
      <c r="J871" s="132"/>
      <c r="K871" s="132"/>
      <c r="L871" s="132"/>
      <c r="M871" s="132"/>
    </row>
    <row r="872" spans="10:13">
      <c r="J872" s="132"/>
      <c r="K872" s="132"/>
      <c r="L872" s="132"/>
      <c r="M872" s="132"/>
    </row>
    <row r="873" spans="10:13">
      <c r="J873" s="132"/>
      <c r="K873" s="132"/>
      <c r="L873" s="132"/>
      <c r="M873" s="132"/>
    </row>
    <row r="874" spans="10:13">
      <c r="J874" s="132"/>
      <c r="K874" s="132"/>
      <c r="L874" s="132"/>
      <c r="M874" s="132"/>
    </row>
    <row r="875" spans="10:13">
      <c r="J875" s="132"/>
      <c r="K875" s="132"/>
      <c r="L875" s="132"/>
      <c r="M875" s="132"/>
    </row>
    <row r="876" spans="10:13">
      <c r="J876" s="132"/>
      <c r="K876" s="132"/>
      <c r="L876" s="132"/>
      <c r="M876" s="132"/>
    </row>
    <row r="877" spans="10:13">
      <c r="J877" s="132"/>
      <c r="K877" s="132"/>
      <c r="L877" s="132"/>
      <c r="M877" s="132"/>
    </row>
    <row r="878" spans="10:13">
      <c r="J878" s="132"/>
      <c r="K878" s="132"/>
      <c r="L878" s="132"/>
      <c r="M878" s="132"/>
    </row>
    <row r="879" spans="10:13">
      <c r="J879" s="132"/>
      <c r="K879" s="132"/>
      <c r="L879" s="132"/>
      <c r="M879" s="132"/>
    </row>
    <row r="880" spans="10:13">
      <c r="J880" s="132"/>
      <c r="K880" s="132"/>
      <c r="L880" s="132"/>
      <c r="M880" s="132"/>
    </row>
    <row r="881" spans="10:13">
      <c r="J881" s="132"/>
      <c r="K881" s="132"/>
      <c r="L881" s="132"/>
      <c r="M881" s="132"/>
    </row>
    <row r="882" spans="10:13">
      <c r="J882" s="132"/>
      <c r="K882" s="132"/>
      <c r="L882" s="132"/>
      <c r="M882" s="132"/>
    </row>
    <row r="883" spans="10:13">
      <c r="J883" s="132"/>
      <c r="K883" s="132"/>
      <c r="L883" s="132"/>
      <c r="M883" s="132"/>
    </row>
    <row r="884" spans="10:13">
      <c r="J884" s="132"/>
      <c r="K884" s="132"/>
      <c r="L884" s="132"/>
      <c r="M884" s="132"/>
    </row>
    <row r="885" spans="10:13">
      <c r="J885" s="132"/>
      <c r="K885" s="132"/>
      <c r="L885" s="132"/>
      <c r="M885" s="132"/>
    </row>
    <row r="886" spans="10:13">
      <c r="J886" s="132"/>
      <c r="K886" s="132"/>
      <c r="L886" s="132"/>
      <c r="M886" s="132"/>
    </row>
    <row r="887" spans="10:13">
      <c r="J887" s="132"/>
      <c r="K887" s="132"/>
      <c r="L887" s="132"/>
      <c r="M887" s="132"/>
    </row>
    <row r="888" spans="10:13">
      <c r="J888" s="132"/>
      <c r="K888" s="132"/>
      <c r="L888" s="132"/>
      <c r="M888" s="132"/>
    </row>
    <row r="889" spans="10:13">
      <c r="J889" s="132"/>
      <c r="K889" s="132"/>
      <c r="L889" s="132"/>
      <c r="M889" s="132"/>
    </row>
    <row r="890" spans="10:13">
      <c r="J890" s="132"/>
      <c r="K890" s="132"/>
      <c r="L890" s="132"/>
      <c r="M890" s="132"/>
    </row>
    <row r="891" spans="10:13">
      <c r="J891" s="132"/>
      <c r="K891" s="132"/>
      <c r="L891" s="132"/>
      <c r="M891" s="132"/>
    </row>
    <row r="892" spans="10:13">
      <c r="J892" s="132"/>
      <c r="K892" s="132"/>
      <c r="L892" s="132"/>
      <c r="M892" s="132"/>
    </row>
    <row r="893" spans="10:13">
      <c r="J893" s="132"/>
      <c r="K893" s="132"/>
      <c r="L893" s="132"/>
      <c r="M893" s="132"/>
    </row>
    <row r="894" spans="10:13">
      <c r="J894" s="132"/>
      <c r="K894" s="132"/>
      <c r="L894" s="132"/>
      <c r="M894" s="132"/>
    </row>
    <row r="895" spans="10:13">
      <c r="J895" s="132"/>
      <c r="K895" s="132"/>
      <c r="L895" s="132"/>
      <c r="M895" s="132"/>
    </row>
    <row r="896" spans="10:13">
      <c r="J896" s="132"/>
      <c r="K896" s="132"/>
      <c r="L896" s="132"/>
      <c r="M896" s="132"/>
    </row>
    <row r="897" spans="10:13">
      <c r="J897" s="132"/>
      <c r="K897" s="132"/>
      <c r="L897" s="132"/>
      <c r="M897" s="132"/>
    </row>
    <row r="898" spans="10:13">
      <c r="J898" s="132"/>
      <c r="K898" s="132"/>
      <c r="L898" s="132"/>
      <c r="M898" s="132"/>
    </row>
    <row r="899" spans="10:13">
      <c r="J899" s="132"/>
      <c r="K899" s="132"/>
      <c r="L899" s="132"/>
      <c r="M899" s="132"/>
    </row>
    <row r="900" spans="10:13">
      <c r="J900" s="132"/>
      <c r="K900" s="132"/>
      <c r="L900" s="132"/>
      <c r="M900" s="132"/>
    </row>
    <row r="901" spans="10:13">
      <c r="J901" s="132"/>
      <c r="K901" s="132"/>
      <c r="L901" s="132"/>
      <c r="M901" s="132"/>
    </row>
    <row r="902" spans="10:13">
      <c r="J902" s="132"/>
      <c r="K902" s="132"/>
      <c r="L902" s="132"/>
      <c r="M902" s="132"/>
    </row>
    <row r="903" spans="10:13">
      <c r="J903" s="132"/>
      <c r="K903" s="132"/>
      <c r="L903" s="132"/>
      <c r="M903" s="132"/>
    </row>
    <row r="904" spans="10:13">
      <c r="J904" s="132"/>
      <c r="K904" s="132"/>
      <c r="L904" s="132"/>
      <c r="M904" s="132"/>
    </row>
    <row r="905" spans="10:13">
      <c r="J905" s="132"/>
      <c r="K905" s="132"/>
      <c r="L905" s="132"/>
      <c r="M905" s="132"/>
    </row>
    <row r="906" spans="10:13">
      <c r="J906" s="132"/>
      <c r="K906" s="132"/>
      <c r="L906" s="132"/>
      <c r="M906" s="132"/>
    </row>
    <row r="907" spans="10:13">
      <c r="J907" s="132"/>
      <c r="K907" s="132"/>
      <c r="L907" s="132"/>
      <c r="M907" s="132"/>
    </row>
    <row r="908" spans="10:13">
      <c r="J908" s="132"/>
      <c r="K908" s="132"/>
      <c r="L908" s="132"/>
      <c r="M908" s="132"/>
    </row>
    <row r="909" spans="10:13">
      <c r="J909" s="132"/>
      <c r="K909" s="132"/>
      <c r="L909" s="132"/>
      <c r="M909" s="132"/>
    </row>
    <row r="910" spans="10:13">
      <c r="J910" s="132"/>
      <c r="K910" s="132"/>
      <c r="L910" s="132"/>
      <c r="M910" s="132"/>
    </row>
    <row r="911" spans="10:13">
      <c r="J911" s="132"/>
      <c r="K911" s="132"/>
      <c r="L911" s="132"/>
      <c r="M911" s="132"/>
    </row>
    <row r="912" spans="10:13">
      <c r="J912" s="132"/>
      <c r="K912" s="132"/>
      <c r="L912" s="132"/>
      <c r="M912" s="132"/>
    </row>
    <row r="913" spans="10:13">
      <c r="J913" s="132"/>
      <c r="K913" s="132"/>
      <c r="L913" s="132"/>
      <c r="M913" s="132"/>
    </row>
    <row r="914" spans="10:13">
      <c r="J914" s="132"/>
      <c r="K914" s="132"/>
      <c r="L914" s="132"/>
      <c r="M914" s="132"/>
    </row>
    <row r="915" spans="10:13">
      <c r="J915" s="132"/>
      <c r="K915" s="132"/>
      <c r="L915" s="132"/>
      <c r="M915" s="132"/>
    </row>
    <row r="916" spans="10:13">
      <c r="J916" s="132"/>
      <c r="K916" s="132"/>
      <c r="L916" s="132"/>
      <c r="M916" s="132"/>
    </row>
    <row r="917" spans="10:13">
      <c r="J917" s="132"/>
      <c r="K917" s="132"/>
      <c r="L917" s="132"/>
      <c r="M917" s="132"/>
    </row>
    <row r="918" spans="10:13">
      <c r="J918" s="132"/>
      <c r="K918" s="132"/>
      <c r="L918" s="132"/>
      <c r="M918" s="132"/>
    </row>
    <row r="919" spans="10:13">
      <c r="J919" s="132"/>
      <c r="K919" s="132"/>
      <c r="L919" s="132"/>
      <c r="M919" s="132"/>
    </row>
    <row r="920" spans="10:13">
      <c r="J920" s="132"/>
      <c r="K920" s="132"/>
      <c r="L920" s="132"/>
      <c r="M920" s="132"/>
    </row>
    <row r="921" spans="10:13">
      <c r="J921" s="132"/>
      <c r="K921" s="132"/>
      <c r="L921" s="132"/>
      <c r="M921" s="132"/>
    </row>
    <row r="922" spans="10:13">
      <c r="J922" s="132"/>
      <c r="K922" s="132"/>
      <c r="L922" s="132"/>
      <c r="M922" s="132"/>
    </row>
    <row r="923" spans="10:13">
      <c r="J923" s="132"/>
      <c r="K923" s="132"/>
      <c r="L923" s="132"/>
      <c r="M923" s="132"/>
    </row>
    <row r="924" spans="10:13">
      <c r="J924" s="132"/>
      <c r="K924" s="132"/>
      <c r="L924" s="132"/>
      <c r="M924" s="132"/>
    </row>
    <row r="925" spans="10:13">
      <c r="J925" s="132"/>
      <c r="K925" s="132"/>
      <c r="L925" s="132"/>
      <c r="M925" s="132"/>
    </row>
    <row r="926" spans="10:13">
      <c r="J926" s="132"/>
      <c r="K926" s="132"/>
      <c r="L926" s="132"/>
      <c r="M926" s="132"/>
    </row>
    <row r="927" spans="10:13">
      <c r="J927" s="132"/>
      <c r="K927" s="132"/>
      <c r="L927" s="132"/>
      <c r="M927" s="132"/>
    </row>
    <row r="928" spans="10:13">
      <c r="J928" s="132"/>
      <c r="K928" s="132"/>
      <c r="L928" s="132"/>
      <c r="M928" s="132"/>
    </row>
    <row r="929" spans="10:13">
      <c r="J929" s="132"/>
      <c r="K929" s="132"/>
      <c r="L929" s="132"/>
      <c r="M929" s="132"/>
    </row>
    <row r="930" spans="10:13">
      <c r="J930" s="132"/>
      <c r="K930" s="132"/>
      <c r="L930" s="132"/>
      <c r="M930" s="132"/>
    </row>
    <row r="931" spans="10:13">
      <c r="J931" s="132"/>
      <c r="K931" s="132"/>
      <c r="L931" s="132"/>
      <c r="M931" s="132"/>
    </row>
    <row r="932" spans="10:13">
      <c r="J932" s="132"/>
      <c r="K932" s="132"/>
      <c r="L932" s="132"/>
      <c r="M932" s="132"/>
    </row>
    <row r="933" spans="10:13">
      <c r="J933" s="132"/>
      <c r="K933" s="132"/>
      <c r="L933" s="132"/>
      <c r="M933" s="132"/>
    </row>
    <row r="934" spans="10:13">
      <c r="J934" s="132"/>
      <c r="K934" s="132"/>
      <c r="L934" s="132"/>
      <c r="M934" s="132"/>
    </row>
    <row r="935" spans="10:13">
      <c r="J935" s="132"/>
      <c r="K935" s="132"/>
      <c r="L935" s="132"/>
      <c r="M935" s="132"/>
    </row>
    <row r="936" spans="10:13">
      <c r="J936" s="132"/>
      <c r="K936" s="132"/>
      <c r="L936" s="132"/>
      <c r="M936" s="132"/>
    </row>
    <row r="937" spans="10:13">
      <c r="J937" s="132"/>
      <c r="K937" s="132"/>
      <c r="L937" s="132"/>
      <c r="M937" s="132"/>
    </row>
    <row r="938" spans="10:13">
      <c r="J938" s="132"/>
      <c r="K938" s="132"/>
      <c r="L938" s="132"/>
      <c r="M938" s="132"/>
    </row>
    <row r="939" spans="10:13">
      <c r="J939" s="132"/>
      <c r="K939" s="132"/>
      <c r="L939" s="132"/>
      <c r="M939" s="132"/>
    </row>
    <row r="940" spans="10:13">
      <c r="J940" s="132"/>
      <c r="K940" s="132"/>
      <c r="L940" s="132"/>
      <c r="M940" s="132"/>
    </row>
    <row r="941" spans="10:13">
      <c r="J941" s="132"/>
      <c r="K941" s="132"/>
      <c r="L941" s="132"/>
      <c r="M941" s="132"/>
    </row>
    <row r="942" spans="10:13">
      <c r="J942" s="132"/>
      <c r="K942" s="132"/>
      <c r="L942" s="132"/>
      <c r="M942" s="132"/>
    </row>
    <row r="943" spans="10:13">
      <c r="J943" s="132"/>
      <c r="K943" s="132"/>
      <c r="L943" s="132"/>
      <c r="M943" s="132"/>
    </row>
    <row r="944" spans="10:13">
      <c r="J944" s="132"/>
      <c r="K944" s="132"/>
      <c r="L944" s="132"/>
      <c r="M944" s="132"/>
    </row>
    <row r="945" spans="10:13">
      <c r="J945" s="132"/>
      <c r="K945" s="132"/>
      <c r="L945" s="132"/>
      <c r="M945" s="132"/>
    </row>
    <row r="946" spans="10:13">
      <c r="J946" s="132"/>
      <c r="K946" s="132"/>
      <c r="L946" s="132"/>
      <c r="M946" s="132"/>
    </row>
    <row r="947" spans="10:13">
      <c r="J947" s="132"/>
      <c r="K947" s="132"/>
      <c r="L947" s="132"/>
      <c r="M947" s="132"/>
    </row>
    <row r="948" spans="10:13">
      <c r="J948" s="132"/>
      <c r="K948" s="132"/>
      <c r="L948" s="132"/>
      <c r="M948" s="132"/>
    </row>
    <row r="949" spans="10:13">
      <c r="J949" s="132"/>
      <c r="K949" s="132"/>
      <c r="L949" s="132"/>
      <c r="M949" s="132"/>
    </row>
    <row r="950" spans="10:13">
      <c r="J950" s="132"/>
      <c r="K950" s="132"/>
      <c r="L950" s="132"/>
      <c r="M950" s="132"/>
    </row>
    <row r="951" spans="10:13">
      <c r="J951" s="132"/>
      <c r="K951" s="132"/>
      <c r="L951" s="132"/>
      <c r="M951" s="132"/>
    </row>
    <row r="952" spans="10:13">
      <c r="J952" s="132"/>
      <c r="K952" s="132"/>
      <c r="L952" s="132"/>
      <c r="M952" s="132"/>
    </row>
    <row r="953" spans="10:13">
      <c r="J953" s="132"/>
      <c r="K953" s="132"/>
      <c r="L953" s="132"/>
      <c r="M953" s="132"/>
    </row>
    <row r="954" spans="10:13">
      <c r="J954" s="132"/>
      <c r="K954" s="132"/>
      <c r="L954" s="132"/>
      <c r="M954" s="132"/>
    </row>
    <row r="955" spans="10:13">
      <c r="J955" s="132"/>
      <c r="K955" s="132"/>
      <c r="L955" s="132"/>
      <c r="M955" s="132"/>
    </row>
    <row r="956" spans="10:13">
      <c r="J956" s="132"/>
      <c r="K956" s="132"/>
      <c r="L956" s="132"/>
      <c r="M956" s="132"/>
    </row>
    <row r="957" spans="10:13">
      <c r="J957" s="132"/>
      <c r="K957" s="132"/>
      <c r="L957" s="132"/>
      <c r="M957" s="132"/>
    </row>
    <row r="958" spans="10:13">
      <c r="J958" s="132"/>
      <c r="K958" s="132"/>
      <c r="L958" s="132"/>
      <c r="M958" s="132"/>
    </row>
    <row r="959" spans="10:13">
      <c r="J959" s="132"/>
      <c r="K959" s="132"/>
      <c r="L959" s="132"/>
      <c r="M959" s="132"/>
    </row>
    <row r="960" spans="10:13">
      <c r="J960" s="132"/>
      <c r="K960" s="132"/>
      <c r="L960" s="132"/>
      <c r="M960" s="132"/>
    </row>
    <row r="961" spans="10:13">
      <c r="J961" s="132"/>
      <c r="K961" s="132"/>
      <c r="L961" s="132"/>
      <c r="M961" s="132"/>
    </row>
    <row r="962" spans="10:13">
      <c r="J962" s="132"/>
      <c r="K962" s="132"/>
      <c r="L962" s="132"/>
      <c r="M962" s="132"/>
    </row>
    <row r="963" spans="10:13">
      <c r="J963" s="132"/>
      <c r="K963" s="132"/>
      <c r="L963" s="132"/>
      <c r="M963" s="132"/>
    </row>
    <row r="964" spans="10:13">
      <c r="J964" s="132"/>
      <c r="K964" s="132"/>
      <c r="L964" s="132"/>
      <c r="M964" s="132"/>
    </row>
    <row r="965" spans="10:13">
      <c r="J965" s="132"/>
      <c r="K965" s="132"/>
      <c r="L965" s="132"/>
      <c r="M965" s="132"/>
    </row>
    <row r="966" spans="10:13">
      <c r="J966" s="132"/>
      <c r="K966" s="132"/>
      <c r="L966" s="132"/>
      <c r="M966" s="132"/>
    </row>
    <row r="967" spans="10:13">
      <c r="J967" s="132"/>
      <c r="K967" s="132"/>
      <c r="L967" s="132"/>
      <c r="M967" s="132"/>
    </row>
    <row r="968" spans="10:13">
      <c r="J968" s="132"/>
      <c r="K968" s="132"/>
      <c r="L968" s="132"/>
      <c r="M968" s="132"/>
    </row>
    <row r="969" spans="10:13">
      <c r="J969" s="132"/>
      <c r="K969" s="132"/>
      <c r="L969" s="132"/>
      <c r="M969" s="132"/>
    </row>
    <row r="970" spans="10:13">
      <c r="J970" s="132"/>
      <c r="K970" s="132"/>
      <c r="L970" s="132"/>
      <c r="M970" s="132"/>
    </row>
    <row r="971" spans="10:13">
      <c r="J971" s="132"/>
      <c r="K971" s="132"/>
      <c r="L971" s="132"/>
      <c r="M971" s="132"/>
    </row>
    <row r="972" spans="10:13">
      <c r="J972" s="132"/>
      <c r="K972" s="132"/>
      <c r="L972" s="132"/>
      <c r="M972" s="132"/>
    </row>
    <row r="973" spans="10:13">
      <c r="J973" s="132"/>
      <c r="K973" s="132"/>
      <c r="L973" s="132"/>
      <c r="M973" s="132"/>
    </row>
    <row r="974" spans="10:13">
      <c r="J974" s="132"/>
      <c r="K974" s="132"/>
      <c r="L974" s="132"/>
      <c r="M974" s="132"/>
    </row>
    <row r="975" spans="10:13">
      <c r="J975" s="132"/>
      <c r="K975" s="132"/>
      <c r="L975" s="132"/>
      <c r="M975" s="132"/>
    </row>
    <row r="976" spans="10:13">
      <c r="J976" s="132"/>
      <c r="K976" s="132"/>
      <c r="L976" s="132"/>
      <c r="M976" s="132"/>
    </row>
    <row r="977" spans="10:13">
      <c r="J977" s="132"/>
      <c r="K977" s="132"/>
      <c r="L977" s="132"/>
      <c r="M977" s="132"/>
    </row>
    <row r="978" spans="10:13">
      <c r="J978" s="132"/>
      <c r="K978" s="132"/>
      <c r="L978" s="132"/>
      <c r="M978" s="132"/>
    </row>
    <row r="979" spans="10:13">
      <c r="J979" s="132"/>
      <c r="K979" s="132"/>
      <c r="L979" s="132"/>
      <c r="M979" s="132"/>
    </row>
    <row r="980" spans="10:13">
      <c r="J980" s="132"/>
      <c r="K980" s="132"/>
      <c r="L980" s="132"/>
      <c r="M980" s="132"/>
    </row>
    <row r="981" spans="10:13">
      <c r="J981" s="132"/>
      <c r="K981" s="132"/>
      <c r="L981" s="132"/>
      <c r="M981" s="132"/>
    </row>
    <row r="982" spans="10:13">
      <c r="J982" s="132"/>
      <c r="K982" s="132"/>
      <c r="L982" s="132"/>
      <c r="M982" s="132"/>
    </row>
    <row r="983" spans="10:13">
      <c r="J983" s="132"/>
      <c r="K983" s="132"/>
      <c r="L983" s="132"/>
      <c r="M983" s="132"/>
    </row>
    <row r="984" spans="10:13">
      <c r="J984" s="132"/>
      <c r="K984" s="132"/>
      <c r="L984" s="132"/>
      <c r="M984" s="132"/>
    </row>
    <row r="985" spans="10:13">
      <c r="J985" s="132"/>
      <c r="K985" s="132"/>
      <c r="L985" s="132"/>
      <c r="M985" s="132"/>
    </row>
    <row r="986" spans="10:13">
      <c r="J986" s="132"/>
      <c r="K986" s="132"/>
      <c r="L986" s="132"/>
      <c r="M986" s="132"/>
    </row>
    <row r="987" spans="10:13">
      <c r="J987" s="132"/>
      <c r="K987" s="132"/>
      <c r="L987" s="132"/>
      <c r="M987" s="132"/>
    </row>
    <row r="988" spans="10:13">
      <c r="J988" s="132"/>
      <c r="K988" s="132"/>
      <c r="L988" s="132"/>
      <c r="M988" s="132"/>
    </row>
    <row r="989" spans="10:13">
      <c r="J989" s="132"/>
      <c r="K989" s="132"/>
      <c r="L989" s="132"/>
      <c r="M989" s="132"/>
    </row>
    <row r="990" spans="10:13">
      <c r="J990" s="132"/>
      <c r="K990" s="132"/>
      <c r="L990" s="132"/>
      <c r="M990" s="132"/>
    </row>
    <row r="991" spans="10:13">
      <c r="J991" s="132"/>
      <c r="K991" s="132"/>
      <c r="L991" s="132"/>
      <c r="M991" s="132"/>
    </row>
    <row r="992" spans="10:13">
      <c r="J992" s="132"/>
      <c r="K992" s="132"/>
      <c r="L992" s="132"/>
      <c r="M992" s="132"/>
    </row>
    <row r="993" spans="10:13">
      <c r="J993" s="132"/>
      <c r="K993" s="132"/>
      <c r="L993" s="132"/>
      <c r="M993" s="132"/>
    </row>
    <row r="994" spans="10:13">
      <c r="J994" s="132"/>
      <c r="K994" s="132"/>
      <c r="L994" s="132"/>
      <c r="M994" s="132"/>
    </row>
    <row r="995" spans="10:13">
      <c r="J995" s="132"/>
      <c r="K995" s="132"/>
      <c r="L995" s="132"/>
      <c r="M995" s="132"/>
    </row>
    <row r="996" spans="10:13">
      <c r="J996" s="132"/>
      <c r="K996" s="132"/>
      <c r="L996" s="132"/>
      <c r="M996" s="132"/>
    </row>
    <row r="997" spans="10:13">
      <c r="J997" s="132"/>
      <c r="K997" s="132"/>
      <c r="L997" s="132"/>
      <c r="M997" s="132"/>
    </row>
    <row r="998" spans="10:13">
      <c r="J998" s="132"/>
      <c r="K998" s="132"/>
      <c r="L998" s="132"/>
      <c r="M998" s="132"/>
    </row>
    <row r="999" spans="10:13">
      <c r="J999" s="132"/>
      <c r="K999" s="132"/>
      <c r="L999" s="132"/>
      <c r="M999" s="132"/>
    </row>
    <row r="1000" spans="10:13">
      <c r="J1000" s="132"/>
      <c r="K1000" s="132"/>
      <c r="L1000" s="132"/>
      <c r="M1000" s="132"/>
    </row>
    <row r="1001" spans="10:13">
      <c r="J1001" s="132"/>
      <c r="K1001" s="132"/>
      <c r="L1001" s="132"/>
      <c r="M1001" s="132"/>
    </row>
    <row r="1002" spans="10:13">
      <c r="J1002" s="132"/>
      <c r="K1002" s="132"/>
      <c r="L1002" s="132"/>
      <c r="M1002" s="132"/>
    </row>
    <row r="1003" spans="10:13">
      <c r="J1003" s="132"/>
      <c r="K1003" s="132"/>
      <c r="L1003" s="132"/>
      <c r="M1003" s="132"/>
    </row>
    <row r="1004" spans="10:13">
      <c r="J1004" s="132"/>
      <c r="K1004" s="132"/>
      <c r="L1004" s="132"/>
      <c r="M1004" s="132"/>
    </row>
    <row r="1005" spans="10:13">
      <c r="J1005" s="132"/>
      <c r="K1005" s="132"/>
      <c r="L1005" s="132"/>
      <c r="M1005" s="132"/>
    </row>
    <row r="1006" spans="10:13">
      <c r="J1006" s="132"/>
      <c r="K1006" s="132"/>
      <c r="L1006" s="132"/>
      <c r="M1006" s="132"/>
    </row>
    <row r="1007" spans="10:13">
      <c r="J1007" s="132"/>
      <c r="K1007" s="132"/>
      <c r="L1007" s="132"/>
      <c r="M1007" s="132"/>
    </row>
    <row r="1008" spans="10:13">
      <c r="J1008" s="132"/>
      <c r="K1008" s="132"/>
      <c r="L1008" s="132"/>
      <c r="M1008" s="132"/>
    </row>
    <row r="1009" spans="10:13">
      <c r="J1009" s="132"/>
      <c r="K1009" s="132"/>
      <c r="L1009" s="132"/>
      <c r="M1009" s="132"/>
    </row>
    <row r="1010" spans="10:13">
      <c r="J1010" s="132"/>
      <c r="K1010" s="132"/>
      <c r="L1010" s="132"/>
      <c r="M1010" s="132"/>
    </row>
    <row r="1011" spans="10:13">
      <c r="J1011" s="132"/>
      <c r="K1011" s="132"/>
      <c r="L1011" s="132"/>
      <c r="M1011" s="132"/>
    </row>
    <row r="1012" spans="10:13">
      <c r="J1012" s="132"/>
      <c r="K1012" s="132"/>
      <c r="L1012" s="132"/>
      <c r="M1012" s="132"/>
    </row>
    <row r="1013" spans="10:13">
      <c r="J1013" s="132"/>
      <c r="K1013" s="132"/>
      <c r="L1013" s="132"/>
      <c r="M1013" s="132"/>
    </row>
    <row r="1014" spans="10:13">
      <c r="J1014" s="132"/>
      <c r="K1014" s="132"/>
      <c r="L1014" s="132"/>
      <c r="M1014" s="132"/>
    </row>
    <row r="1015" spans="10:13">
      <c r="J1015" s="132"/>
      <c r="K1015" s="132"/>
      <c r="L1015" s="132"/>
      <c r="M1015" s="132"/>
    </row>
    <row r="1016" spans="10:13">
      <c r="J1016" s="132"/>
      <c r="K1016" s="132"/>
      <c r="L1016" s="132"/>
      <c r="M1016" s="132"/>
    </row>
    <row r="1017" spans="10:13">
      <c r="J1017" s="132"/>
      <c r="K1017" s="132"/>
      <c r="L1017" s="132"/>
      <c r="M1017" s="132"/>
    </row>
    <row r="1018" spans="10:13">
      <c r="J1018" s="132"/>
      <c r="K1018" s="132"/>
      <c r="L1018" s="132"/>
      <c r="M1018" s="132"/>
    </row>
    <row r="1019" spans="10:13">
      <c r="J1019" s="132"/>
      <c r="K1019" s="132"/>
      <c r="L1019" s="132"/>
      <c r="M1019" s="132"/>
    </row>
    <row r="1020" spans="10:13">
      <c r="J1020" s="132"/>
      <c r="K1020" s="132"/>
      <c r="L1020" s="132"/>
      <c r="M1020" s="132"/>
    </row>
    <row r="1021" spans="10:13">
      <c r="J1021" s="132"/>
      <c r="K1021" s="132"/>
      <c r="L1021" s="132"/>
      <c r="M1021" s="132"/>
    </row>
    <row r="1022" spans="10:13">
      <c r="J1022" s="132"/>
      <c r="K1022" s="132"/>
      <c r="L1022" s="132"/>
      <c r="M1022" s="132"/>
    </row>
    <row r="1023" spans="10:13">
      <c r="J1023" s="132"/>
      <c r="K1023" s="132"/>
      <c r="L1023" s="132"/>
      <c r="M1023" s="132"/>
    </row>
    <row r="1024" spans="10:13">
      <c r="J1024" s="132"/>
      <c r="K1024" s="132"/>
      <c r="L1024" s="132"/>
      <c r="M1024" s="132"/>
    </row>
    <row r="1025" spans="10:13">
      <c r="J1025" s="132"/>
      <c r="K1025" s="132"/>
      <c r="L1025" s="132"/>
      <c r="M1025" s="132"/>
    </row>
    <row r="1026" spans="10:13">
      <c r="J1026" s="132"/>
      <c r="K1026" s="132"/>
      <c r="L1026" s="132"/>
      <c r="M1026" s="132"/>
    </row>
    <row r="1027" spans="10:13">
      <c r="J1027" s="132"/>
      <c r="K1027" s="132"/>
      <c r="L1027" s="132"/>
      <c r="M1027" s="132"/>
    </row>
    <row r="1028" spans="10:13">
      <c r="J1028" s="132"/>
      <c r="K1028" s="132"/>
      <c r="L1028" s="132"/>
      <c r="M1028" s="132"/>
    </row>
    <row r="1029" spans="10:13">
      <c r="J1029" s="132"/>
      <c r="K1029" s="132"/>
      <c r="L1029" s="132"/>
      <c r="M1029" s="132"/>
    </row>
    <row r="1030" spans="10:13">
      <c r="J1030" s="132"/>
      <c r="K1030" s="132"/>
      <c r="L1030" s="132"/>
      <c r="M1030" s="132"/>
    </row>
    <row r="1031" spans="10:13">
      <c r="J1031" s="132"/>
      <c r="K1031" s="132"/>
      <c r="L1031" s="132"/>
      <c r="M1031" s="132"/>
    </row>
    <row r="1032" spans="10:13">
      <c r="J1032" s="132"/>
      <c r="K1032" s="132"/>
      <c r="L1032" s="132"/>
      <c r="M1032" s="132"/>
    </row>
    <row r="1033" spans="10:13">
      <c r="J1033" s="132"/>
      <c r="K1033" s="132"/>
      <c r="L1033" s="132"/>
      <c r="M1033" s="132"/>
    </row>
    <row r="1034" spans="10:13">
      <c r="J1034" s="132"/>
      <c r="K1034" s="132"/>
      <c r="L1034" s="132"/>
      <c r="M1034" s="132"/>
    </row>
    <row r="1035" spans="10:13">
      <c r="J1035" s="132"/>
      <c r="K1035" s="132"/>
      <c r="L1035" s="132"/>
      <c r="M1035" s="132"/>
    </row>
    <row r="1036" spans="10:13">
      <c r="J1036" s="132"/>
      <c r="K1036" s="132"/>
      <c r="L1036" s="132"/>
      <c r="M1036" s="132"/>
    </row>
    <row r="1037" spans="10:13">
      <c r="J1037" s="132"/>
      <c r="K1037" s="132"/>
      <c r="L1037" s="132"/>
      <c r="M1037" s="132"/>
    </row>
    <row r="1038" spans="10:13">
      <c r="J1038" s="132"/>
      <c r="K1038" s="132"/>
      <c r="L1038" s="132"/>
      <c r="M1038" s="132"/>
    </row>
    <row r="1039" spans="10:13">
      <c r="J1039" s="132"/>
      <c r="K1039" s="132"/>
      <c r="L1039" s="132"/>
      <c r="M1039" s="132"/>
    </row>
    <row r="1040" spans="10:13">
      <c r="J1040" s="132"/>
      <c r="K1040" s="132"/>
      <c r="L1040" s="132"/>
      <c r="M1040" s="132"/>
    </row>
    <row r="1041" spans="10:13">
      <c r="J1041" s="132"/>
      <c r="K1041" s="132"/>
      <c r="L1041" s="132"/>
      <c r="M1041" s="132"/>
    </row>
    <row r="1042" spans="10:13">
      <c r="J1042" s="132"/>
      <c r="K1042" s="132"/>
      <c r="L1042" s="132"/>
      <c r="M1042" s="132"/>
    </row>
    <row r="1043" spans="10:13">
      <c r="J1043" s="132"/>
      <c r="K1043" s="132"/>
      <c r="L1043" s="132"/>
      <c r="M1043" s="132"/>
    </row>
    <row r="1044" spans="10:13">
      <c r="J1044" s="132"/>
      <c r="K1044" s="132"/>
      <c r="L1044" s="132"/>
      <c r="M1044" s="132"/>
    </row>
    <row r="1045" spans="10:13">
      <c r="J1045" s="132"/>
      <c r="K1045" s="132"/>
      <c r="L1045" s="132"/>
      <c r="M1045" s="132"/>
    </row>
    <row r="1046" spans="10:13">
      <c r="J1046" s="132"/>
      <c r="K1046" s="132"/>
      <c r="L1046" s="132"/>
      <c r="M1046" s="132"/>
    </row>
    <row r="1047" spans="10:13">
      <c r="J1047" s="132"/>
      <c r="K1047" s="132"/>
      <c r="L1047" s="132"/>
      <c r="M1047" s="132"/>
    </row>
    <row r="1048" spans="10:13">
      <c r="J1048" s="132"/>
      <c r="K1048" s="132"/>
      <c r="L1048" s="132"/>
      <c r="M1048" s="132"/>
    </row>
    <row r="1049" spans="10:13">
      <c r="J1049" s="132"/>
      <c r="K1049" s="132"/>
      <c r="L1049" s="132"/>
      <c r="M1049" s="132"/>
    </row>
    <row r="1050" spans="10:13">
      <c r="J1050" s="132"/>
      <c r="K1050" s="132"/>
      <c r="L1050" s="132"/>
      <c r="M1050" s="132"/>
    </row>
    <row r="1051" spans="10:13">
      <c r="J1051" s="132"/>
      <c r="K1051" s="132"/>
      <c r="L1051" s="132"/>
      <c r="M1051" s="132"/>
    </row>
    <row r="1052" spans="10:13">
      <c r="J1052" s="132"/>
      <c r="K1052" s="132"/>
      <c r="L1052" s="132"/>
      <c r="M1052" s="132"/>
    </row>
    <row r="1053" spans="10:13">
      <c r="J1053" s="132"/>
      <c r="K1053" s="132"/>
      <c r="L1053" s="132"/>
      <c r="M1053" s="132"/>
    </row>
    <row r="1054" spans="10:13">
      <c r="J1054" s="132"/>
      <c r="K1054" s="132"/>
      <c r="L1054" s="132"/>
      <c r="M1054" s="132"/>
    </row>
    <row r="1055" spans="10:13">
      <c r="J1055" s="132"/>
      <c r="K1055" s="132"/>
      <c r="L1055" s="132"/>
      <c r="M1055" s="132"/>
    </row>
    <row r="1056" spans="10:13">
      <c r="J1056" s="132"/>
      <c r="K1056" s="132"/>
      <c r="L1056" s="132"/>
      <c r="M1056" s="132"/>
    </row>
    <row r="1057" spans="10:13">
      <c r="J1057" s="132"/>
      <c r="K1057" s="132"/>
      <c r="L1057" s="132"/>
      <c r="M1057" s="132"/>
    </row>
    <row r="1058" spans="10:13">
      <c r="J1058" s="132"/>
      <c r="K1058" s="132"/>
      <c r="L1058" s="132"/>
      <c r="M1058" s="132"/>
    </row>
    <row r="1059" spans="10:13">
      <c r="J1059" s="132"/>
      <c r="K1059" s="132"/>
      <c r="L1059" s="132"/>
      <c r="M1059" s="132"/>
    </row>
    <row r="1060" spans="10:13">
      <c r="J1060" s="132"/>
      <c r="K1060" s="132"/>
      <c r="L1060" s="132"/>
      <c r="M1060" s="132"/>
    </row>
    <row r="1061" spans="10:13">
      <c r="J1061" s="132"/>
      <c r="K1061" s="132"/>
      <c r="L1061" s="132"/>
      <c r="M1061" s="132"/>
    </row>
    <row r="1062" spans="10:13">
      <c r="J1062" s="132"/>
      <c r="K1062" s="132"/>
      <c r="L1062" s="132"/>
      <c r="M1062" s="132"/>
    </row>
    <row r="1063" spans="10:13">
      <c r="J1063" s="132"/>
      <c r="K1063" s="132"/>
      <c r="L1063" s="132"/>
      <c r="M1063" s="132"/>
    </row>
    <row r="1064" spans="10:13">
      <c r="J1064" s="132"/>
      <c r="K1064" s="132"/>
      <c r="L1064" s="132"/>
      <c r="M1064" s="132"/>
    </row>
    <row r="1065" spans="10:13">
      <c r="J1065" s="132"/>
      <c r="K1065" s="132"/>
      <c r="L1065" s="132"/>
      <c r="M1065" s="132"/>
    </row>
    <row r="1066" spans="10:13">
      <c r="J1066" s="132"/>
      <c r="K1066" s="132"/>
      <c r="L1066" s="132"/>
      <c r="M1066" s="132"/>
    </row>
    <row r="1067" spans="10:13">
      <c r="J1067" s="132"/>
      <c r="K1067" s="132"/>
      <c r="L1067" s="132"/>
      <c r="M1067" s="132"/>
    </row>
    <row r="1068" spans="10:13">
      <c r="J1068" s="132"/>
      <c r="K1068" s="132"/>
      <c r="L1068" s="132"/>
      <c r="M1068" s="132"/>
    </row>
    <row r="1069" spans="10:13">
      <c r="J1069" s="132"/>
      <c r="K1069" s="132"/>
      <c r="L1069" s="132"/>
      <c r="M1069" s="132"/>
    </row>
    <row r="1070" spans="10:13">
      <c r="J1070" s="132"/>
      <c r="K1070" s="132"/>
      <c r="L1070" s="132"/>
      <c r="M1070" s="132"/>
    </row>
    <row r="1071" spans="10:13">
      <c r="J1071" s="132"/>
      <c r="K1071" s="132"/>
      <c r="L1071" s="132"/>
      <c r="M1071" s="132"/>
    </row>
    <row r="1072" spans="10:13">
      <c r="J1072" s="132"/>
      <c r="K1072" s="132"/>
      <c r="L1072" s="132"/>
      <c r="M1072" s="132"/>
    </row>
    <row r="1073" spans="10:13">
      <c r="J1073" s="132"/>
      <c r="K1073" s="132"/>
      <c r="L1073" s="132"/>
      <c r="M1073" s="132"/>
    </row>
    <row r="1074" spans="10:13">
      <c r="J1074" s="132"/>
      <c r="K1074" s="132"/>
      <c r="L1074" s="132"/>
      <c r="M1074" s="132"/>
    </row>
    <row r="1075" spans="10:13">
      <c r="J1075" s="132"/>
      <c r="K1075" s="132"/>
      <c r="L1075" s="132"/>
      <c r="M1075" s="132"/>
    </row>
    <row r="1076" spans="10:13">
      <c r="J1076" s="132"/>
      <c r="K1076" s="132"/>
      <c r="L1076" s="132"/>
      <c r="M1076" s="132"/>
    </row>
    <row r="1077" spans="10:13">
      <c r="J1077" s="132"/>
      <c r="K1077" s="132"/>
      <c r="L1077" s="132"/>
      <c r="M1077" s="132"/>
    </row>
    <row r="1078" spans="10:13">
      <c r="J1078" s="132"/>
      <c r="K1078" s="132"/>
      <c r="L1078" s="132"/>
      <c r="M1078" s="132"/>
    </row>
    <row r="1079" spans="10:13">
      <c r="J1079" s="132"/>
      <c r="K1079" s="132"/>
      <c r="L1079" s="132"/>
      <c r="M1079" s="132"/>
    </row>
    <row r="1080" spans="10:13">
      <c r="J1080" s="132"/>
      <c r="K1080" s="132"/>
      <c r="L1080" s="132"/>
      <c r="M1080" s="132"/>
    </row>
    <row r="1081" spans="10:13">
      <c r="J1081" s="132"/>
      <c r="K1081" s="132"/>
      <c r="L1081" s="132"/>
      <c r="M1081" s="132"/>
    </row>
    <row r="1082" spans="10:13">
      <c r="J1082" s="132"/>
      <c r="K1082" s="132"/>
      <c r="L1082" s="132"/>
      <c r="M1082" s="132"/>
    </row>
    <row r="1083" spans="10:13">
      <c r="J1083" s="132"/>
      <c r="K1083" s="132"/>
      <c r="L1083" s="132"/>
      <c r="M1083" s="132"/>
    </row>
    <row r="1084" spans="10:13">
      <c r="J1084" s="132"/>
      <c r="K1084" s="132"/>
      <c r="L1084" s="132"/>
      <c r="M1084" s="132"/>
    </row>
    <row r="1085" spans="10:13">
      <c r="J1085" s="132"/>
      <c r="K1085" s="132"/>
      <c r="L1085" s="132"/>
      <c r="M1085" s="132"/>
    </row>
    <row r="1086" spans="10:13">
      <c r="J1086" s="132"/>
      <c r="K1086" s="132"/>
      <c r="L1086" s="132"/>
      <c r="M1086" s="132"/>
    </row>
    <row r="1087" spans="10:13">
      <c r="J1087" s="132"/>
      <c r="K1087" s="132"/>
      <c r="L1087" s="132"/>
      <c r="M1087" s="132"/>
    </row>
    <row r="1088" spans="10:13">
      <c r="J1088" s="132"/>
      <c r="K1088" s="132"/>
      <c r="L1088" s="132"/>
      <c r="M1088" s="132"/>
    </row>
    <row r="1089" spans="10:13">
      <c r="J1089" s="132"/>
      <c r="K1089" s="132"/>
      <c r="L1089" s="132"/>
      <c r="M1089" s="132"/>
    </row>
    <row r="1090" spans="10:13">
      <c r="J1090" s="132"/>
      <c r="K1090" s="132"/>
      <c r="L1090" s="132"/>
      <c r="M1090" s="132"/>
    </row>
    <row r="1091" spans="10:13">
      <c r="J1091" s="132"/>
      <c r="K1091" s="132"/>
      <c r="L1091" s="132"/>
      <c r="M1091" s="132"/>
    </row>
    <row r="1092" spans="10:13">
      <c r="J1092" s="132"/>
      <c r="K1092" s="132"/>
      <c r="L1092" s="132"/>
      <c r="M1092" s="132"/>
    </row>
    <row r="1093" spans="10:13">
      <c r="J1093" s="132"/>
      <c r="K1093" s="132"/>
      <c r="L1093" s="132"/>
      <c r="M1093" s="132"/>
    </row>
    <row r="1094" spans="10:13">
      <c r="J1094" s="132"/>
      <c r="K1094" s="132"/>
      <c r="L1094" s="132"/>
      <c r="M1094" s="132"/>
    </row>
    <row r="1095" spans="10:13">
      <c r="J1095" s="132"/>
      <c r="K1095" s="132"/>
      <c r="L1095" s="132"/>
      <c r="M1095" s="132"/>
    </row>
    <row r="1096" spans="10:13">
      <c r="J1096" s="132"/>
      <c r="K1096" s="132"/>
      <c r="L1096" s="132"/>
      <c r="M1096" s="132"/>
    </row>
    <row r="1097" spans="10:13">
      <c r="J1097" s="132"/>
      <c r="K1097" s="132"/>
      <c r="L1097" s="132"/>
      <c r="M1097" s="132"/>
    </row>
    <row r="1098" spans="10:13">
      <c r="J1098" s="132"/>
      <c r="K1098" s="132"/>
      <c r="L1098" s="132"/>
      <c r="M1098" s="132"/>
    </row>
    <row r="1099" spans="10:13">
      <c r="J1099" s="132"/>
      <c r="K1099" s="132"/>
      <c r="L1099" s="132"/>
      <c r="M1099" s="132"/>
    </row>
    <row r="1100" spans="10:13">
      <c r="J1100" s="132"/>
      <c r="K1100" s="132"/>
      <c r="L1100" s="132"/>
      <c r="M1100" s="132"/>
    </row>
    <row r="1101" spans="10:13">
      <c r="J1101" s="132"/>
      <c r="K1101" s="132"/>
      <c r="L1101" s="132"/>
      <c r="M1101" s="132"/>
    </row>
    <row r="1102" spans="10:13">
      <c r="J1102" s="132"/>
      <c r="K1102" s="132"/>
      <c r="L1102" s="132"/>
      <c r="M1102" s="132"/>
    </row>
    <row r="1103" spans="10:13">
      <c r="J1103" s="132"/>
      <c r="K1103" s="132"/>
      <c r="L1103" s="132"/>
      <c r="M1103" s="132"/>
    </row>
    <row r="1104" spans="10:13">
      <c r="J1104" s="132"/>
      <c r="K1104" s="132"/>
      <c r="L1104" s="132"/>
      <c r="M1104" s="132"/>
    </row>
    <row r="1105" spans="10:13">
      <c r="J1105" s="132"/>
      <c r="K1105" s="132"/>
      <c r="L1105" s="132"/>
      <c r="M1105" s="132"/>
    </row>
    <row r="1106" spans="10:13">
      <c r="J1106" s="132"/>
      <c r="K1106" s="132"/>
      <c r="L1106" s="132"/>
      <c r="M1106" s="132"/>
    </row>
    <row r="1107" spans="10:13">
      <c r="J1107" s="132"/>
      <c r="K1107" s="132"/>
      <c r="L1107" s="132"/>
      <c r="M1107" s="132"/>
    </row>
    <row r="1108" spans="10:13">
      <c r="J1108" s="132"/>
      <c r="K1108" s="132"/>
      <c r="L1108" s="132"/>
      <c r="M1108" s="132"/>
    </row>
    <row r="1109" spans="10:13">
      <c r="J1109" s="132"/>
      <c r="K1109" s="132"/>
      <c r="L1109" s="132"/>
      <c r="M1109" s="132"/>
    </row>
    <row r="1110" spans="10:13">
      <c r="J1110" s="132"/>
      <c r="K1110" s="132"/>
      <c r="L1110" s="132"/>
      <c r="M1110" s="132"/>
    </row>
    <row r="1111" spans="10:13">
      <c r="J1111" s="132"/>
      <c r="K1111" s="132"/>
      <c r="L1111" s="132"/>
      <c r="M1111" s="132"/>
    </row>
    <row r="1112" spans="10:13">
      <c r="J1112" s="132"/>
      <c r="K1112" s="132"/>
      <c r="L1112" s="132"/>
      <c r="M1112" s="132"/>
    </row>
    <row r="1113" spans="10:13">
      <c r="J1113" s="132"/>
      <c r="K1113" s="132"/>
      <c r="L1113" s="132"/>
      <c r="M1113" s="132"/>
    </row>
    <row r="1114" spans="10:13">
      <c r="J1114" s="132"/>
      <c r="K1114" s="132"/>
      <c r="L1114" s="132"/>
      <c r="M1114" s="132"/>
    </row>
    <row r="1115" spans="10:13">
      <c r="J1115" s="132"/>
      <c r="K1115" s="132"/>
      <c r="L1115" s="132"/>
      <c r="M1115" s="132"/>
    </row>
    <row r="1116" spans="10:13">
      <c r="J1116" s="132"/>
      <c r="K1116" s="132"/>
      <c r="L1116" s="132"/>
      <c r="M1116" s="132"/>
    </row>
    <row r="1117" spans="10:13">
      <c r="J1117" s="132"/>
      <c r="K1117" s="132"/>
      <c r="L1117" s="132"/>
      <c r="M1117" s="132"/>
    </row>
    <row r="1118" spans="10:13">
      <c r="J1118" s="132"/>
      <c r="K1118" s="132"/>
      <c r="L1118" s="132"/>
      <c r="M1118" s="132"/>
    </row>
    <row r="1119" spans="10:13">
      <c r="J1119" s="132"/>
      <c r="K1119" s="132"/>
      <c r="L1119" s="132"/>
      <c r="M1119" s="132"/>
    </row>
    <row r="1120" spans="10:13">
      <c r="J1120" s="132"/>
      <c r="K1120" s="132"/>
      <c r="L1120" s="132"/>
      <c r="M1120" s="132"/>
    </row>
    <row r="1121" spans="10:13">
      <c r="J1121" s="132"/>
      <c r="K1121" s="132"/>
      <c r="L1121" s="132"/>
      <c r="M1121" s="132"/>
    </row>
    <row r="1122" spans="10:13">
      <c r="J1122" s="132"/>
      <c r="K1122" s="132"/>
      <c r="L1122" s="132"/>
      <c r="M1122" s="132"/>
    </row>
    <row r="1123" spans="10:13">
      <c r="J1123" s="132"/>
      <c r="K1123" s="132"/>
      <c r="L1123" s="132"/>
      <c r="M1123" s="132"/>
    </row>
    <row r="1124" spans="10:13">
      <c r="J1124" s="132"/>
      <c r="K1124" s="132"/>
      <c r="L1124" s="132"/>
      <c r="M1124" s="132"/>
    </row>
    <row r="1125" spans="10:13">
      <c r="J1125" s="132"/>
      <c r="K1125" s="132"/>
      <c r="L1125" s="132"/>
      <c r="M1125" s="132"/>
    </row>
    <row r="1126" spans="10:13">
      <c r="J1126" s="132"/>
      <c r="K1126" s="132"/>
      <c r="L1126" s="132"/>
      <c r="M1126" s="132"/>
    </row>
    <row r="1127" spans="10:13">
      <c r="J1127" s="132"/>
      <c r="K1127" s="132"/>
      <c r="L1127" s="132"/>
      <c r="M1127" s="132"/>
    </row>
    <row r="1128" spans="10:13">
      <c r="J1128" s="132"/>
      <c r="K1128" s="132"/>
      <c r="L1128" s="132"/>
      <c r="M1128" s="132"/>
    </row>
    <row r="1129" spans="10:13">
      <c r="J1129" s="132"/>
      <c r="K1129" s="132"/>
      <c r="L1129" s="132"/>
      <c r="M1129" s="132"/>
    </row>
    <row r="1130" spans="10:13">
      <c r="J1130" s="132"/>
      <c r="K1130" s="132"/>
      <c r="L1130" s="132"/>
      <c r="M1130" s="132"/>
    </row>
    <row r="1131" spans="10:13">
      <c r="J1131" s="132"/>
      <c r="K1131" s="132"/>
      <c r="L1131" s="132"/>
      <c r="M1131" s="132"/>
    </row>
    <row r="1132" spans="10:13">
      <c r="J1132" s="132"/>
      <c r="K1132" s="132"/>
      <c r="L1132" s="132"/>
      <c r="M1132" s="132"/>
    </row>
    <row r="1133" spans="10:13">
      <c r="J1133" s="132"/>
      <c r="K1133" s="132"/>
      <c r="L1133" s="132"/>
      <c r="M1133" s="132"/>
    </row>
    <row r="1134" spans="10:13">
      <c r="J1134" s="132"/>
      <c r="K1134" s="132"/>
      <c r="L1134" s="132"/>
      <c r="M1134" s="132"/>
    </row>
    <row r="1135" spans="10:13">
      <c r="J1135" s="132"/>
      <c r="K1135" s="132"/>
      <c r="L1135" s="132"/>
      <c r="M1135" s="132"/>
    </row>
    <row r="1136" spans="10:13">
      <c r="J1136" s="132"/>
      <c r="K1136" s="132"/>
      <c r="L1136" s="132"/>
      <c r="M1136" s="132"/>
    </row>
    <row r="1137" spans="10:13">
      <c r="J1137" s="132"/>
      <c r="K1137" s="132"/>
      <c r="L1137" s="132"/>
      <c r="M1137" s="132"/>
    </row>
    <row r="1138" spans="10:13">
      <c r="J1138" s="132"/>
      <c r="K1138" s="132"/>
      <c r="L1138" s="132"/>
      <c r="M1138" s="132"/>
    </row>
    <row r="1139" spans="10:13">
      <c r="J1139" s="132"/>
      <c r="K1139" s="132"/>
      <c r="L1139" s="132"/>
      <c r="M1139" s="132"/>
    </row>
    <row r="1140" spans="10:13">
      <c r="J1140" s="132"/>
      <c r="K1140" s="132"/>
      <c r="L1140" s="132"/>
      <c r="M1140" s="132"/>
    </row>
    <row r="1141" spans="10:13">
      <c r="J1141" s="132"/>
      <c r="K1141" s="132"/>
      <c r="L1141" s="132"/>
      <c r="M1141" s="132"/>
    </row>
    <row r="1142" spans="10:13">
      <c r="J1142" s="132"/>
      <c r="K1142" s="132"/>
      <c r="L1142" s="132"/>
      <c r="M1142" s="132"/>
    </row>
    <row r="1143" spans="10:13">
      <c r="J1143" s="132"/>
      <c r="K1143" s="132"/>
      <c r="L1143" s="132"/>
      <c r="M1143" s="132"/>
    </row>
    <row r="1144" spans="10:13">
      <c r="J1144" s="132"/>
      <c r="K1144" s="132"/>
      <c r="L1144" s="132"/>
      <c r="M1144" s="132"/>
    </row>
    <row r="1145" spans="10:13">
      <c r="J1145" s="132"/>
      <c r="K1145" s="132"/>
      <c r="L1145" s="132"/>
      <c r="M1145" s="132"/>
    </row>
    <row r="1146" spans="10:13">
      <c r="J1146" s="132"/>
      <c r="K1146" s="132"/>
      <c r="L1146" s="132"/>
      <c r="M1146" s="132"/>
    </row>
    <row r="1147" spans="10:13">
      <c r="J1147" s="132"/>
      <c r="K1147" s="132"/>
      <c r="L1147" s="132"/>
      <c r="M1147" s="132"/>
    </row>
    <row r="1148" spans="10:13">
      <c r="J1148" s="132"/>
      <c r="K1148" s="132"/>
      <c r="L1148" s="132"/>
      <c r="M1148" s="132"/>
    </row>
    <row r="1149" spans="10:13">
      <c r="J1149" s="132"/>
      <c r="K1149" s="132"/>
      <c r="L1149" s="132"/>
      <c r="M1149" s="132"/>
    </row>
    <row r="1150" spans="10:13">
      <c r="J1150" s="132"/>
      <c r="K1150" s="132"/>
      <c r="L1150" s="132"/>
      <c r="M1150" s="132"/>
    </row>
    <row r="1151" spans="10:13">
      <c r="J1151" s="132"/>
      <c r="K1151" s="132"/>
      <c r="L1151" s="132"/>
      <c r="M1151" s="132"/>
    </row>
    <row r="1152" spans="10:13">
      <c r="J1152" s="132"/>
      <c r="K1152" s="132"/>
      <c r="L1152" s="132"/>
      <c r="M1152" s="132"/>
    </row>
    <row r="1153" spans="10:13">
      <c r="J1153" s="132"/>
      <c r="K1153" s="132"/>
      <c r="L1153" s="132"/>
      <c r="M1153" s="132"/>
    </row>
    <row r="1154" spans="10:13">
      <c r="J1154" s="132"/>
      <c r="K1154" s="132"/>
      <c r="L1154" s="132"/>
      <c r="M1154" s="132"/>
    </row>
    <row r="1155" spans="10:13">
      <c r="J1155" s="132"/>
      <c r="K1155" s="132"/>
      <c r="L1155" s="132"/>
      <c r="M1155" s="132"/>
    </row>
    <row r="1156" spans="10:13">
      <c r="J1156" s="132"/>
      <c r="K1156" s="132"/>
      <c r="L1156" s="132"/>
      <c r="M1156" s="132"/>
    </row>
    <row r="1157" spans="10:13">
      <c r="J1157" s="132"/>
      <c r="K1157" s="132"/>
      <c r="L1157" s="132"/>
      <c r="M1157" s="132"/>
    </row>
    <row r="1158" spans="10:13">
      <c r="J1158" s="132"/>
      <c r="K1158" s="132"/>
      <c r="L1158" s="132"/>
      <c r="M1158" s="132"/>
    </row>
    <row r="1159" spans="10:13">
      <c r="J1159" s="132"/>
      <c r="K1159" s="132"/>
      <c r="L1159" s="132"/>
      <c r="M1159" s="132"/>
    </row>
    <row r="1160" spans="10:13">
      <c r="J1160" s="132"/>
      <c r="K1160" s="132"/>
      <c r="L1160" s="132"/>
      <c r="M1160" s="132"/>
    </row>
    <row r="1161" spans="10:13">
      <c r="J1161" s="132"/>
      <c r="K1161" s="132"/>
      <c r="L1161" s="132"/>
      <c r="M1161" s="132"/>
    </row>
    <row r="1162" spans="10:13">
      <c r="J1162" s="132"/>
      <c r="K1162" s="132"/>
      <c r="L1162" s="132"/>
      <c r="M1162" s="132"/>
    </row>
    <row r="1163" spans="10:13">
      <c r="J1163" s="132"/>
      <c r="K1163" s="132"/>
      <c r="L1163" s="132"/>
      <c r="M1163" s="132"/>
    </row>
    <row r="1164" spans="10:13">
      <c r="J1164" s="132"/>
      <c r="K1164" s="132"/>
      <c r="L1164" s="132"/>
      <c r="M1164" s="132"/>
    </row>
    <row r="1165" spans="10:13">
      <c r="J1165" s="132"/>
      <c r="K1165" s="132"/>
      <c r="L1165" s="132"/>
      <c r="M1165" s="132"/>
    </row>
    <row r="1166" spans="10:13">
      <c r="J1166" s="132"/>
      <c r="K1166" s="132"/>
      <c r="L1166" s="132"/>
      <c r="M1166" s="132"/>
    </row>
    <row r="1167" spans="10:13">
      <c r="J1167" s="132"/>
      <c r="K1167" s="132"/>
      <c r="L1167" s="132"/>
      <c r="M1167" s="132"/>
    </row>
    <row r="1168" spans="10:13">
      <c r="J1168" s="132"/>
      <c r="K1168" s="132"/>
      <c r="L1168" s="132"/>
      <c r="M1168" s="132"/>
    </row>
    <row r="1169" spans="10:13">
      <c r="J1169" s="132"/>
      <c r="K1169" s="132"/>
      <c r="L1169" s="132"/>
      <c r="M1169" s="132"/>
    </row>
    <row r="1170" spans="10:13">
      <c r="J1170" s="132"/>
      <c r="K1170" s="132"/>
      <c r="L1170" s="132"/>
      <c r="M1170" s="132"/>
    </row>
    <row r="1171" spans="10:13">
      <c r="J1171" s="132"/>
      <c r="K1171" s="132"/>
      <c r="L1171" s="132"/>
      <c r="M1171" s="132"/>
    </row>
    <row r="1172" spans="10:13">
      <c r="J1172" s="132"/>
      <c r="K1172" s="132"/>
      <c r="L1172" s="132"/>
      <c r="M1172" s="132"/>
    </row>
    <row r="1173" spans="10:13">
      <c r="J1173" s="132"/>
      <c r="K1173" s="132"/>
      <c r="L1173" s="132"/>
      <c r="M1173" s="132"/>
    </row>
    <row r="1174" spans="10:13">
      <c r="J1174" s="132"/>
      <c r="K1174" s="132"/>
      <c r="L1174" s="132"/>
      <c r="M1174" s="132"/>
    </row>
    <row r="1175" spans="10:13">
      <c r="J1175" s="132"/>
      <c r="K1175" s="132"/>
      <c r="L1175" s="132"/>
      <c r="M1175" s="132"/>
    </row>
    <row r="1176" spans="10:13">
      <c r="J1176" s="132"/>
      <c r="K1176" s="132"/>
      <c r="L1176" s="132"/>
      <c r="M1176" s="132"/>
    </row>
    <row r="1177" spans="10:13">
      <c r="J1177" s="132"/>
      <c r="K1177" s="132"/>
      <c r="L1177" s="132"/>
      <c r="M1177" s="132"/>
    </row>
    <row r="1178" spans="10:13">
      <c r="J1178" s="132"/>
      <c r="K1178" s="132"/>
      <c r="L1178" s="132"/>
      <c r="M1178" s="132"/>
    </row>
    <row r="1179" spans="10:13">
      <c r="J1179" s="132"/>
      <c r="K1179" s="132"/>
      <c r="L1179" s="132"/>
      <c r="M1179" s="132"/>
    </row>
    <row r="1180" spans="10:13">
      <c r="J1180" s="132"/>
      <c r="K1180" s="132"/>
      <c r="L1180" s="132"/>
      <c r="M1180" s="132"/>
    </row>
    <row r="1181" spans="10:13">
      <c r="J1181" s="132"/>
      <c r="K1181" s="132"/>
      <c r="L1181" s="132"/>
      <c r="M1181" s="132"/>
    </row>
    <row r="1182" spans="10:13">
      <c r="J1182" s="132"/>
      <c r="K1182" s="132"/>
      <c r="L1182" s="132"/>
      <c r="M1182" s="132"/>
    </row>
    <row r="1183" spans="10:13">
      <c r="J1183" s="132"/>
      <c r="K1183" s="132"/>
      <c r="L1183" s="132"/>
      <c r="M1183" s="132"/>
    </row>
    <row r="1184" spans="10:13">
      <c r="J1184" s="132"/>
      <c r="K1184" s="132"/>
      <c r="L1184" s="132"/>
      <c r="M1184" s="132"/>
    </row>
    <row r="1185" spans="10:13">
      <c r="J1185" s="132"/>
      <c r="K1185" s="132"/>
      <c r="L1185" s="132"/>
      <c r="M1185" s="132"/>
    </row>
    <row r="1186" spans="10:13">
      <c r="J1186" s="132"/>
      <c r="K1186" s="132"/>
      <c r="L1186" s="132"/>
      <c r="M1186" s="132"/>
    </row>
    <row r="1187" spans="10:13">
      <c r="J1187" s="132"/>
      <c r="K1187" s="132"/>
      <c r="L1187" s="132"/>
      <c r="M1187" s="132"/>
    </row>
    <row r="1188" spans="10:13">
      <c r="J1188" s="132"/>
      <c r="K1188" s="132"/>
      <c r="L1188" s="132"/>
      <c r="M1188" s="132"/>
    </row>
    <row r="1189" spans="10:13">
      <c r="J1189" s="132"/>
      <c r="K1189" s="132"/>
      <c r="L1189" s="132"/>
      <c r="M1189" s="132"/>
    </row>
    <row r="1190" spans="10:13">
      <c r="J1190" s="132"/>
      <c r="K1190" s="132"/>
      <c r="L1190" s="132"/>
      <c r="M1190" s="132"/>
    </row>
    <row r="1191" spans="10:13">
      <c r="J1191" s="132"/>
      <c r="K1191" s="132"/>
      <c r="L1191" s="132"/>
      <c r="M1191" s="132"/>
    </row>
    <row r="1192" spans="10:13">
      <c r="J1192" s="132"/>
      <c r="K1192" s="132"/>
      <c r="L1192" s="132"/>
      <c r="M1192" s="132"/>
    </row>
    <row r="1193" spans="10:13">
      <c r="J1193" s="132"/>
      <c r="K1193" s="132"/>
      <c r="L1193" s="132"/>
      <c r="M1193" s="132"/>
    </row>
    <row r="1194" spans="10:13">
      <c r="J1194" s="132"/>
      <c r="K1194" s="132"/>
      <c r="L1194" s="132"/>
      <c r="M1194" s="132"/>
    </row>
    <row r="1195" spans="10:13">
      <c r="J1195" s="132"/>
      <c r="K1195" s="132"/>
      <c r="L1195" s="132"/>
      <c r="M1195" s="132"/>
    </row>
    <row r="1196" spans="10:13">
      <c r="J1196" s="132"/>
      <c r="K1196" s="132"/>
      <c r="L1196" s="132"/>
      <c r="M1196" s="132"/>
    </row>
    <row r="1197" spans="10:13">
      <c r="J1197" s="132"/>
      <c r="K1197" s="132"/>
      <c r="L1197" s="132"/>
      <c r="M1197" s="132"/>
    </row>
    <row r="1198" spans="10:13">
      <c r="J1198" s="132"/>
      <c r="K1198" s="132"/>
      <c r="L1198" s="132"/>
      <c r="M1198" s="132"/>
    </row>
    <row r="1199" spans="10:13">
      <c r="J1199" s="132"/>
      <c r="K1199" s="132"/>
      <c r="L1199" s="132"/>
      <c r="M1199" s="132"/>
    </row>
    <row r="1200" spans="10:13">
      <c r="J1200" s="132"/>
      <c r="K1200" s="132"/>
      <c r="L1200" s="132"/>
      <c r="M1200" s="132"/>
    </row>
    <row r="1201" spans="10:13">
      <c r="J1201" s="132"/>
      <c r="K1201" s="132"/>
      <c r="L1201" s="132"/>
      <c r="M1201" s="132"/>
    </row>
    <row r="1202" spans="10:13">
      <c r="J1202" s="132"/>
      <c r="K1202" s="132"/>
      <c r="L1202" s="132"/>
      <c r="M1202" s="132"/>
    </row>
    <row r="1203" spans="10:13">
      <c r="J1203" s="132"/>
      <c r="K1203" s="132"/>
      <c r="L1203" s="132"/>
      <c r="M1203" s="132"/>
    </row>
    <row r="1204" spans="10:13">
      <c r="J1204" s="132"/>
      <c r="K1204" s="132"/>
      <c r="L1204" s="132"/>
      <c r="M1204" s="132"/>
    </row>
    <row r="1205" spans="10:13">
      <c r="J1205" s="132"/>
      <c r="K1205" s="132"/>
      <c r="L1205" s="132"/>
      <c r="M1205" s="132"/>
    </row>
    <row r="1206" spans="10:13">
      <c r="J1206" s="132"/>
      <c r="K1206" s="132"/>
      <c r="L1206" s="132"/>
      <c r="M1206" s="132"/>
    </row>
    <row r="1207" spans="10:13">
      <c r="J1207" s="132"/>
      <c r="K1207" s="132"/>
      <c r="L1207" s="132"/>
      <c r="M1207" s="132"/>
    </row>
    <row r="1208" spans="10:13">
      <c r="J1208" s="132"/>
      <c r="K1208" s="132"/>
      <c r="L1208" s="132"/>
      <c r="M1208" s="132"/>
    </row>
    <row r="1209" spans="10:13">
      <c r="J1209" s="132"/>
      <c r="K1209" s="132"/>
      <c r="L1209" s="132"/>
      <c r="M1209" s="132"/>
    </row>
    <row r="1210" spans="10:13">
      <c r="J1210" s="132"/>
      <c r="K1210" s="132"/>
      <c r="L1210" s="132"/>
      <c r="M1210" s="132"/>
    </row>
    <row r="1211" spans="10:13">
      <c r="J1211" s="132"/>
      <c r="K1211" s="132"/>
      <c r="L1211" s="132"/>
      <c r="M1211" s="132"/>
    </row>
    <row r="1212" spans="10:13">
      <c r="J1212" s="132"/>
      <c r="K1212" s="132"/>
      <c r="L1212" s="132"/>
      <c r="M1212" s="132"/>
    </row>
    <row r="1213" spans="10:13">
      <c r="J1213" s="132"/>
      <c r="K1213" s="132"/>
      <c r="L1213" s="132"/>
      <c r="M1213" s="132"/>
    </row>
    <row r="1214" spans="10:13">
      <c r="J1214" s="132"/>
      <c r="K1214" s="132"/>
      <c r="L1214" s="132"/>
      <c r="M1214" s="132"/>
    </row>
    <row r="1215" spans="10:13">
      <c r="J1215" s="132"/>
      <c r="K1215" s="132"/>
      <c r="L1215" s="132"/>
      <c r="M1215" s="132"/>
    </row>
    <row r="1216" spans="10:13">
      <c r="J1216" s="132"/>
      <c r="K1216" s="132"/>
      <c r="L1216" s="132"/>
      <c r="M1216" s="132"/>
    </row>
    <row r="1217" spans="10:13">
      <c r="J1217" s="132"/>
      <c r="K1217" s="132"/>
      <c r="L1217" s="132"/>
      <c r="M1217" s="132"/>
    </row>
    <row r="1218" spans="10:13">
      <c r="J1218" s="132"/>
      <c r="K1218" s="132"/>
      <c r="L1218" s="132"/>
      <c r="M1218" s="132"/>
    </row>
    <row r="1219" spans="10:13">
      <c r="J1219" s="132"/>
      <c r="K1219" s="132"/>
      <c r="L1219" s="132"/>
      <c r="M1219" s="132"/>
    </row>
    <row r="1220" spans="10:13">
      <c r="J1220" s="132"/>
      <c r="K1220" s="132"/>
      <c r="L1220" s="132"/>
      <c r="M1220" s="132"/>
    </row>
    <row r="1221" spans="10:13">
      <c r="J1221" s="132"/>
      <c r="K1221" s="132"/>
      <c r="L1221" s="132"/>
      <c r="M1221" s="132"/>
    </row>
    <row r="1222" spans="10:13">
      <c r="J1222" s="132"/>
      <c r="K1222" s="132"/>
      <c r="L1222" s="132"/>
      <c r="M1222" s="132"/>
    </row>
    <row r="1223" spans="10:13">
      <c r="J1223" s="132"/>
      <c r="K1223" s="132"/>
      <c r="L1223" s="132"/>
      <c r="M1223" s="132"/>
    </row>
    <row r="1224" spans="10:13">
      <c r="J1224" s="132"/>
      <c r="K1224" s="132"/>
      <c r="L1224" s="132"/>
      <c r="M1224" s="132"/>
    </row>
    <row r="1225" spans="10:13">
      <c r="J1225" s="132"/>
      <c r="K1225" s="132"/>
      <c r="L1225" s="132"/>
      <c r="M1225" s="132"/>
    </row>
    <row r="1226" spans="10:13">
      <c r="J1226" s="132"/>
      <c r="K1226" s="132"/>
      <c r="L1226" s="132"/>
      <c r="M1226" s="132"/>
    </row>
    <row r="1227" spans="10:13">
      <c r="J1227" s="132"/>
      <c r="K1227" s="132"/>
      <c r="L1227" s="132"/>
      <c r="M1227" s="132"/>
    </row>
    <row r="1228" spans="10:13">
      <c r="J1228" s="132"/>
      <c r="K1228" s="132"/>
      <c r="L1228" s="132"/>
      <c r="M1228" s="132"/>
    </row>
    <row r="1229" spans="10:13">
      <c r="J1229" s="132"/>
      <c r="K1229" s="132"/>
      <c r="L1229" s="132"/>
      <c r="M1229" s="132"/>
    </row>
    <row r="1230" spans="10:13">
      <c r="J1230" s="132"/>
      <c r="K1230" s="132"/>
      <c r="L1230" s="132"/>
      <c r="M1230" s="132"/>
    </row>
    <row r="1231" spans="10:13">
      <c r="J1231" s="132"/>
      <c r="K1231" s="132"/>
      <c r="L1231" s="132"/>
      <c r="M1231" s="132"/>
    </row>
    <row r="1232" spans="10:13">
      <c r="J1232" s="132"/>
      <c r="K1232" s="132"/>
      <c r="L1232" s="132"/>
      <c r="M1232" s="132"/>
    </row>
    <row r="1233" spans="10:13">
      <c r="J1233" s="132"/>
      <c r="K1233" s="132"/>
      <c r="L1233" s="132"/>
      <c r="M1233" s="132"/>
    </row>
    <row r="1234" spans="10:13">
      <c r="J1234" s="132"/>
      <c r="K1234" s="132"/>
      <c r="L1234" s="132"/>
      <c r="M1234" s="132"/>
    </row>
    <row r="1235" spans="10:13">
      <c r="J1235" s="132"/>
      <c r="K1235" s="132"/>
      <c r="L1235" s="132"/>
      <c r="M1235" s="132"/>
    </row>
    <row r="1236" spans="10:13">
      <c r="J1236" s="132"/>
      <c r="K1236" s="132"/>
      <c r="L1236" s="132"/>
      <c r="M1236" s="132"/>
    </row>
    <row r="1237" spans="10:13">
      <c r="J1237" s="132"/>
      <c r="K1237" s="132"/>
      <c r="L1237" s="132"/>
      <c r="M1237" s="132"/>
    </row>
    <row r="1238" spans="10:13">
      <c r="J1238" s="132"/>
      <c r="K1238" s="132"/>
      <c r="L1238" s="132"/>
      <c r="M1238" s="132"/>
    </row>
    <row r="1239" spans="10:13">
      <c r="J1239" s="132"/>
      <c r="K1239" s="132"/>
      <c r="L1239" s="132"/>
      <c r="M1239" s="132"/>
    </row>
    <row r="1240" spans="10:13">
      <c r="J1240" s="132"/>
      <c r="K1240" s="132"/>
      <c r="L1240" s="132"/>
      <c r="M1240" s="132"/>
    </row>
    <row r="1241" spans="10:13">
      <c r="J1241" s="132"/>
      <c r="K1241" s="132"/>
      <c r="L1241" s="132"/>
      <c r="M1241" s="132"/>
    </row>
    <row r="1242" spans="10:13">
      <c r="J1242" s="132"/>
      <c r="K1242" s="132"/>
      <c r="L1242" s="132"/>
      <c r="M1242" s="132"/>
    </row>
    <row r="1243" spans="10:13">
      <c r="J1243" s="132"/>
      <c r="K1243" s="132"/>
      <c r="L1243" s="132"/>
      <c r="M1243" s="132"/>
    </row>
    <row r="1244" spans="10:13">
      <c r="J1244" s="132"/>
      <c r="K1244" s="132"/>
      <c r="L1244" s="132"/>
      <c r="M1244" s="132"/>
    </row>
    <row r="1245" spans="10:13">
      <c r="J1245" s="132"/>
      <c r="K1245" s="132"/>
      <c r="L1245" s="132"/>
      <c r="M1245" s="132"/>
    </row>
    <row r="1246" spans="10:13">
      <c r="J1246" s="132"/>
      <c r="K1246" s="132"/>
      <c r="L1246" s="132"/>
      <c r="M1246" s="132"/>
    </row>
    <row r="1247" spans="10:13">
      <c r="J1247" s="132"/>
      <c r="K1247" s="132"/>
      <c r="L1247" s="132"/>
      <c r="M1247" s="132"/>
    </row>
    <row r="1248" spans="10:13">
      <c r="J1248" s="132"/>
      <c r="K1248" s="132"/>
      <c r="L1248" s="132"/>
      <c r="M1248" s="132"/>
    </row>
    <row r="1249" spans="10:13">
      <c r="J1249" s="132"/>
      <c r="K1249" s="132"/>
      <c r="L1249" s="132"/>
      <c r="M1249" s="132"/>
    </row>
    <row r="1250" spans="10:13">
      <c r="J1250" s="132"/>
      <c r="K1250" s="132"/>
      <c r="L1250" s="132"/>
      <c r="M1250" s="132"/>
    </row>
    <row r="1251" spans="10:13">
      <c r="J1251" s="132"/>
      <c r="K1251" s="132"/>
      <c r="L1251" s="132"/>
      <c r="M1251" s="132"/>
    </row>
    <row r="1252" spans="10:13">
      <c r="J1252" s="132"/>
      <c r="K1252" s="132"/>
      <c r="L1252" s="132"/>
      <c r="M1252" s="132"/>
    </row>
    <row r="1253" spans="10:13">
      <c r="J1253" s="132"/>
      <c r="K1253" s="132"/>
      <c r="L1253" s="132"/>
      <c r="M1253" s="132"/>
    </row>
    <row r="1254" spans="10:13">
      <c r="J1254" s="132"/>
      <c r="K1254" s="132"/>
      <c r="L1254" s="132"/>
      <c r="M1254" s="132"/>
    </row>
    <row r="1255" spans="10:13">
      <c r="J1255" s="132"/>
      <c r="K1255" s="132"/>
      <c r="L1255" s="132"/>
      <c r="M1255" s="132"/>
    </row>
    <row r="1256" spans="10:13">
      <c r="J1256" s="132"/>
      <c r="K1256" s="132"/>
      <c r="L1256" s="132"/>
      <c r="M1256" s="132"/>
    </row>
    <row r="1257" spans="10:13">
      <c r="J1257" s="132"/>
      <c r="K1257" s="132"/>
      <c r="L1257" s="132"/>
      <c r="M1257" s="132"/>
    </row>
    <row r="1258" spans="10:13">
      <c r="J1258" s="132"/>
      <c r="K1258" s="132"/>
      <c r="L1258" s="132"/>
      <c r="M1258" s="132"/>
    </row>
    <row r="1259" spans="10:13">
      <c r="J1259" s="132"/>
      <c r="K1259" s="132"/>
      <c r="L1259" s="132"/>
      <c r="M1259" s="132"/>
    </row>
    <row r="1260" spans="10:13">
      <c r="J1260" s="132"/>
      <c r="K1260" s="132"/>
      <c r="L1260" s="132"/>
      <c r="M1260" s="132"/>
    </row>
    <row r="1261" spans="10:13">
      <c r="J1261" s="132"/>
      <c r="K1261" s="132"/>
      <c r="L1261" s="132"/>
      <c r="M1261" s="132"/>
    </row>
    <row r="1262" spans="10:13">
      <c r="J1262" s="132"/>
      <c r="K1262" s="132"/>
      <c r="L1262" s="132"/>
      <c r="M1262" s="132"/>
    </row>
    <row r="1263" spans="10:13">
      <c r="J1263" s="132"/>
      <c r="K1263" s="132"/>
      <c r="L1263" s="132"/>
      <c r="M1263" s="132"/>
    </row>
    <row r="1264" spans="10:13">
      <c r="J1264" s="132"/>
      <c r="K1264" s="132"/>
      <c r="L1264" s="132"/>
      <c r="M1264" s="132"/>
    </row>
    <row r="1265" spans="10:13">
      <c r="J1265" s="132"/>
      <c r="K1265" s="132"/>
      <c r="L1265" s="132"/>
      <c r="M1265" s="132"/>
    </row>
    <row r="1266" spans="10:13">
      <c r="J1266" s="132"/>
      <c r="K1266" s="132"/>
      <c r="L1266" s="132"/>
      <c r="M1266" s="132"/>
    </row>
    <row r="1267" spans="10:13">
      <c r="J1267" s="132"/>
      <c r="K1267" s="132"/>
      <c r="L1267" s="132"/>
      <c r="M1267" s="132"/>
    </row>
    <row r="1268" spans="10:13">
      <c r="J1268" s="132"/>
      <c r="K1268" s="132"/>
      <c r="L1268" s="132"/>
      <c r="M1268" s="132"/>
    </row>
    <row r="1269" spans="10:13">
      <c r="J1269" s="132"/>
      <c r="K1269" s="132"/>
      <c r="L1269" s="132"/>
      <c r="M1269" s="132"/>
    </row>
    <row r="1270" spans="10:13">
      <c r="J1270" s="132"/>
      <c r="K1270" s="132"/>
      <c r="L1270" s="132"/>
      <c r="M1270" s="132"/>
    </row>
    <row r="1271" spans="10:13">
      <c r="J1271" s="132"/>
      <c r="K1271" s="132"/>
      <c r="L1271" s="132"/>
      <c r="M1271" s="132"/>
    </row>
    <row r="1272" spans="10:13">
      <c r="J1272" s="132"/>
      <c r="K1272" s="132"/>
      <c r="L1272" s="132"/>
      <c r="M1272" s="132"/>
    </row>
    <row r="1273" spans="10:13">
      <c r="J1273" s="132"/>
      <c r="K1273" s="132"/>
      <c r="L1273" s="132"/>
      <c r="M1273" s="132"/>
    </row>
    <row r="1274" spans="10:13">
      <c r="J1274" s="132"/>
      <c r="K1274" s="132"/>
      <c r="L1274" s="132"/>
      <c r="M1274" s="132"/>
    </row>
    <row r="1275" spans="10:13">
      <c r="J1275" s="132"/>
      <c r="K1275" s="132"/>
      <c r="L1275" s="132"/>
      <c r="M1275" s="132"/>
    </row>
    <row r="1276" spans="10:13">
      <c r="J1276" s="132"/>
      <c r="K1276" s="132"/>
      <c r="L1276" s="132"/>
      <c r="M1276" s="132"/>
    </row>
    <row r="1277" spans="10:13">
      <c r="J1277" s="132"/>
      <c r="K1277" s="132"/>
      <c r="L1277" s="132"/>
      <c r="M1277" s="132"/>
    </row>
    <row r="1278" spans="10:13">
      <c r="J1278" s="132"/>
      <c r="K1278" s="132"/>
      <c r="L1278" s="132"/>
      <c r="M1278" s="132"/>
    </row>
    <row r="1279" spans="10:13">
      <c r="J1279" s="132"/>
      <c r="K1279" s="132"/>
      <c r="L1279" s="132"/>
      <c r="M1279" s="132"/>
    </row>
    <row r="1280" spans="10:13">
      <c r="J1280" s="132"/>
      <c r="K1280" s="132"/>
      <c r="L1280" s="132"/>
      <c r="M1280" s="132"/>
    </row>
    <row r="1281" spans="10:13">
      <c r="J1281" s="132"/>
      <c r="K1281" s="132"/>
      <c r="L1281" s="132"/>
      <c r="M1281" s="132"/>
    </row>
    <row r="1282" spans="10:13">
      <c r="J1282" s="132"/>
      <c r="K1282" s="132"/>
      <c r="L1282" s="132"/>
      <c r="M1282" s="132"/>
    </row>
    <row r="1283" spans="10:13">
      <c r="J1283" s="132"/>
      <c r="K1283" s="132"/>
      <c r="L1283" s="132"/>
      <c r="M1283" s="132"/>
    </row>
    <row r="1284" spans="10:13">
      <c r="J1284" s="132"/>
      <c r="K1284" s="132"/>
      <c r="L1284" s="132"/>
      <c r="M1284" s="132"/>
    </row>
    <row r="1285" spans="10:13">
      <c r="J1285" s="132"/>
      <c r="K1285" s="132"/>
      <c r="L1285" s="132"/>
      <c r="M1285" s="132"/>
    </row>
    <row r="1286" spans="10:13">
      <c r="J1286" s="132"/>
      <c r="K1286" s="132"/>
      <c r="L1286" s="132"/>
      <c r="M1286" s="132"/>
    </row>
    <row r="1287" spans="10:13">
      <c r="J1287" s="132"/>
      <c r="K1287" s="132"/>
      <c r="L1287" s="132"/>
      <c r="M1287" s="132"/>
    </row>
    <row r="1288" spans="10:13">
      <c r="J1288" s="132"/>
      <c r="K1288" s="132"/>
      <c r="L1288" s="132"/>
      <c r="M1288" s="132"/>
    </row>
    <row r="1289" spans="10:13">
      <c r="J1289" s="132"/>
      <c r="K1289" s="132"/>
      <c r="L1289" s="132"/>
      <c r="M1289" s="132"/>
    </row>
    <row r="1290" spans="10:13">
      <c r="J1290" s="132"/>
      <c r="K1290" s="132"/>
      <c r="L1290" s="132"/>
      <c r="M1290" s="132"/>
    </row>
    <row r="1291" spans="10:13">
      <c r="J1291" s="132"/>
      <c r="K1291" s="132"/>
      <c r="L1291" s="132"/>
      <c r="M1291" s="132"/>
    </row>
    <row r="1292" spans="10:13">
      <c r="J1292" s="132"/>
      <c r="K1292" s="132"/>
      <c r="L1292" s="132"/>
      <c r="M1292" s="132"/>
    </row>
    <row r="1293" spans="10:13">
      <c r="J1293" s="132"/>
      <c r="K1293" s="132"/>
      <c r="L1293" s="132"/>
      <c r="M1293" s="132"/>
    </row>
    <row r="1294" spans="10:13">
      <c r="J1294" s="132"/>
      <c r="K1294" s="132"/>
      <c r="L1294" s="132"/>
      <c r="M1294" s="132"/>
    </row>
    <row r="1295" spans="10:13">
      <c r="J1295" s="132"/>
      <c r="K1295" s="132"/>
      <c r="L1295" s="132"/>
      <c r="M1295" s="132"/>
    </row>
    <row r="1296" spans="10:13">
      <c r="J1296" s="132"/>
      <c r="K1296" s="132"/>
      <c r="L1296" s="132"/>
      <c r="M1296" s="132"/>
    </row>
    <row r="1297" spans="10:13">
      <c r="J1297" s="132"/>
      <c r="K1297" s="132"/>
      <c r="L1297" s="132"/>
      <c r="M1297" s="132"/>
    </row>
    <row r="1298" spans="10:13">
      <c r="J1298" s="132"/>
      <c r="K1298" s="132"/>
      <c r="L1298" s="132"/>
      <c r="M1298" s="132"/>
    </row>
    <row r="1299" spans="10:13">
      <c r="J1299" s="132"/>
      <c r="K1299" s="132"/>
      <c r="L1299" s="132"/>
      <c r="M1299" s="132"/>
    </row>
    <row r="1300" spans="10:13">
      <c r="J1300" s="132"/>
      <c r="K1300" s="132"/>
      <c r="L1300" s="132"/>
      <c r="M1300" s="132"/>
    </row>
    <row r="1301" spans="10:13">
      <c r="J1301" s="132"/>
      <c r="K1301" s="132"/>
      <c r="L1301" s="132"/>
      <c r="M1301" s="132"/>
    </row>
    <row r="1302" spans="10:13">
      <c r="J1302" s="132"/>
      <c r="K1302" s="132"/>
      <c r="L1302" s="132"/>
      <c r="M1302" s="132"/>
    </row>
    <row r="1303" spans="10:13">
      <c r="J1303" s="132"/>
      <c r="K1303" s="132"/>
      <c r="L1303" s="132"/>
      <c r="M1303" s="132"/>
    </row>
    <row r="1304" spans="10:13">
      <c r="J1304" s="132"/>
      <c r="K1304" s="132"/>
      <c r="L1304" s="132"/>
      <c r="M1304" s="132"/>
    </row>
    <row r="1305" spans="10:13">
      <c r="J1305" s="132"/>
      <c r="K1305" s="132"/>
      <c r="L1305" s="132"/>
      <c r="M1305" s="132"/>
    </row>
    <row r="1306" spans="10:13">
      <c r="J1306" s="132"/>
      <c r="K1306" s="132"/>
      <c r="L1306" s="132"/>
      <c r="M1306" s="132"/>
    </row>
    <row r="1307" spans="10:13">
      <c r="J1307" s="132"/>
      <c r="K1307" s="132"/>
      <c r="L1307" s="132"/>
      <c r="M1307" s="132"/>
    </row>
    <row r="1308" spans="10:13">
      <c r="J1308" s="132"/>
      <c r="K1308" s="132"/>
      <c r="L1308" s="132"/>
      <c r="M1308" s="132"/>
    </row>
    <row r="1309" spans="10:13">
      <c r="J1309" s="132"/>
      <c r="K1309" s="132"/>
      <c r="L1309" s="132"/>
      <c r="M1309" s="132"/>
    </row>
    <row r="1310" spans="10:13">
      <c r="J1310" s="132"/>
      <c r="K1310" s="132"/>
      <c r="L1310" s="132"/>
      <c r="M1310" s="132"/>
    </row>
    <row r="1311" spans="10:13">
      <c r="J1311" s="132"/>
      <c r="K1311" s="132"/>
      <c r="L1311" s="132"/>
      <c r="M1311" s="132"/>
    </row>
    <row r="1312" spans="10:13">
      <c r="J1312" s="132"/>
      <c r="K1312" s="132"/>
      <c r="L1312" s="132"/>
      <c r="M1312" s="132"/>
    </row>
    <row r="1313" spans="10:13">
      <c r="J1313" s="132"/>
      <c r="K1313" s="132"/>
      <c r="L1313" s="132"/>
      <c r="M1313" s="132"/>
    </row>
    <row r="1314" spans="10:13">
      <c r="J1314" s="132"/>
      <c r="K1314" s="132"/>
      <c r="L1314" s="132"/>
      <c r="M1314" s="132"/>
    </row>
    <row r="1315" spans="10:13">
      <c r="J1315" s="132"/>
      <c r="K1315" s="132"/>
      <c r="L1315" s="132"/>
      <c r="M1315" s="132"/>
    </row>
    <row r="1316" spans="10:13">
      <c r="J1316" s="132"/>
      <c r="K1316" s="132"/>
      <c r="L1316" s="132"/>
      <c r="M1316" s="132"/>
    </row>
    <row r="1317" spans="10:13">
      <c r="J1317" s="132"/>
      <c r="K1317" s="132"/>
      <c r="L1317" s="132"/>
      <c r="M1317" s="132"/>
    </row>
    <row r="1318" spans="10:13">
      <c r="J1318" s="132"/>
      <c r="K1318" s="132"/>
      <c r="L1318" s="132"/>
      <c r="M1318" s="132"/>
    </row>
    <row r="1319" spans="10:13">
      <c r="J1319" s="132"/>
      <c r="K1319" s="132"/>
      <c r="L1319" s="132"/>
      <c r="M1319" s="132"/>
    </row>
    <row r="1320" spans="10:13">
      <c r="J1320" s="132"/>
      <c r="K1320" s="132"/>
      <c r="L1320" s="132"/>
      <c r="M1320" s="132"/>
    </row>
    <row r="1321" spans="10:13">
      <c r="J1321" s="132"/>
      <c r="K1321" s="132"/>
      <c r="L1321" s="132"/>
      <c r="M1321" s="132"/>
    </row>
    <row r="1322" spans="10:13">
      <c r="J1322" s="132"/>
      <c r="K1322" s="132"/>
      <c r="L1322" s="132"/>
      <c r="M1322" s="132"/>
    </row>
    <row r="1323" spans="10:13">
      <c r="J1323" s="132"/>
      <c r="K1323" s="132"/>
      <c r="L1323" s="132"/>
      <c r="M1323" s="132"/>
    </row>
    <row r="1324" spans="10:13">
      <c r="J1324" s="132"/>
      <c r="K1324" s="132"/>
      <c r="L1324" s="132"/>
      <c r="M1324" s="132"/>
    </row>
    <row r="1325" spans="10:13">
      <c r="J1325" s="132"/>
      <c r="K1325" s="132"/>
      <c r="L1325" s="132"/>
      <c r="M1325" s="132"/>
    </row>
    <row r="1326" spans="10:13">
      <c r="J1326" s="132"/>
      <c r="K1326" s="132"/>
      <c r="L1326" s="132"/>
      <c r="M1326" s="132"/>
    </row>
    <row r="1327" spans="10:13">
      <c r="J1327" s="132"/>
      <c r="K1327" s="132"/>
      <c r="L1327" s="132"/>
      <c r="M1327" s="132"/>
    </row>
    <row r="1328" spans="10:13">
      <c r="J1328" s="132"/>
      <c r="K1328" s="132"/>
      <c r="L1328" s="132"/>
      <c r="M1328" s="132"/>
    </row>
    <row r="1329" spans="10:13">
      <c r="J1329" s="132"/>
      <c r="K1329" s="132"/>
      <c r="L1329" s="132"/>
      <c r="M1329" s="132"/>
    </row>
    <row r="1330" spans="10:13">
      <c r="J1330" s="132"/>
      <c r="K1330" s="132"/>
      <c r="L1330" s="132"/>
      <c r="M1330" s="132"/>
    </row>
    <row r="1331" spans="10:13">
      <c r="J1331" s="132"/>
      <c r="K1331" s="132"/>
      <c r="L1331" s="132"/>
      <c r="M1331" s="132"/>
    </row>
    <row r="1332" spans="10:13">
      <c r="J1332" s="132"/>
      <c r="K1332" s="132"/>
      <c r="L1332" s="132"/>
      <c r="M1332" s="132"/>
    </row>
    <row r="1333" spans="10:13">
      <c r="J1333" s="132"/>
      <c r="K1333" s="132"/>
      <c r="L1333" s="132"/>
      <c r="M1333" s="132"/>
    </row>
    <row r="1334" spans="10:13">
      <c r="J1334" s="132"/>
      <c r="K1334" s="132"/>
      <c r="L1334" s="132"/>
      <c r="M1334" s="132"/>
    </row>
    <row r="1335" spans="10:13">
      <c r="J1335" s="132"/>
      <c r="K1335" s="132"/>
      <c r="L1335" s="132"/>
      <c r="M1335" s="132"/>
    </row>
    <row r="1336" spans="10:13">
      <c r="J1336" s="132"/>
      <c r="K1336" s="132"/>
      <c r="L1336" s="132"/>
      <c r="M1336" s="132"/>
    </row>
    <row r="1337" spans="10:13">
      <c r="J1337" s="132"/>
      <c r="K1337" s="132"/>
      <c r="L1337" s="132"/>
      <c r="M1337" s="132"/>
    </row>
    <row r="1338" spans="10:13">
      <c r="J1338" s="132"/>
      <c r="K1338" s="132"/>
      <c r="L1338" s="132"/>
      <c r="M1338" s="132"/>
    </row>
    <row r="1339" spans="10:13">
      <c r="J1339" s="132"/>
      <c r="K1339" s="132"/>
      <c r="L1339" s="132"/>
      <c r="M1339" s="132"/>
    </row>
    <row r="1340" spans="10:13">
      <c r="J1340" s="132"/>
      <c r="K1340" s="132"/>
      <c r="L1340" s="132"/>
      <c r="M1340" s="132"/>
    </row>
    <row r="1341" spans="10:13">
      <c r="J1341" s="132"/>
      <c r="K1341" s="132"/>
      <c r="L1341" s="132"/>
      <c r="M1341" s="132"/>
    </row>
    <row r="1342" spans="10:13">
      <c r="J1342" s="132"/>
      <c r="K1342" s="132"/>
      <c r="L1342" s="132"/>
      <c r="M1342" s="132"/>
    </row>
    <row r="1343" spans="10:13">
      <c r="J1343" s="132"/>
      <c r="K1343" s="132"/>
      <c r="L1343" s="132"/>
      <c r="M1343" s="132"/>
    </row>
    <row r="1344" spans="10:13">
      <c r="J1344" s="132"/>
      <c r="K1344" s="132"/>
      <c r="L1344" s="132"/>
      <c r="M1344" s="132"/>
    </row>
    <row r="1345" spans="10:13">
      <c r="J1345" s="132"/>
      <c r="K1345" s="132"/>
      <c r="L1345" s="132"/>
      <c r="M1345" s="132"/>
    </row>
    <row r="1346" spans="10:13">
      <c r="J1346" s="132"/>
      <c r="K1346" s="132"/>
      <c r="L1346" s="132"/>
      <c r="M1346" s="132"/>
    </row>
    <row r="1347" spans="10:13">
      <c r="J1347" s="132"/>
      <c r="K1347" s="132"/>
      <c r="L1347" s="132"/>
      <c r="M1347" s="132"/>
    </row>
    <row r="1348" spans="10:13">
      <c r="J1348" s="132"/>
      <c r="K1348" s="132"/>
      <c r="L1348" s="132"/>
      <c r="M1348" s="132"/>
    </row>
    <row r="1349" spans="10:13">
      <c r="J1349" s="132"/>
      <c r="K1349" s="132"/>
      <c r="L1349" s="132"/>
      <c r="M1349" s="132"/>
    </row>
    <row r="1350" spans="10:13">
      <c r="J1350" s="132"/>
      <c r="K1350" s="132"/>
      <c r="L1350" s="132"/>
      <c r="M1350" s="132"/>
    </row>
    <row r="1351" spans="10:13">
      <c r="J1351" s="132"/>
      <c r="K1351" s="132"/>
      <c r="L1351" s="132"/>
      <c r="M1351" s="132"/>
    </row>
    <row r="1352" spans="10:13">
      <c r="J1352" s="132"/>
      <c r="K1352" s="132"/>
      <c r="L1352" s="132"/>
      <c r="M1352" s="132"/>
    </row>
    <row r="1353" spans="10:13">
      <c r="J1353" s="132"/>
      <c r="K1353" s="132"/>
      <c r="L1353" s="132"/>
      <c r="M1353" s="132"/>
    </row>
    <row r="1354" spans="10:13">
      <c r="J1354" s="132"/>
      <c r="K1354" s="132"/>
      <c r="L1354" s="132"/>
      <c r="M1354" s="132"/>
    </row>
    <row r="1355" spans="10:13">
      <c r="J1355" s="132"/>
      <c r="K1355" s="132"/>
      <c r="L1355" s="132"/>
      <c r="M1355" s="132"/>
    </row>
    <row r="1356" spans="10:13">
      <c r="J1356" s="132"/>
      <c r="K1356" s="132"/>
      <c r="L1356" s="132"/>
      <c r="M1356" s="132"/>
    </row>
    <row r="1357" spans="10:13">
      <c r="J1357" s="132"/>
      <c r="K1357" s="132"/>
      <c r="L1357" s="132"/>
      <c r="M1357" s="132"/>
    </row>
    <row r="1358" spans="10:13">
      <c r="J1358" s="132"/>
      <c r="K1358" s="132"/>
      <c r="L1358" s="132"/>
      <c r="M1358" s="132"/>
    </row>
    <row r="1359" spans="10:13">
      <c r="J1359" s="132"/>
      <c r="K1359" s="132"/>
      <c r="L1359" s="132"/>
      <c r="M1359" s="132"/>
    </row>
    <row r="1360" spans="10:13">
      <c r="J1360" s="132"/>
      <c r="K1360" s="132"/>
      <c r="L1360" s="132"/>
      <c r="M1360" s="132"/>
    </row>
    <row r="1361" spans="10:13">
      <c r="J1361" s="132"/>
      <c r="K1361" s="132"/>
      <c r="L1361" s="132"/>
      <c r="M1361" s="132"/>
    </row>
    <row r="1362" spans="10:13">
      <c r="J1362" s="132"/>
      <c r="K1362" s="132"/>
      <c r="L1362" s="132"/>
      <c r="M1362" s="132"/>
    </row>
    <row r="1363" spans="10:13">
      <c r="J1363" s="132"/>
      <c r="K1363" s="132"/>
      <c r="L1363" s="132"/>
      <c r="M1363" s="132"/>
    </row>
    <row r="1364" spans="10:13">
      <c r="J1364" s="132"/>
      <c r="K1364" s="132"/>
      <c r="L1364" s="132"/>
      <c r="M1364" s="132"/>
    </row>
    <row r="1365" spans="10:13">
      <c r="J1365" s="132"/>
      <c r="K1365" s="132"/>
      <c r="L1365" s="132"/>
      <c r="M1365" s="132"/>
    </row>
    <row r="1366" spans="10:13">
      <c r="J1366" s="132"/>
      <c r="K1366" s="132"/>
      <c r="L1366" s="132"/>
      <c r="M1366" s="132"/>
    </row>
    <row r="1367" spans="10:13">
      <c r="J1367" s="132"/>
      <c r="K1367" s="132"/>
      <c r="L1367" s="132"/>
      <c r="M1367" s="132"/>
    </row>
    <row r="1368" spans="10:13">
      <c r="J1368" s="132"/>
      <c r="K1368" s="132"/>
      <c r="L1368" s="132"/>
      <c r="M1368" s="132"/>
    </row>
    <row r="1369" spans="10:13">
      <c r="J1369" s="132"/>
      <c r="K1369" s="132"/>
      <c r="L1369" s="132"/>
      <c r="M1369" s="132"/>
    </row>
    <row r="1370" spans="10:13">
      <c r="J1370" s="132"/>
      <c r="K1370" s="132"/>
      <c r="L1370" s="132"/>
      <c r="M1370" s="132"/>
    </row>
    <row r="1371" spans="10:13">
      <c r="J1371" s="132"/>
      <c r="K1371" s="132"/>
      <c r="L1371" s="132"/>
      <c r="M1371" s="132"/>
    </row>
    <row r="1372" spans="10:13">
      <c r="J1372" s="132"/>
      <c r="K1372" s="132"/>
      <c r="L1372" s="132"/>
      <c r="M1372" s="132"/>
    </row>
    <row r="1373" spans="10:13">
      <c r="J1373" s="132"/>
      <c r="K1373" s="132"/>
      <c r="L1373" s="132"/>
      <c r="M1373" s="132"/>
    </row>
    <row r="1374" spans="10:13">
      <c r="J1374" s="132"/>
      <c r="K1374" s="132"/>
      <c r="L1374" s="132"/>
      <c r="M1374" s="132"/>
    </row>
    <row r="1375" spans="10:13">
      <c r="J1375" s="132"/>
      <c r="K1375" s="132"/>
      <c r="L1375" s="132"/>
      <c r="M1375" s="132"/>
    </row>
    <row r="1376" spans="10:13">
      <c r="J1376" s="132"/>
      <c r="K1376" s="132"/>
      <c r="L1376" s="132"/>
      <c r="M1376" s="132"/>
    </row>
    <row r="1377" spans="10:13">
      <c r="J1377" s="132"/>
      <c r="K1377" s="132"/>
      <c r="L1377" s="132"/>
      <c r="M1377" s="132"/>
    </row>
    <row r="1378" spans="10:13">
      <c r="J1378" s="132"/>
      <c r="K1378" s="132"/>
      <c r="L1378" s="132"/>
      <c r="M1378" s="132"/>
    </row>
    <row r="1379" spans="10:13">
      <c r="J1379" s="132"/>
      <c r="K1379" s="132"/>
      <c r="L1379" s="132"/>
      <c r="M1379" s="132"/>
    </row>
    <row r="1380" spans="10:13">
      <c r="J1380" s="132"/>
      <c r="K1380" s="132"/>
      <c r="L1380" s="132"/>
      <c r="M1380" s="132"/>
    </row>
    <row r="1381" spans="10:13">
      <c r="J1381" s="132"/>
      <c r="K1381" s="132"/>
      <c r="L1381" s="132"/>
      <c r="M1381" s="132"/>
    </row>
    <row r="1382" spans="10:13">
      <c r="J1382" s="132"/>
      <c r="K1382" s="132"/>
      <c r="L1382" s="132"/>
      <c r="M1382" s="132"/>
    </row>
    <row r="1383" spans="10:13">
      <c r="J1383" s="132"/>
      <c r="K1383" s="132"/>
      <c r="L1383" s="132"/>
      <c r="M1383" s="132"/>
    </row>
    <row r="1384" spans="10:13">
      <c r="J1384" s="132"/>
      <c r="K1384" s="132"/>
      <c r="L1384" s="132"/>
      <c r="M1384" s="132"/>
    </row>
    <row r="1385" spans="10:13">
      <c r="J1385" s="132"/>
      <c r="K1385" s="132"/>
      <c r="L1385" s="132"/>
      <c r="M1385" s="132"/>
    </row>
    <row r="1386" spans="10:13">
      <c r="J1386" s="132"/>
      <c r="K1386" s="132"/>
      <c r="L1386" s="132"/>
      <c r="M1386" s="132"/>
    </row>
    <row r="1387" spans="10:13">
      <c r="J1387" s="132"/>
      <c r="K1387" s="132"/>
      <c r="L1387" s="132"/>
      <c r="M1387" s="132"/>
    </row>
    <row r="1388" spans="10:13">
      <c r="J1388" s="132"/>
      <c r="K1388" s="132"/>
      <c r="L1388" s="132"/>
      <c r="M1388" s="132"/>
    </row>
    <row r="1389" spans="10:13">
      <c r="J1389" s="132"/>
      <c r="K1389" s="132"/>
      <c r="L1389" s="132"/>
      <c r="M1389" s="132"/>
    </row>
    <row r="1390" spans="10:13">
      <c r="J1390" s="132"/>
      <c r="K1390" s="132"/>
      <c r="L1390" s="132"/>
      <c r="M1390" s="132"/>
    </row>
    <row r="1391" spans="10:13">
      <c r="J1391" s="132"/>
      <c r="K1391" s="132"/>
      <c r="L1391" s="132"/>
      <c r="M1391" s="132"/>
    </row>
    <row r="1392" spans="10:13">
      <c r="J1392" s="132"/>
      <c r="K1392" s="132"/>
      <c r="L1392" s="132"/>
      <c r="M1392" s="132"/>
    </row>
    <row r="1393" spans="10:13">
      <c r="J1393" s="132"/>
      <c r="K1393" s="132"/>
      <c r="L1393" s="132"/>
      <c r="M1393" s="132"/>
    </row>
    <row r="1394" spans="10:13">
      <c r="J1394" s="132"/>
      <c r="K1394" s="132"/>
      <c r="L1394" s="132"/>
      <c r="M1394" s="132"/>
    </row>
    <row r="1395" spans="10:13">
      <c r="J1395" s="132"/>
      <c r="K1395" s="132"/>
      <c r="L1395" s="132"/>
      <c r="M1395" s="132"/>
    </row>
    <row r="1396" spans="10:13">
      <c r="J1396" s="132"/>
      <c r="K1396" s="132"/>
      <c r="L1396" s="132"/>
      <c r="M1396" s="132"/>
    </row>
    <row r="1397" spans="10:13">
      <c r="J1397" s="132"/>
      <c r="K1397" s="132"/>
      <c r="L1397" s="132"/>
      <c r="M1397" s="132"/>
    </row>
    <row r="1398" spans="10:13">
      <c r="J1398" s="132"/>
      <c r="K1398" s="132"/>
      <c r="L1398" s="132"/>
      <c r="M1398" s="132"/>
    </row>
    <row r="1399" spans="10:13">
      <c r="J1399" s="132"/>
      <c r="K1399" s="132"/>
      <c r="L1399" s="132"/>
      <c r="M1399" s="132"/>
    </row>
    <row r="1400" spans="10:13">
      <c r="J1400" s="132"/>
      <c r="K1400" s="132"/>
      <c r="L1400" s="132"/>
      <c r="M1400" s="132"/>
    </row>
    <row r="1401" spans="10:13">
      <c r="J1401" s="132"/>
      <c r="K1401" s="132"/>
      <c r="L1401" s="132"/>
      <c r="M1401" s="132"/>
    </row>
    <row r="1402" spans="10:13">
      <c r="J1402" s="132"/>
      <c r="K1402" s="132"/>
      <c r="L1402" s="132"/>
      <c r="M1402" s="132"/>
    </row>
    <row r="1403" spans="10:13">
      <c r="J1403" s="132"/>
      <c r="K1403" s="132"/>
      <c r="L1403" s="132"/>
      <c r="M1403" s="132"/>
    </row>
    <row r="1404" spans="10:13">
      <c r="J1404" s="132"/>
      <c r="K1404" s="132"/>
      <c r="L1404" s="132"/>
      <c r="M1404" s="132"/>
    </row>
    <row r="1405" spans="10:13">
      <c r="J1405" s="132"/>
      <c r="K1405" s="132"/>
      <c r="L1405" s="132"/>
      <c r="M1405" s="132"/>
    </row>
    <row r="1406" spans="10:13">
      <c r="J1406" s="132"/>
      <c r="K1406" s="132"/>
      <c r="L1406" s="132"/>
      <c r="M1406" s="132"/>
    </row>
    <row r="1407" spans="10:13">
      <c r="J1407" s="132"/>
      <c r="K1407" s="132"/>
      <c r="L1407" s="132"/>
      <c r="M1407" s="132"/>
    </row>
    <row r="1408" spans="10:13">
      <c r="J1408" s="132"/>
      <c r="K1408" s="132"/>
      <c r="L1408" s="132"/>
      <c r="M1408" s="132"/>
    </row>
    <row r="1409" spans="10:13">
      <c r="J1409" s="132"/>
      <c r="K1409" s="132"/>
      <c r="L1409" s="132"/>
      <c r="M1409" s="132"/>
    </row>
    <row r="1410" spans="10:13">
      <c r="J1410" s="132"/>
      <c r="K1410" s="132"/>
      <c r="L1410" s="132"/>
      <c r="M1410" s="132"/>
    </row>
    <row r="1411" spans="10:13">
      <c r="J1411" s="132"/>
      <c r="K1411" s="132"/>
      <c r="L1411" s="132"/>
      <c r="M1411" s="132"/>
    </row>
    <row r="1412" spans="10:13">
      <c r="J1412" s="132"/>
      <c r="K1412" s="132"/>
      <c r="L1412" s="132"/>
      <c r="M1412" s="132"/>
    </row>
    <row r="1413" spans="10:13">
      <c r="J1413" s="132"/>
      <c r="K1413" s="132"/>
      <c r="L1413" s="132"/>
      <c r="M1413" s="132"/>
    </row>
    <row r="1414" spans="10:13">
      <c r="J1414" s="132"/>
      <c r="K1414" s="132"/>
      <c r="L1414" s="132"/>
      <c r="M1414" s="132"/>
    </row>
    <row r="1415" spans="10:13">
      <c r="J1415" s="132"/>
      <c r="K1415" s="132"/>
      <c r="L1415" s="132"/>
      <c r="M1415" s="132"/>
    </row>
    <row r="1416" spans="10:13">
      <c r="J1416" s="132"/>
      <c r="K1416" s="132"/>
      <c r="L1416" s="132"/>
      <c r="M1416" s="132"/>
    </row>
    <row r="1417" spans="10:13">
      <c r="J1417" s="132"/>
      <c r="K1417" s="132"/>
      <c r="L1417" s="132"/>
      <c r="M1417" s="132"/>
    </row>
    <row r="1418" spans="10:13">
      <c r="J1418" s="132"/>
      <c r="K1418" s="132"/>
      <c r="L1418" s="132"/>
      <c r="M1418" s="132"/>
    </row>
    <row r="1419" spans="10:13">
      <c r="J1419" s="132"/>
      <c r="K1419" s="132"/>
      <c r="L1419" s="132"/>
      <c r="M1419" s="132"/>
    </row>
    <row r="1420" spans="10:13">
      <c r="J1420" s="132"/>
      <c r="K1420" s="132"/>
      <c r="L1420" s="132"/>
      <c r="M1420" s="132"/>
    </row>
    <row r="1421" spans="10:13">
      <c r="J1421" s="132"/>
      <c r="K1421" s="132"/>
      <c r="L1421" s="132"/>
      <c r="M1421" s="132"/>
    </row>
    <row r="1422" spans="10:13">
      <c r="J1422" s="132"/>
      <c r="K1422" s="132"/>
      <c r="L1422" s="132"/>
      <c r="M1422" s="132"/>
    </row>
    <row r="1423" spans="10:13">
      <c r="J1423" s="132"/>
      <c r="K1423" s="132"/>
      <c r="L1423" s="132"/>
      <c r="M1423" s="132"/>
    </row>
    <row r="1424" spans="10:13">
      <c r="J1424" s="132"/>
      <c r="K1424" s="132"/>
      <c r="L1424" s="132"/>
      <c r="M1424" s="132"/>
    </row>
    <row r="1425" spans="10:13">
      <c r="J1425" s="132"/>
      <c r="K1425" s="132"/>
      <c r="L1425" s="132"/>
      <c r="M1425" s="132"/>
    </row>
    <row r="1426" spans="10:13">
      <c r="J1426" s="132"/>
      <c r="K1426" s="132"/>
      <c r="L1426" s="132"/>
      <c r="M1426" s="132"/>
    </row>
    <row r="1427" spans="10:13">
      <c r="J1427" s="132"/>
      <c r="K1427" s="132"/>
      <c r="L1427" s="132"/>
      <c r="M1427" s="132"/>
    </row>
    <row r="1428" spans="10:13">
      <c r="J1428" s="132"/>
      <c r="K1428" s="132"/>
      <c r="L1428" s="132"/>
      <c r="M1428" s="132"/>
    </row>
    <row r="1429" spans="10:13">
      <c r="J1429" s="132"/>
      <c r="K1429" s="132"/>
      <c r="L1429" s="132"/>
      <c r="M1429" s="132"/>
    </row>
    <row r="1430" spans="10:13">
      <c r="J1430" s="132"/>
      <c r="K1430" s="132"/>
      <c r="L1430" s="132"/>
      <c r="M1430" s="132"/>
    </row>
    <row r="1431" spans="10:13">
      <c r="J1431" s="132"/>
      <c r="K1431" s="132"/>
      <c r="L1431" s="132"/>
      <c r="M1431" s="132"/>
    </row>
    <row r="1432" spans="10:13">
      <c r="J1432" s="132"/>
      <c r="K1432" s="132"/>
      <c r="L1432" s="132"/>
      <c r="M1432" s="132"/>
    </row>
    <row r="1433" spans="10:13">
      <c r="J1433" s="132"/>
      <c r="K1433" s="132"/>
      <c r="L1433" s="132"/>
      <c r="M1433" s="132"/>
    </row>
    <row r="1434" spans="10:13">
      <c r="J1434" s="132"/>
      <c r="K1434" s="132"/>
      <c r="L1434" s="132"/>
      <c r="M1434" s="132"/>
    </row>
    <row r="1435" spans="10:13">
      <c r="J1435" s="132"/>
      <c r="K1435" s="132"/>
      <c r="L1435" s="132"/>
      <c r="M1435" s="132"/>
    </row>
    <row r="1436" spans="10:13">
      <c r="J1436" s="132"/>
      <c r="K1436" s="132"/>
      <c r="L1436" s="132"/>
      <c r="M1436" s="132"/>
    </row>
    <row r="1437" spans="10:13">
      <c r="J1437" s="132"/>
      <c r="K1437" s="132"/>
      <c r="L1437" s="132"/>
      <c r="M1437" s="132"/>
    </row>
    <row r="1438" spans="10:13">
      <c r="J1438" s="132"/>
      <c r="K1438" s="132"/>
      <c r="L1438" s="132"/>
      <c r="M1438" s="132"/>
    </row>
    <row r="1439" spans="10:13">
      <c r="J1439" s="132"/>
      <c r="K1439" s="132"/>
      <c r="L1439" s="132"/>
      <c r="M1439" s="132"/>
    </row>
    <row r="1440" spans="10:13">
      <c r="J1440" s="132"/>
      <c r="K1440" s="132"/>
      <c r="L1440" s="132"/>
      <c r="M1440" s="132"/>
    </row>
    <row r="1441" spans="10:13">
      <c r="J1441" s="132"/>
      <c r="K1441" s="132"/>
      <c r="L1441" s="132"/>
      <c r="M1441" s="132"/>
    </row>
    <row r="1442" spans="10:13">
      <c r="J1442" s="132"/>
      <c r="K1442" s="132"/>
      <c r="L1442" s="132"/>
      <c r="M1442" s="132"/>
    </row>
    <row r="1443" spans="10:13">
      <c r="J1443" s="132"/>
      <c r="K1443" s="132"/>
      <c r="L1443" s="132"/>
      <c r="M1443" s="132"/>
    </row>
    <row r="1444" spans="10:13">
      <c r="J1444" s="132"/>
      <c r="K1444" s="132"/>
      <c r="L1444" s="132"/>
      <c r="M1444" s="132"/>
    </row>
    <row r="1445" spans="10:13">
      <c r="J1445" s="132"/>
      <c r="K1445" s="132"/>
      <c r="L1445" s="132"/>
      <c r="M1445" s="132"/>
    </row>
    <row r="1446" spans="10:13">
      <c r="J1446" s="132"/>
      <c r="K1446" s="132"/>
      <c r="L1446" s="132"/>
      <c r="M1446" s="132"/>
    </row>
    <row r="1447" spans="10:13">
      <c r="J1447" s="132"/>
      <c r="K1447" s="132"/>
      <c r="L1447" s="132"/>
      <c r="M1447" s="132"/>
    </row>
    <row r="1448" spans="10:13">
      <c r="J1448" s="132"/>
      <c r="K1448" s="132"/>
      <c r="L1448" s="132"/>
      <c r="M1448" s="132"/>
    </row>
    <row r="1449" spans="10:13">
      <c r="J1449" s="132"/>
      <c r="K1449" s="132"/>
      <c r="L1449" s="132"/>
      <c r="M1449" s="132"/>
    </row>
    <row r="1450" spans="10:13">
      <c r="J1450" s="132"/>
      <c r="K1450" s="132"/>
      <c r="L1450" s="132"/>
      <c r="M1450" s="132"/>
    </row>
    <row r="1451" spans="10:13">
      <c r="J1451" s="132"/>
      <c r="K1451" s="132"/>
      <c r="L1451" s="132"/>
      <c r="M1451" s="132"/>
    </row>
    <row r="1452" spans="10:13">
      <c r="J1452" s="132"/>
      <c r="K1452" s="132"/>
      <c r="L1452" s="132"/>
      <c r="M1452" s="132"/>
    </row>
    <row r="1453" spans="10:13">
      <c r="J1453" s="132"/>
      <c r="K1453" s="132"/>
      <c r="L1453" s="132"/>
      <c r="M1453" s="132"/>
    </row>
    <row r="1454" spans="10:13">
      <c r="J1454" s="132"/>
      <c r="K1454" s="132"/>
      <c r="L1454" s="132"/>
      <c r="M1454" s="132"/>
    </row>
    <row r="1455" spans="10:13">
      <c r="J1455" s="132"/>
      <c r="K1455" s="132"/>
      <c r="L1455" s="132"/>
      <c r="M1455" s="132"/>
    </row>
    <row r="1456" spans="10:13">
      <c r="J1456" s="132"/>
      <c r="K1456" s="132"/>
      <c r="L1456" s="132"/>
      <c r="M1456" s="132"/>
    </row>
    <row r="1457" spans="10:13">
      <c r="J1457" s="132"/>
      <c r="K1457" s="132"/>
      <c r="L1457" s="132"/>
      <c r="M1457" s="132"/>
    </row>
    <row r="1458" spans="10:13">
      <c r="J1458" s="132"/>
      <c r="K1458" s="132"/>
      <c r="L1458" s="132"/>
      <c r="M1458" s="132"/>
    </row>
    <row r="1459" spans="10:13">
      <c r="J1459" s="132"/>
      <c r="K1459" s="132"/>
      <c r="L1459" s="132"/>
      <c r="M1459" s="132"/>
    </row>
    <row r="1460" spans="10:13">
      <c r="J1460" s="132"/>
      <c r="K1460" s="132"/>
      <c r="L1460" s="132"/>
      <c r="M1460" s="132"/>
    </row>
    <row r="1461" spans="10:13">
      <c r="J1461" s="132"/>
      <c r="K1461" s="132"/>
      <c r="L1461" s="132"/>
      <c r="M1461" s="132"/>
    </row>
    <row r="1462" spans="10:13">
      <c r="J1462" s="132"/>
      <c r="K1462" s="132"/>
      <c r="L1462" s="132"/>
      <c r="M1462" s="132"/>
    </row>
    <row r="1463" spans="10:13">
      <c r="J1463" s="132"/>
      <c r="K1463" s="132"/>
      <c r="L1463" s="132"/>
      <c r="M1463" s="132"/>
    </row>
    <row r="1464" spans="10:13">
      <c r="J1464" s="132"/>
      <c r="K1464" s="132"/>
      <c r="L1464" s="132"/>
      <c r="M1464" s="132"/>
    </row>
    <row r="1465" spans="10:13">
      <c r="J1465" s="132"/>
      <c r="K1465" s="132"/>
      <c r="L1465" s="132"/>
      <c r="M1465" s="132"/>
    </row>
    <row r="1466" spans="10:13">
      <c r="J1466" s="132"/>
      <c r="K1466" s="132"/>
      <c r="L1466" s="132"/>
      <c r="M1466" s="132"/>
    </row>
    <row r="1467" spans="10:13">
      <c r="J1467" s="132"/>
      <c r="K1467" s="132"/>
      <c r="L1467" s="132"/>
      <c r="M1467" s="132"/>
    </row>
    <row r="1468" spans="10:13">
      <c r="J1468" s="132"/>
      <c r="K1468" s="132"/>
      <c r="L1468" s="132"/>
      <c r="M1468" s="132"/>
    </row>
    <row r="1469" spans="10:13">
      <c r="J1469" s="132"/>
      <c r="K1469" s="132"/>
      <c r="L1469" s="132"/>
      <c r="M1469" s="132"/>
    </row>
    <row r="1470" spans="10:13">
      <c r="J1470" s="132"/>
      <c r="K1470" s="132"/>
      <c r="L1470" s="132"/>
      <c r="M1470" s="132"/>
    </row>
    <row r="1471" spans="10:13">
      <c r="J1471" s="132"/>
      <c r="K1471" s="132"/>
      <c r="L1471" s="132"/>
      <c r="M1471" s="132"/>
    </row>
    <row r="1472" spans="10:13">
      <c r="J1472" s="132"/>
      <c r="K1472" s="132"/>
      <c r="L1472" s="132"/>
      <c r="M1472" s="132"/>
    </row>
    <row r="1473" spans="10:13">
      <c r="J1473" s="132"/>
      <c r="K1473" s="132"/>
      <c r="L1473" s="132"/>
      <c r="M1473" s="132"/>
    </row>
    <row r="1474" spans="10:13">
      <c r="J1474" s="132"/>
      <c r="K1474" s="132"/>
      <c r="L1474" s="132"/>
      <c r="M1474" s="132"/>
    </row>
    <row r="1475" spans="10:13">
      <c r="J1475" s="132"/>
      <c r="K1475" s="132"/>
      <c r="L1475" s="132"/>
      <c r="M1475" s="132"/>
    </row>
    <row r="1476" spans="10:13">
      <c r="J1476" s="132"/>
      <c r="K1476" s="132"/>
      <c r="L1476" s="132"/>
      <c r="M1476" s="132"/>
    </row>
    <row r="1477" spans="10:13">
      <c r="J1477" s="132"/>
      <c r="K1477" s="132"/>
      <c r="L1477" s="132"/>
      <c r="M1477" s="132"/>
    </row>
    <row r="1478" spans="10:13">
      <c r="J1478" s="132"/>
      <c r="K1478" s="132"/>
      <c r="L1478" s="132"/>
      <c r="M1478" s="132"/>
    </row>
    <row r="1479" spans="10:13">
      <c r="J1479" s="132"/>
      <c r="K1479" s="132"/>
      <c r="L1479" s="132"/>
      <c r="M1479" s="132"/>
    </row>
    <row r="1480" spans="10:13">
      <c r="J1480" s="132"/>
      <c r="K1480" s="132"/>
      <c r="L1480" s="132"/>
      <c r="M1480" s="132"/>
    </row>
    <row r="1481" spans="10:13">
      <c r="J1481" s="132"/>
      <c r="K1481" s="132"/>
      <c r="L1481" s="132"/>
      <c r="M1481" s="132"/>
    </row>
    <row r="1482" spans="10:13">
      <c r="J1482" s="132"/>
      <c r="K1482" s="132"/>
      <c r="L1482" s="132"/>
      <c r="M1482" s="132"/>
    </row>
    <row r="1483" spans="10:13">
      <c r="J1483" s="132"/>
      <c r="K1483" s="132"/>
      <c r="L1483" s="132"/>
      <c r="M1483" s="132"/>
    </row>
    <row r="1484" spans="10:13">
      <c r="J1484" s="132"/>
      <c r="K1484" s="132"/>
      <c r="L1484" s="132"/>
      <c r="M1484" s="132"/>
    </row>
    <row r="1485" spans="10:13">
      <c r="J1485" s="132"/>
      <c r="K1485" s="132"/>
      <c r="L1485" s="132"/>
      <c r="M1485" s="132"/>
    </row>
    <row r="1486" spans="10:13">
      <c r="J1486" s="132"/>
      <c r="K1486" s="132"/>
      <c r="L1486" s="132"/>
      <c r="M1486" s="132"/>
    </row>
    <row r="1487" spans="10:13">
      <c r="J1487" s="132"/>
      <c r="K1487" s="132"/>
      <c r="L1487" s="132"/>
      <c r="M1487" s="132"/>
    </row>
    <row r="1488" spans="10:13">
      <c r="J1488" s="132"/>
      <c r="K1488" s="132"/>
      <c r="L1488" s="132"/>
      <c r="M1488" s="132"/>
    </row>
    <row r="1489" spans="10:13">
      <c r="J1489" s="132"/>
      <c r="K1489" s="132"/>
      <c r="L1489" s="132"/>
      <c r="M1489" s="132"/>
    </row>
    <row r="1490" spans="10:13">
      <c r="J1490" s="132"/>
      <c r="K1490" s="132"/>
      <c r="L1490" s="132"/>
      <c r="M1490" s="132"/>
    </row>
    <row r="1491" spans="10:13">
      <c r="J1491" s="132"/>
      <c r="K1491" s="132"/>
      <c r="L1491" s="132"/>
      <c r="M1491" s="132"/>
    </row>
    <row r="1492" spans="10:13">
      <c r="J1492" s="132"/>
      <c r="K1492" s="132"/>
      <c r="L1492" s="132"/>
      <c r="M1492" s="132"/>
    </row>
    <row r="1493" spans="10:13">
      <c r="J1493" s="132"/>
      <c r="K1493" s="132"/>
      <c r="L1493" s="132"/>
      <c r="M1493" s="132"/>
    </row>
    <row r="1494" spans="10:13">
      <c r="J1494" s="132"/>
      <c r="K1494" s="132"/>
      <c r="L1494" s="132"/>
      <c r="M1494" s="132"/>
    </row>
    <row r="1495" spans="10:13">
      <c r="J1495" s="132"/>
      <c r="K1495" s="132"/>
      <c r="L1495" s="132"/>
      <c r="M1495" s="132"/>
    </row>
    <row r="1496" spans="10:13">
      <c r="J1496" s="132"/>
      <c r="K1496" s="132"/>
      <c r="L1496" s="132"/>
      <c r="M1496" s="132"/>
    </row>
    <row r="1497" spans="10:13">
      <c r="J1497" s="132"/>
      <c r="K1497" s="132"/>
      <c r="L1497" s="132"/>
      <c r="M1497" s="132"/>
    </row>
    <row r="1498" spans="10:13">
      <c r="J1498" s="132"/>
      <c r="K1498" s="132"/>
      <c r="L1498" s="132"/>
      <c r="M1498" s="132"/>
    </row>
    <row r="1499" spans="10:13">
      <c r="J1499" s="132"/>
      <c r="K1499" s="132"/>
      <c r="L1499" s="132"/>
      <c r="M1499" s="132"/>
    </row>
    <row r="1500" spans="10:13">
      <c r="J1500" s="132"/>
      <c r="K1500" s="132"/>
      <c r="L1500" s="132"/>
      <c r="M1500" s="132"/>
    </row>
    <row r="1501" spans="10:13">
      <c r="J1501" s="132"/>
      <c r="K1501" s="132"/>
      <c r="L1501" s="132"/>
      <c r="M1501" s="132"/>
    </row>
    <row r="1502" spans="10:13">
      <c r="J1502" s="132"/>
      <c r="K1502" s="132"/>
      <c r="L1502" s="132"/>
      <c r="M1502" s="132"/>
    </row>
    <row r="1503" spans="10:13">
      <c r="J1503" s="132"/>
      <c r="K1503" s="132"/>
      <c r="L1503" s="132"/>
      <c r="M1503" s="132"/>
    </row>
    <row r="1504" spans="10:13">
      <c r="J1504" s="132"/>
      <c r="K1504" s="132"/>
      <c r="L1504" s="132"/>
      <c r="M1504" s="132"/>
    </row>
    <row r="1505" spans="10:13">
      <c r="J1505" s="132"/>
      <c r="K1505" s="132"/>
      <c r="L1505" s="132"/>
      <c r="M1505" s="132"/>
    </row>
    <row r="1506" spans="10:13">
      <c r="J1506" s="132"/>
      <c r="K1506" s="132"/>
      <c r="L1506" s="132"/>
      <c r="M1506" s="132"/>
    </row>
    <row r="1507" spans="10:13">
      <c r="J1507" s="132"/>
      <c r="K1507" s="132"/>
      <c r="L1507" s="132"/>
      <c r="M1507" s="132"/>
    </row>
    <row r="1508" spans="10:13">
      <c r="J1508" s="132"/>
      <c r="K1508" s="132"/>
      <c r="L1508" s="132"/>
      <c r="M1508" s="132"/>
    </row>
    <row r="1509" spans="10:13">
      <c r="J1509" s="132"/>
      <c r="K1509" s="132"/>
      <c r="L1509" s="132"/>
      <c r="M1509" s="132"/>
    </row>
    <row r="1510" spans="10:13">
      <c r="J1510" s="132"/>
      <c r="K1510" s="132"/>
      <c r="L1510" s="132"/>
      <c r="M1510" s="132"/>
    </row>
    <row r="1511" spans="10:13">
      <c r="J1511" s="132"/>
      <c r="K1511" s="132"/>
      <c r="L1511" s="132"/>
      <c r="M1511" s="132"/>
    </row>
    <row r="1512" spans="10:13">
      <c r="J1512" s="132"/>
      <c r="K1512" s="132"/>
      <c r="L1512" s="132"/>
      <c r="M1512" s="132"/>
    </row>
    <row r="1513" spans="10:13">
      <c r="J1513" s="132"/>
      <c r="K1513" s="132"/>
      <c r="L1513" s="132"/>
      <c r="M1513" s="132"/>
    </row>
    <row r="1514" spans="10:13">
      <c r="J1514" s="132"/>
      <c r="K1514" s="132"/>
      <c r="L1514" s="132"/>
      <c r="M1514" s="132"/>
    </row>
    <row r="1515" spans="10:13">
      <c r="J1515" s="132"/>
      <c r="K1515" s="132"/>
      <c r="L1515" s="132"/>
      <c r="M1515" s="132"/>
    </row>
    <row r="1516" spans="10:13">
      <c r="J1516" s="132"/>
      <c r="K1516" s="132"/>
      <c r="L1516" s="132"/>
      <c r="M1516" s="132"/>
    </row>
    <row r="1517" spans="10:13">
      <c r="J1517" s="132"/>
      <c r="K1517" s="132"/>
      <c r="L1517" s="132"/>
      <c r="M1517" s="132"/>
    </row>
    <row r="1518" spans="10:13">
      <c r="J1518" s="132"/>
      <c r="K1518" s="132"/>
      <c r="L1518" s="132"/>
      <c r="M1518" s="132"/>
    </row>
    <row r="1519" spans="10:13">
      <c r="J1519" s="132"/>
      <c r="K1519" s="132"/>
      <c r="L1519" s="132"/>
      <c r="M1519" s="132"/>
    </row>
    <row r="1520" spans="10:13">
      <c r="J1520" s="132"/>
      <c r="K1520" s="132"/>
      <c r="L1520" s="132"/>
      <c r="M1520" s="132"/>
    </row>
    <row r="1521" spans="10:13">
      <c r="J1521" s="132"/>
      <c r="K1521" s="132"/>
      <c r="L1521" s="132"/>
      <c r="M1521" s="132"/>
    </row>
    <row r="1522" spans="10:13">
      <c r="J1522" s="132"/>
      <c r="K1522" s="132"/>
      <c r="L1522" s="132"/>
      <c r="M1522" s="132"/>
    </row>
    <row r="1523" spans="10:13">
      <c r="J1523" s="132"/>
      <c r="K1523" s="132"/>
      <c r="L1523" s="132"/>
      <c r="M1523" s="132"/>
    </row>
    <row r="1524" spans="10:13">
      <c r="J1524" s="132"/>
      <c r="K1524" s="132"/>
      <c r="L1524" s="132"/>
      <c r="M1524" s="132"/>
    </row>
    <row r="1525" spans="10:13">
      <c r="J1525" s="132"/>
      <c r="K1525" s="132"/>
      <c r="L1525" s="132"/>
      <c r="M1525" s="132"/>
    </row>
    <row r="1526" spans="10:13">
      <c r="J1526" s="132"/>
      <c r="K1526" s="132"/>
      <c r="L1526" s="132"/>
      <c r="M1526" s="132"/>
    </row>
    <row r="1527" spans="10:13">
      <c r="J1527" s="132"/>
      <c r="K1527" s="132"/>
      <c r="L1527" s="132"/>
      <c r="M1527" s="132"/>
    </row>
    <row r="1528" spans="10:13">
      <c r="J1528" s="132"/>
      <c r="K1528" s="132"/>
      <c r="L1528" s="132"/>
      <c r="M1528" s="132"/>
    </row>
    <row r="1529" spans="10:13">
      <c r="J1529" s="132"/>
      <c r="K1529" s="132"/>
      <c r="L1529" s="132"/>
      <c r="M1529" s="132"/>
    </row>
    <row r="1530" spans="10:13">
      <c r="J1530" s="132"/>
      <c r="K1530" s="132"/>
      <c r="L1530" s="132"/>
      <c r="M1530" s="132"/>
    </row>
    <row r="1531" spans="10:13">
      <c r="J1531" s="132"/>
      <c r="K1531" s="132"/>
      <c r="L1531" s="132"/>
      <c r="M1531" s="132"/>
    </row>
    <row r="1532" spans="10:13">
      <c r="J1532" s="132"/>
      <c r="K1532" s="132"/>
      <c r="L1532" s="132"/>
      <c r="M1532" s="132"/>
    </row>
    <row r="1533" spans="10:13">
      <c r="J1533" s="132"/>
      <c r="K1533" s="132"/>
      <c r="L1533" s="132"/>
      <c r="M1533" s="132"/>
    </row>
    <row r="1534" spans="10:13">
      <c r="J1534" s="132"/>
      <c r="K1534" s="132"/>
      <c r="L1534" s="132"/>
      <c r="M1534" s="132"/>
    </row>
    <row r="1535" spans="10:13">
      <c r="J1535" s="132"/>
      <c r="K1535" s="132"/>
      <c r="L1535" s="132"/>
      <c r="M1535" s="132"/>
    </row>
    <row r="1536" spans="10:13">
      <c r="J1536" s="132"/>
      <c r="K1536" s="132"/>
      <c r="L1536" s="132"/>
      <c r="M1536" s="132"/>
    </row>
    <row r="1537" spans="10:13">
      <c r="J1537" s="132"/>
      <c r="K1537" s="132"/>
      <c r="L1537" s="132"/>
      <c r="M1537" s="132"/>
    </row>
    <row r="1538" spans="10:13">
      <c r="J1538" s="132"/>
      <c r="K1538" s="132"/>
      <c r="L1538" s="132"/>
      <c r="M1538" s="132"/>
    </row>
    <row r="1539" spans="10:13">
      <c r="J1539" s="132"/>
      <c r="K1539" s="132"/>
      <c r="L1539" s="132"/>
      <c r="M1539" s="132"/>
    </row>
    <row r="1540" spans="10:13">
      <c r="J1540" s="132"/>
      <c r="K1540" s="132"/>
      <c r="L1540" s="132"/>
      <c r="M1540" s="132"/>
    </row>
    <row r="1541" spans="10:13">
      <c r="J1541" s="132"/>
      <c r="K1541" s="132"/>
      <c r="L1541" s="132"/>
      <c r="M1541" s="132"/>
    </row>
    <row r="1542" spans="10:13">
      <c r="J1542" s="132"/>
      <c r="K1542" s="132"/>
      <c r="L1542" s="132"/>
      <c r="M1542" s="132"/>
    </row>
    <row r="1543" spans="10:13">
      <c r="J1543" s="132"/>
      <c r="K1543" s="132"/>
      <c r="L1543" s="132"/>
      <c r="M1543" s="132"/>
    </row>
    <row r="1544" spans="10:13">
      <c r="J1544" s="132"/>
      <c r="K1544" s="132"/>
      <c r="L1544" s="132"/>
      <c r="M1544" s="132"/>
    </row>
    <row r="1545" spans="10:13">
      <c r="J1545" s="132"/>
      <c r="K1545" s="132"/>
      <c r="L1545" s="132"/>
      <c r="M1545" s="132"/>
    </row>
    <row r="1546" spans="10:13">
      <c r="J1546" s="132"/>
      <c r="K1546" s="132"/>
      <c r="L1546" s="132"/>
      <c r="M1546" s="132"/>
    </row>
    <row r="1547" spans="10:13">
      <c r="J1547" s="132"/>
      <c r="K1547" s="132"/>
      <c r="L1547" s="132"/>
      <c r="M1547" s="132"/>
    </row>
    <row r="1548" spans="10:13">
      <c r="J1548" s="132"/>
      <c r="K1548" s="132"/>
      <c r="L1548" s="132"/>
      <c r="M1548" s="132"/>
    </row>
    <row r="1549" spans="10:13">
      <c r="J1549" s="132"/>
      <c r="K1549" s="132"/>
      <c r="L1549" s="132"/>
      <c r="M1549" s="132"/>
    </row>
    <row r="1550" spans="10:13">
      <c r="J1550" s="132"/>
      <c r="K1550" s="132"/>
      <c r="L1550" s="132"/>
      <c r="M1550" s="132"/>
    </row>
    <row r="1551" spans="10:13">
      <c r="J1551" s="132"/>
      <c r="K1551" s="132"/>
      <c r="L1551" s="132"/>
      <c r="M1551" s="132"/>
    </row>
    <row r="1552" spans="10:13">
      <c r="J1552" s="132"/>
      <c r="K1552" s="132"/>
      <c r="L1552" s="132"/>
      <c r="M1552" s="132"/>
    </row>
    <row r="1553" spans="10:13">
      <c r="J1553" s="132"/>
      <c r="K1553" s="132"/>
      <c r="L1553" s="132"/>
      <c r="M1553" s="132"/>
    </row>
    <row r="1554" spans="10:13">
      <c r="J1554" s="132"/>
      <c r="K1554" s="132"/>
      <c r="L1554" s="132"/>
      <c r="M1554" s="132"/>
    </row>
    <row r="1555" spans="10:13">
      <c r="J1555" s="132"/>
      <c r="K1555" s="132"/>
      <c r="L1555" s="132"/>
      <c r="M1555" s="132"/>
    </row>
    <row r="1556" spans="10:13">
      <c r="J1556" s="132"/>
      <c r="K1556" s="132"/>
      <c r="L1556" s="132"/>
      <c r="M1556" s="132"/>
    </row>
    <row r="1557" spans="10:13">
      <c r="J1557" s="132"/>
      <c r="K1557" s="132"/>
      <c r="L1557" s="132"/>
      <c r="M1557" s="132"/>
    </row>
    <row r="1558" spans="10:13">
      <c r="J1558" s="132"/>
      <c r="K1558" s="132"/>
      <c r="L1558" s="132"/>
      <c r="M1558" s="132"/>
    </row>
    <row r="1559" spans="10:13">
      <c r="J1559" s="132"/>
      <c r="K1559" s="132"/>
      <c r="L1559" s="132"/>
      <c r="M1559" s="132"/>
    </row>
    <row r="1560" spans="10:13">
      <c r="J1560" s="132"/>
      <c r="K1560" s="132"/>
      <c r="L1560" s="132"/>
      <c r="M1560" s="132"/>
    </row>
    <row r="1561" spans="10:13">
      <c r="J1561" s="132"/>
      <c r="K1561" s="132"/>
      <c r="L1561" s="132"/>
      <c r="M1561" s="132"/>
    </row>
    <row r="1562" spans="10:13">
      <c r="J1562" s="132"/>
      <c r="K1562" s="132"/>
      <c r="L1562" s="132"/>
      <c r="M1562" s="132"/>
    </row>
    <row r="1563" spans="10:13">
      <c r="J1563" s="132"/>
      <c r="K1563" s="132"/>
      <c r="L1563" s="132"/>
      <c r="M1563" s="132"/>
    </row>
    <row r="1564" spans="10:13">
      <c r="J1564" s="132"/>
      <c r="K1564" s="132"/>
      <c r="L1564" s="132"/>
      <c r="M1564" s="132"/>
    </row>
    <row r="1565" spans="10:13">
      <c r="J1565" s="132"/>
      <c r="K1565" s="132"/>
      <c r="L1565" s="132"/>
      <c r="M1565" s="132"/>
    </row>
    <row r="1566" spans="10:13">
      <c r="J1566" s="132"/>
      <c r="K1566" s="132"/>
      <c r="L1566" s="132"/>
      <c r="M1566" s="132"/>
    </row>
    <row r="1567" spans="10:13">
      <c r="J1567" s="132"/>
      <c r="K1567" s="132"/>
      <c r="L1567" s="132"/>
      <c r="M1567" s="132"/>
    </row>
    <row r="1568" spans="10:13">
      <c r="J1568" s="132"/>
      <c r="K1568" s="132"/>
      <c r="L1568" s="132"/>
      <c r="M1568" s="132"/>
    </row>
    <row r="1569" spans="10:13">
      <c r="J1569" s="132"/>
      <c r="K1569" s="132"/>
      <c r="L1569" s="132"/>
      <c r="M1569" s="132"/>
    </row>
    <row r="1570" spans="10:13">
      <c r="J1570" s="132"/>
      <c r="K1570" s="132"/>
      <c r="L1570" s="132"/>
      <c r="M1570" s="132"/>
    </row>
    <row r="1571" spans="10:13">
      <c r="J1571" s="132"/>
      <c r="K1571" s="132"/>
      <c r="L1571" s="132"/>
      <c r="M1571" s="132"/>
    </row>
    <row r="1572" spans="10:13">
      <c r="J1572" s="132"/>
      <c r="K1572" s="132"/>
      <c r="L1572" s="132"/>
      <c r="M1572" s="132"/>
    </row>
    <row r="1573" spans="10:13">
      <c r="J1573" s="132"/>
      <c r="K1573" s="132"/>
      <c r="L1573" s="132"/>
      <c r="M1573" s="132"/>
    </row>
    <row r="1574" spans="10:13">
      <c r="J1574" s="132"/>
      <c r="K1574" s="132"/>
      <c r="L1574" s="132"/>
      <c r="M1574" s="132"/>
    </row>
    <row r="1575" spans="10:13">
      <c r="J1575" s="132"/>
      <c r="K1575" s="132"/>
      <c r="L1575" s="132"/>
      <c r="M1575" s="132"/>
    </row>
    <row r="1576" spans="10:13">
      <c r="J1576" s="132"/>
      <c r="K1576" s="132"/>
      <c r="L1576" s="132"/>
      <c r="M1576" s="132"/>
    </row>
    <row r="1577" spans="10:13">
      <c r="J1577" s="132"/>
      <c r="K1577" s="132"/>
      <c r="L1577" s="132"/>
      <c r="M1577" s="132"/>
    </row>
    <row r="1578" spans="10:13">
      <c r="J1578" s="132"/>
      <c r="K1578" s="132"/>
      <c r="L1578" s="132"/>
      <c r="M1578" s="132"/>
    </row>
    <row r="1579" spans="10:13">
      <c r="J1579" s="132"/>
      <c r="K1579" s="132"/>
      <c r="L1579" s="132"/>
      <c r="M1579" s="132"/>
    </row>
    <row r="1580" spans="10:13">
      <c r="J1580" s="132"/>
      <c r="K1580" s="132"/>
      <c r="L1580" s="132"/>
      <c r="M1580" s="132"/>
    </row>
    <row r="1581" spans="10:13">
      <c r="J1581" s="132"/>
      <c r="K1581" s="132"/>
      <c r="L1581" s="132"/>
      <c r="M1581" s="132"/>
    </row>
    <row r="1582" spans="10:13">
      <c r="J1582" s="132"/>
      <c r="K1582" s="132"/>
      <c r="L1582" s="132"/>
      <c r="M1582" s="132"/>
    </row>
    <row r="1583" spans="10:13">
      <c r="J1583" s="132"/>
      <c r="K1583" s="132"/>
      <c r="L1583" s="132"/>
      <c r="M1583" s="132"/>
    </row>
    <row r="1584" spans="10:13">
      <c r="J1584" s="132"/>
      <c r="K1584" s="132"/>
      <c r="L1584" s="132"/>
      <c r="M1584" s="132"/>
    </row>
    <row r="1585" spans="10:13">
      <c r="J1585" s="132"/>
      <c r="K1585" s="132"/>
      <c r="L1585" s="132"/>
      <c r="M1585" s="132"/>
    </row>
    <row r="1586" spans="10:13">
      <c r="J1586" s="132"/>
      <c r="K1586" s="132"/>
      <c r="L1586" s="132"/>
      <c r="M1586" s="132"/>
    </row>
    <row r="1587" spans="10:13">
      <c r="J1587" s="132"/>
      <c r="K1587" s="132"/>
      <c r="L1587" s="132"/>
      <c r="M1587" s="132"/>
    </row>
    <row r="1588" spans="10:13">
      <c r="J1588" s="132"/>
      <c r="K1588" s="132"/>
      <c r="L1588" s="132"/>
      <c r="M1588" s="132"/>
    </row>
    <row r="1589" spans="10:13">
      <c r="J1589" s="132"/>
      <c r="K1589" s="132"/>
      <c r="L1589" s="132"/>
      <c r="M1589" s="132"/>
    </row>
    <row r="1590" spans="10:13">
      <c r="J1590" s="132"/>
      <c r="K1590" s="132"/>
      <c r="L1590" s="132"/>
      <c r="M1590" s="132"/>
    </row>
    <row r="1591" spans="10:13">
      <c r="J1591" s="132"/>
      <c r="K1591" s="132"/>
      <c r="L1591" s="132"/>
      <c r="M1591" s="132"/>
    </row>
    <row r="1592" spans="10:13">
      <c r="J1592" s="132"/>
      <c r="K1592" s="132"/>
      <c r="L1592" s="132"/>
      <c r="M1592" s="132"/>
    </row>
    <row r="1593" spans="10:13">
      <c r="J1593" s="132"/>
      <c r="K1593" s="132"/>
      <c r="L1593" s="132"/>
      <c r="M1593" s="132"/>
    </row>
    <row r="1594" spans="10:13">
      <c r="J1594" s="132"/>
      <c r="K1594" s="132"/>
      <c r="L1594" s="132"/>
      <c r="M1594" s="132"/>
    </row>
    <row r="1595" spans="10:13">
      <c r="J1595" s="132"/>
      <c r="K1595" s="132"/>
      <c r="L1595" s="132"/>
      <c r="M1595" s="132"/>
    </row>
    <row r="1596" spans="10:13">
      <c r="J1596" s="132"/>
      <c r="K1596" s="132"/>
      <c r="L1596" s="132"/>
      <c r="M1596" s="132"/>
    </row>
    <row r="1597" spans="10:13">
      <c r="J1597" s="132"/>
      <c r="K1597" s="132"/>
      <c r="L1597" s="132"/>
      <c r="M1597" s="132"/>
    </row>
    <row r="1598" spans="10:13">
      <c r="J1598" s="132"/>
      <c r="K1598" s="132"/>
      <c r="L1598" s="132"/>
      <c r="M1598" s="132"/>
    </row>
    <row r="1599" spans="10:13">
      <c r="J1599" s="132"/>
      <c r="K1599" s="132"/>
      <c r="L1599" s="132"/>
      <c r="M1599" s="132"/>
    </row>
    <row r="1600" spans="10:13">
      <c r="J1600" s="132"/>
      <c r="K1600" s="132"/>
      <c r="L1600" s="132"/>
      <c r="M1600" s="132"/>
    </row>
    <row r="1601" spans="10:13">
      <c r="J1601" s="132"/>
      <c r="K1601" s="132"/>
      <c r="L1601" s="132"/>
      <c r="M1601" s="132"/>
    </row>
    <row r="1602" spans="10:13">
      <c r="J1602" s="132"/>
      <c r="K1602" s="132"/>
      <c r="L1602" s="132"/>
      <c r="M1602" s="132"/>
    </row>
    <row r="1603" spans="10:13">
      <c r="J1603" s="132"/>
      <c r="K1603" s="132"/>
      <c r="L1603" s="132"/>
      <c r="M1603" s="132"/>
    </row>
    <row r="1604" spans="10:13">
      <c r="J1604" s="132"/>
      <c r="K1604" s="132"/>
      <c r="L1604" s="132"/>
      <c r="M1604" s="132"/>
    </row>
    <row r="1605" spans="10:13">
      <c r="J1605" s="132"/>
      <c r="K1605" s="132"/>
      <c r="L1605" s="132"/>
      <c r="M1605" s="132"/>
    </row>
    <row r="1606" spans="10:13">
      <c r="J1606" s="132"/>
      <c r="K1606" s="132"/>
      <c r="L1606" s="132"/>
      <c r="M1606" s="132"/>
    </row>
    <row r="1607" spans="10:13">
      <c r="J1607" s="132"/>
      <c r="K1607" s="132"/>
      <c r="L1607" s="132"/>
      <c r="M1607" s="132"/>
    </row>
    <row r="1608" spans="10:13">
      <c r="J1608" s="132"/>
      <c r="K1608" s="132"/>
      <c r="L1608" s="132"/>
      <c r="M1608" s="132"/>
    </row>
    <row r="1609" spans="10:13">
      <c r="J1609" s="132"/>
      <c r="K1609" s="132"/>
      <c r="L1609" s="132"/>
      <c r="M1609" s="132"/>
    </row>
    <row r="1610" spans="10:13">
      <c r="J1610" s="132"/>
      <c r="K1610" s="132"/>
      <c r="L1610" s="132"/>
      <c r="M1610" s="132"/>
    </row>
    <row r="1611" spans="10:13">
      <c r="J1611" s="132"/>
      <c r="K1611" s="132"/>
      <c r="L1611" s="132"/>
      <c r="M1611" s="132"/>
    </row>
    <row r="1612" spans="10:13">
      <c r="J1612" s="132"/>
      <c r="K1612" s="132"/>
      <c r="L1612" s="132"/>
      <c r="M1612" s="132"/>
    </row>
    <row r="1613" spans="10:13">
      <c r="J1613" s="132"/>
      <c r="K1613" s="132"/>
      <c r="L1613" s="132"/>
      <c r="M1613" s="132"/>
    </row>
    <row r="1614" spans="10:13">
      <c r="J1614" s="132"/>
      <c r="K1614" s="132"/>
      <c r="L1614" s="132"/>
      <c r="M1614" s="132"/>
    </row>
    <row r="1615" spans="10:13">
      <c r="J1615" s="132"/>
      <c r="K1615" s="132"/>
      <c r="L1615" s="132"/>
      <c r="M1615" s="132"/>
    </row>
    <row r="1616" spans="10:13">
      <c r="J1616" s="132"/>
      <c r="K1616" s="132"/>
      <c r="L1616" s="132"/>
      <c r="M1616" s="132"/>
    </row>
    <row r="1617" spans="10:13">
      <c r="J1617" s="132"/>
      <c r="K1617" s="132"/>
      <c r="L1617" s="132"/>
      <c r="M1617" s="132"/>
    </row>
    <row r="1618" spans="10:13">
      <c r="J1618" s="132"/>
      <c r="K1618" s="132"/>
      <c r="L1618" s="132"/>
      <c r="M1618" s="132"/>
    </row>
    <row r="1619" spans="10:13">
      <c r="J1619" s="132"/>
      <c r="K1619" s="132"/>
      <c r="L1619" s="132"/>
      <c r="M1619" s="132"/>
    </row>
    <row r="1620" spans="10:13">
      <c r="J1620" s="132"/>
      <c r="K1620" s="132"/>
      <c r="L1620" s="132"/>
      <c r="M1620" s="132"/>
    </row>
    <row r="1621" spans="10:13">
      <c r="J1621" s="132"/>
      <c r="K1621" s="132"/>
      <c r="L1621" s="132"/>
      <c r="M1621" s="132"/>
    </row>
    <row r="1622" spans="10:13">
      <c r="J1622" s="132"/>
      <c r="K1622" s="132"/>
      <c r="L1622" s="132"/>
      <c r="M1622" s="132"/>
    </row>
    <row r="1623" spans="10:13">
      <c r="J1623" s="132"/>
      <c r="K1623" s="132"/>
      <c r="L1623" s="132"/>
      <c r="M1623" s="132"/>
    </row>
    <row r="1624" spans="10:13">
      <c r="J1624" s="132"/>
      <c r="K1624" s="132"/>
      <c r="L1624" s="132"/>
      <c r="M1624" s="132"/>
    </row>
    <row r="1625" spans="10:13">
      <c r="J1625" s="132"/>
      <c r="K1625" s="132"/>
      <c r="L1625" s="132"/>
      <c r="M1625" s="132"/>
    </row>
    <row r="1626" spans="10:13">
      <c r="J1626" s="132"/>
      <c r="K1626" s="132"/>
      <c r="L1626" s="132"/>
      <c r="M1626" s="132"/>
    </row>
    <row r="1627" spans="10:13">
      <c r="J1627" s="132"/>
      <c r="K1627" s="132"/>
      <c r="L1627" s="132"/>
      <c r="M1627" s="132"/>
    </row>
    <row r="1628" spans="10:13">
      <c r="J1628" s="132"/>
      <c r="K1628" s="132"/>
      <c r="L1628" s="132"/>
      <c r="M1628" s="132"/>
    </row>
    <row r="1629" spans="10:13">
      <c r="J1629" s="132"/>
      <c r="K1629" s="132"/>
      <c r="L1629" s="132"/>
      <c r="M1629" s="132"/>
    </row>
    <row r="1630" spans="10:13">
      <c r="J1630" s="132"/>
      <c r="K1630" s="132"/>
      <c r="L1630" s="132"/>
      <c r="M1630" s="132"/>
    </row>
    <row r="1631" spans="10:13">
      <c r="J1631" s="132"/>
      <c r="K1631" s="132"/>
      <c r="L1631" s="132"/>
      <c r="M1631" s="132"/>
    </row>
    <row r="1632" spans="10:13">
      <c r="J1632" s="132"/>
      <c r="K1632" s="132"/>
      <c r="L1632" s="132"/>
      <c r="M1632" s="132"/>
    </row>
    <row r="1633" spans="10:13">
      <c r="J1633" s="132"/>
      <c r="K1633" s="132"/>
      <c r="L1633" s="132"/>
      <c r="M1633" s="132"/>
    </row>
    <row r="1634" spans="10:13">
      <c r="J1634" s="132"/>
      <c r="K1634" s="132"/>
      <c r="L1634" s="132"/>
      <c r="M1634" s="132"/>
    </row>
    <row r="1635" spans="10:13">
      <c r="J1635" s="132"/>
      <c r="K1635" s="132"/>
      <c r="L1635" s="132"/>
      <c r="M1635" s="132"/>
    </row>
    <row r="1636" spans="10:13">
      <c r="J1636" s="132"/>
      <c r="K1636" s="132"/>
      <c r="L1636" s="132"/>
      <c r="M1636" s="132"/>
    </row>
    <row r="1637" spans="10:13">
      <c r="J1637" s="132"/>
      <c r="K1637" s="132"/>
      <c r="L1637" s="132"/>
      <c r="M1637" s="132"/>
    </row>
    <row r="1638" spans="10:13">
      <c r="J1638" s="132"/>
      <c r="K1638" s="132"/>
      <c r="L1638" s="132"/>
      <c r="M1638" s="132"/>
    </row>
    <row r="1639" spans="10:13">
      <c r="J1639" s="132"/>
      <c r="K1639" s="132"/>
      <c r="L1639" s="132"/>
      <c r="M1639" s="132"/>
    </row>
    <row r="1640" spans="10:13">
      <c r="J1640" s="132"/>
      <c r="K1640" s="132"/>
      <c r="L1640" s="132"/>
      <c r="M1640" s="132"/>
    </row>
    <row r="1641" spans="10:13">
      <c r="J1641" s="132"/>
      <c r="K1641" s="132"/>
      <c r="L1641" s="132"/>
      <c r="M1641" s="132"/>
    </row>
    <row r="1642" spans="10:13">
      <c r="J1642" s="132"/>
      <c r="K1642" s="132"/>
      <c r="L1642" s="132"/>
      <c r="M1642" s="132"/>
    </row>
    <row r="1643" spans="10:13">
      <c r="J1643" s="132"/>
      <c r="K1643" s="132"/>
      <c r="L1643" s="132"/>
      <c r="M1643" s="132"/>
    </row>
    <row r="1644" spans="10:13">
      <c r="J1644" s="132"/>
      <c r="K1644" s="132"/>
      <c r="L1644" s="132"/>
      <c r="M1644" s="132"/>
    </row>
    <row r="1645" spans="10:13">
      <c r="J1645" s="132"/>
      <c r="K1645" s="132"/>
      <c r="L1645" s="132"/>
      <c r="M1645" s="132"/>
    </row>
    <row r="1646" spans="10:13">
      <c r="J1646" s="132"/>
      <c r="K1646" s="132"/>
      <c r="L1646" s="132"/>
      <c r="M1646" s="132"/>
    </row>
    <row r="1647" spans="10:13">
      <c r="J1647" s="132"/>
      <c r="K1647" s="132"/>
      <c r="L1647" s="132"/>
      <c r="M1647" s="132"/>
    </row>
    <row r="1648" spans="10:13">
      <c r="J1648" s="132"/>
      <c r="K1648" s="132"/>
      <c r="L1648" s="132"/>
      <c r="M1648" s="132"/>
    </row>
    <row r="1649" spans="10:13">
      <c r="J1649" s="132"/>
      <c r="K1649" s="132"/>
      <c r="L1649" s="132"/>
      <c r="M1649" s="132"/>
    </row>
    <row r="1650" spans="10:13">
      <c r="J1650" s="132"/>
      <c r="K1650" s="132"/>
      <c r="L1650" s="132"/>
      <c r="M1650" s="132"/>
    </row>
    <row r="1651" spans="10:13">
      <c r="J1651" s="132"/>
      <c r="K1651" s="132"/>
      <c r="L1651" s="132"/>
      <c r="M1651" s="132"/>
    </row>
    <row r="1652" spans="10:13">
      <c r="J1652" s="132"/>
      <c r="K1652" s="132"/>
      <c r="L1652" s="132"/>
      <c r="M1652" s="132"/>
    </row>
    <row r="1653" spans="10:13">
      <c r="J1653" s="132"/>
      <c r="K1653" s="132"/>
      <c r="L1653" s="132"/>
      <c r="M1653" s="132"/>
    </row>
    <row r="1654" spans="10:13">
      <c r="J1654" s="132"/>
      <c r="K1654" s="132"/>
      <c r="L1654" s="132"/>
      <c r="M1654" s="132"/>
    </row>
    <row r="1655" spans="10:13">
      <c r="J1655" s="132"/>
      <c r="K1655" s="132"/>
      <c r="L1655" s="132"/>
      <c r="M1655" s="132"/>
    </row>
    <row r="1656" spans="10:13">
      <c r="J1656" s="132"/>
      <c r="K1656" s="132"/>
      <c r="L1656" s="132"/>
      <c r="M1656" s="132"/>
    </row>
    <row r="1657" spans="10:13">
      <c r="J1657" s="132"/>
      <c r="K1657" s="132"/>
      <c r="L1657" s="132"/>
      <c r="M1657" s="132"/>
    </row>
    <row r="1658" spans="10:13">
      <c r="J1658" s="132"/>
      <c r="K1658" s="132"/>
      <c r="L1658" s="132"/>
      <c r="M1658" s="132"/>
    </row>
    <row r="1659" spans="10:13">
      <c r="J1659" s="132"/>
      <c r="K1659" s="132"/>
      <c r="L1659" s="132"/>
      <c r="M1659" s="132"/>
    </row>
    <row r="1660" spans="10:13">
      <c r="J1660" s="132"/>
      <c r="K1660" s="132"/>
      <c r="L1660" s="132"/>
      <c r="M1660" s="132"/>
    </row>
    <row r="1661" spans="10:13">
      <c r="J1661" s="132"/>
      <c r="K1661" s="132"/>
      <c r="L1661" s="132"/>
      <c r="M1661" s="132"/>
    </row>
    <row r="1662" spans="10:13">
      <c r="J1662" s="132"/>
      <c r="K1662" s="132"/>
      <c r="L1662" s="132"/>
      <c r="M1662" s="132"/>
    </row>
    <row r="1663" spans="10:13">
      <c r="J1663" s="132"/>
      <c r="K1663" s="132"/>
      <c r="L1663" s="132"/>
      <c r="M1663" s="132"/>
    </row>
    <row r="1664" spans="10:13">
      <c r="J1664" s="132"/>
      <c r="K1664" s="132"/>
      <c r="L1664" s="132"/>
      <c r="M1664" s="132"/>
    </row>
    <row r="1665" spans="10:13">
      <c r="J1665" s="132"/>
      <c r="K1665" s="132"/>
      <c r="L1665" s="132"/>
      <c r="M1665" s="132"/>
    </row>
    <row r="1666" spans="10:13">
      <c r="J1666" s="132"/>
      <c r="K1666" s="132"/>
      <c r="L1666" s="132"/>
      <c r="M1666" s="132"/>
    </row>
    <row r="1667" spans="10:13">
      <c r="J1667" s="132"/>
      <c r="K1667" s="132"/>
      <c r="L1667" s="132"/>
      <c r="M1667" s="132"/>
    </row>
    <row r="1668" spans="10:13">
      <c r="J1668" s="132"/>
      <c r="K1668" s="132"/>
      <c r="L1668" s="132"/>
      <c r="M1668" s="132"/>
    </row>
    <row r="1669" spans="10:13">
      <c r="J1669" s="132"/>
      <c r="K1669" s="132"/>
      <c r="L1669" s="132"/>
      <c r="M1669" s="132"/>
    </row>
    <row r="1670" spans="10:13">
      <c r="J1670" s="132"/>
      <c r="K1670" s="132"/>
      <c r="L1670" s="132"/>
      <c r="M1670" s="132"/>
    </row>
    <row r="1671" spans="10:13">
      <c r="J1671" s="132"/>
      <c r="K1671" s="132"/>
      <c r="L1671" s="132"/>
      <c r="M1671" s="132"/>
    </row>
    <row r="1672" spans="10:13">
      <c r="J1672" s="132"/>
      <c r="K1672" s="132"/>
      <c r="L1672" s="132"/>
      <c r="M1672" s="132"/>
    </row>
    <row r="1673" spans="10:13">
      <c r="J1673" s="132"/>
      <c r="K1673" s="132"/>
      <c r="L1673" s="132"/>
      <c r="M1673" s="132"/>
    </row>
    <row r="1674" spans="10:13">
      <c r="J1674" s="132"/>
      <c r="K1674" s="132"/>
      <c r="L1674" s="132"/>
      <c r="M1674" s="132"/>
    </row>
    <row r="1675" spans="10:13">
      <c r="J1675" s="132"/>
      <c r="K1675" s="132"/>
      <c r="L1675" s="132"/>
      <c r="M1675" s="132"/>
    </row>
    <row r="1676" spans="10:13">
      <c r="J1676" s="132"/>
      <c r="K1676" s="132"/>
      <c r="L1676" s="132"/>
      <c r="M1676" s="132"/>
    </row>
    <row r="1677" spans="10:13">
      <c r="J1677" s="132"/>
      <c r="K1677" s="132"/>
      <c r="L1677" s="132"/>
      <c r="M1677" s="132"/>
    </row>
    <row r="1678" spans="10:13">
      <c r="J1678" s="132"/>
      <c r="K1678" s="132"/>
      <c r="L1678" s="132"/>
      <c r="M1678" s="132"/>
    </row>
    <row r="1679" spans="10:13">
      <c r="J1679" s="132"/>
      <c r="K1679" s="132"/>
      <c r="L1679" s="132"/>
      <c r="M1679" s="132"/>
    </row>
    <row r="1680" spans="10:13">
      <c r="J1680" s="132"/>
      <c r="K1680" s="132"/>
      <c r="L1680" s="132"/>
      <c r="M1680" s="132"/>
    </row>
    <row r="1681" spans="10:13">
      <c r="J1681" s="132"/>
      <c r="K1681" s="132"/>
      <c r="L1681" s="132"/>
      <c r="M1681" s="132"/>
    </row>
    <row r="1682" spans="10:13">
      <c r="J1682" s="132"/>
      <c r="K1682" s="132"/>
      <c r="L1682" s="132"/>
      <c r="M1682" s="132"/>
    </row>
    <row r="1683" spans="10:13">
      <c r="J1683" s="132"/>
      <c r="K1683" s="132"/>
      <c r="L1683" s="132"/>
      <c r="M1683" s="132"/>
    </row>
    <row r="1684" spans="10:13">
      <c r="J1684" s="132"/>
      <c r="K1684" s="132"/>
      <c r="L1684" s="132"/>
      <c r="M1684" s="132"/>
    </row>
    <row r="1685" spans="10:13">
      <c r="J1685" s="132"/>
      <c r="K1685" s="132"/>
      <c r="L1685" s="132"/>
      <c r="M1685" s="132"/>
    </row>
    <row r="1686" spans="10:13">
      <c r="J1686" s="132"/>
      <c r="K1686" s="132"/>
      <c r="L1686" s="132"/>
      <c r="M1686" s="132"/>
    </row>
    <row r="1687" spans="10:13">
      <c r="J1687" s="132"/>
      <c r="K1687" s="132"/>
      <c r="L1687" s="132"/>
      <c r="M1687" s="132"/>
    </row>
    <row r="1688" spans="10:13">
      <c r="J1688" s="132"/>
      <c r="K1688" s="132"/>
      <c r="L1688" s="132"/>
      <c r="M1688" s="132"/>
    </row>
    <row r="1689" spans="10:13">
      <c r="J1689" s="132"/>
      <c r="K1689" s="132"/>
      <c r="L1689" s="132"/>
      <c r="M1689" s="132"/>
    </row>
    <row r="1690" spans="10:13">
      <c r="J1690" s="132"/>
      <c r="K1690" s="132"/>
      <c r="L1690" s="132"/>
      <c r="M1690" s="132"/>
    </row>
    <row r="1691" spans="10:13">
      <c r="J1691" s="132"/>
      <c r="K1691" s="132"/>
      <c r="L1691" s="132"/>
      <c r="M1691" s="132"/>
    </row>
    <row r="1692" spans="10:13">
      <c r="J1692" s="132"/>
      <c r="K1692" s="132"/>
      <c r="L1692" s="132"/>
      <c r="M1692" s="132"/>
    </row>
    <row r="1693" spans="10:13">
      <c r="J1693" s="132"/>
      <c r="K1693" s="132"/>
      <c r="L1693" s="132"/>
      <c r="M1693" s="132"/>
    </row>
    <row r="1694" spans="10:13">
      <c r="J1694" s="132"/>
      <c r="K1694" s="132"/>
      <c r="L1694" s="132"/>
      <c r="M1694" s="132"/>
    </row>
    <row r="1695" spans="10:13">
      <c r="J1695" s="132"/>
      <c r="K1695" s="132"/>
      <c r="L1695" s="132"/>
      <c r="M1695" s="132"/>
    </row>
    <row r="1696" spans="10:13">
      <c r="J1696" s="132"/>
      <c r="K1696" s="132"/>
      <c r="L1696" s="132"/>
      <c r="M1696" s="132"/>
    </row>
    <row r="1697" spans="10:13">
      <c r="J1697" s="132"/>
      <c r="K1697" s="132"/>
      <c r="L1697" s="132"/>
      <c r="M1697" s="132"/>
    </row>
    <row r="1698" spans="10:13">
      <c r="J1698" s="132"/>
      <c r="K1698" s="132"/>
      <c r="L1698" s="132"/>
      <c r="M1698" s="132"/>
    </row>
    <row r="1699" spans="10:13">
      <c r="J1699" s="132"/>
      <c r="K1699" s="132"/>
      <c r="L1699" s="132"/>
      <c r="M1699" s="132"/>
    </row>
    <row r="1700" spans="10:13">
      <c r="J1700" s="132"/>
      <c r="K1700" s="132"/>
      <c r="L1700" s="132"/>
      <c r="M1700" s="132"/>
    </row>
    <row r="1701" spans="10:13">
      <c r="J1701" s="132"/>
      <c r="K1701" s="132"/>
      <c r="L1701" s="132"/>
      <c r="M1701" s="132"/>
    </row>
    <row r="1702" spans="10:13">
      <c r="J1702" s="132"/>
      <c r="K1702" s="132"/>
      <c r="L1702" s="132"/>
      <c r="M1702" s="132"/>
    </row>
    <row r="1703" spans="10:13">
      <c r="J1703" s="132"/>
      <c r="K1703" s="132"/>
      <c r="L1703" s="132"/>
      <c r="M1703" s="132"/>
    </row>
    <row r="1704" spans="10:13">
      <c r="J1704" s="132"/>
      <c r="K1704" s="132"/>
      <c r="L1704" s="132"/>
      <c r="M1704" s="132"/>
    </row>
    <row r="1705" spans="10:13">
      <c r="J1705" s="132"/>
      <c r="K1705" s="132"/>
      <c r="L1705" s="132"/>
      <c r="M1705" s="132"/>
    </row>
    <row r="1706" spans="10:13">
      <c r="J1706" s="132"/>
      <c r="K1706" s="132"/>
      <c r="L1706" s="132"/>
      <c r="M1706" s="132"/>
    </row>
    <row r="1707" spans="10:13">
      <c r="J1707" s="132"/>
      <c r="K1707" s="132"/>
      <c r="L1707" s="132"/>
      <c r="M1707" s="132"/>
    </row>
    <row r="1708" spans="10:13">
      <c r="J1708" s="132"/>
      <c r="K1708" s="132"/>
      <c r="L1708" s="132"/>
      <c r="M1708" s="132"/>
    </row>
    <row r="1709" spans="10:13">
      <c r="J1709" s="132"/>
      <c r="K1709" s="132"/>
      <c r="L1709" s="132"/>
      <c r="M1709" s="132"/>
    </row>
    <row r="1710" spans="10:13">
      <c r="J1710" s="132"/>
      <c r="K1710" s="132"/>
      <c r="L1710" s="132"/>
      <c r="M1710" s="132"/>
    </row>
    <row r="1711" spans="10:13">
      <c r="J1711" s="132"/>
      <c r="K1711" s="132"/>
      <c r="L1711" s="132"/>
      <c r="M1711" s="132"/>
    </row>
    <row r="1712" spans="10:13">
      <c r="J1712" s="132"/>
      <c r="K1712" s="132"/>
      <c r="L1712" s="132"/>
      <c r="M1712" s="132"/>
    </row>
    <row r="1713" spans="10:13">
      <c r="J1713" s="132"/>
      <c r="K1713" s="132"/>
      <c r="L1713" s="132"/>
      <c r="M1713" s="132"/>
    </row>
    <row r="1714" spans="10:13">
      <c r="J1714" s="132"/>
      <c r="K1714" s="132"/>
      <c r="L1714" s="132"/>
      <c r="M1714" s="132"/>
    </row>
    <row r="1715" spans="10:13">
      <c r="J1715" s="132"/>
      <c r="K1715" s="132"/>
      <c r="L1715" s="132"/>
      <c r="M1715" s="132"/>
    </row>
    <row r="1716" spans="10:13">
      <c r="J1716" s="132"/>
      <c r="K1716" s="132"/>
      <c r="L1716" s="132"/>
      <c r="M1716" s="132"/>
    </row>
    <row r="1717" spans="10:13">
      <c r="J1717" s="132"/>
      <c r="K1717" s="132"/>
      <c r="L1717" s="132"/>
      <c r="M1717" s="132"/>
    </row>
    <row r="1718" spans="10:13">
      <c r="J1718" s="132"/>
      <c r="K1718" s="132"/>
      <c r="L1718" s="132"/>
      <c r="M1718" s="132"/>
    </row>
    <row r="1719" spans="10:13">
      <c r="J1719" s="132"/>
      <c r="K1719" s="132"/>
      <c r="L1719" s="132"/>
      <c r="M1719" s="132"/>
    </row>
    <row r="1720" spans="10:13">
      <c r="J1720" s="132"/>
      <c r="K1720" s="132"/>
      <c r="L1720" s="132"/>
      <c r="M1720" s="132"/>
    </row>
    <row r="1721" spans="10:13">
      <c r="J1721" s="132"/>
      <c r="K1721" s="132"/>
      <c r="L1721" s="132"/>
      <c r="M1721" s="132"/>
    </row>
    <row r="1722" spans="10:13">
      <c r="J1722" s="132"/>
      <c r="K1722" s="132"/>
      <c r="L1722" s="132"/>
      <c r="M1722" s="132"/>
    </row>
    <row r="1723" spans="10:13">
      <c r="J1723" s="132"/>
      <c r="K1723" s="132"/>
      <c r="L1723" s="132"/>
      <c r="M1723" s="132"/>
    </row>
    <row r="1724" spans="10:13">
      <c r="J1724" s="132"/>
      <c r="K1724" s="132"/>
      <c r="L1724" s="132"/>
      <c r="M1724" s="132"/>
    </row>
    <row r="1725" spans="10:13">
      <c r="J1725" s="132"/>
      <c r="K1725" s="132"/>
      <c r="L1725" s="132"/>
      <c r="M1725" s="132"/>
    </row>
    <row r="1726" spans="10:13">
      <c r="J1726" s="132"/>
      <c r="K1726" s="132"/>
      <c r="L1726" s="132"/>
      <c r="M1726" s="132"/>
    </row>
    <row r="1727" spans="10:13">
      <c r="J1727" s="132"/>
      <c r="K1727" s="132"/>
      <c r="L1727" s="132"/>
      <c r="M1727" s="132"/>
    </row>
    <row r="1728" spans="10:13">
      <c r="J1728" s="132"/>
      <c r="K1728" s="132"/>
      <c r="L1728" s="132"/>
      <c r="M1728" s="132"/>
    </row>
    <row r="1729" spans="10:13">
      <c r="J1729" s="132"/>
      <c r="K1729" s="132"/>
      <c r="L1729" s="132"/>
      <c r="M1729" s="132"/>
    </row>
    <row r="1730" spans="10:13">
      <c r="J1730" s="132"/>
      <c r="K1730" s="132"/>
      <c r="L1730" s="132"/>
      <c r="M1730" s="132"/>
    </row>
    <row r="1731" spans="10:13">
      <c r="J1731" s="132"/>
      <c r="K1731" s="132"/>
      <c r="L1731" s="132"/>
      <c r="M1731" s="132"/>
    </row>
    <row r="1732" spans="10:13">
      <c r="J1732" s="132"/>
      <c r="K1732" s="132"/>
      <c r="L1732" s="132"/>
      <c r="M1732" s="132"/>
    </row>
    <row r="1733" spans="10:13">
      <c r="J1733" s="132"/>
      <c r="K1733" s="132"/>
      <c r="L1733" s="132"/>
      <c r="M1733" s="132"/>
    </row>
    <row r="1734" spans="10:13">
      <c r="J1734" s="132"/>
      <c r="K1734" s="132"/>
      <c r="L1734" s="132"/>
      <c r="M1734" s="132"/>
    </row>
    <row r="1735" spans="10:13">
      <c r="J1735" s="132"/>
      <c r="K1735" s="132"/>
      <c r="L1735" s="132"/>
      <c r="M1735" s="132"/>
    </row>
    <row r="1736" spans="10:13">
      <c r="J1736" s="132"/>
      <c r="K1736" s="132"/>
      <c r="L1736" s="132"/>
      <c r="M1736" s="132"/>
    </row>
    <row r="1737" spans="10:13">
      <c r="J1737" s="132"/>
      <c r="K1737" s="132"/>
      <c r="L1737" s="132"/>
      <c r="M1737" s="132"/>
    </row>
    <row r="1738" spans="10:13">
      <c r="J1738" s="132"/>
      <c r="K1738" s="132"/>
      <c r="L1738" s="132"/>
      <c r="M1738" s="132"/>
    </row>
    <row r="1739" spans="10:13">
      <c r="J1739" s="132"/>
      <c r="K1739" s="132"/>
      <c r="L1739" s="132"/>
      <c r="M1739" s="132"/>
    </row>
    <row r="1740" spans="10:13">
      <c r="J1740" s="132"/>
      <c r="K1740" s="132"/>
      <c r="L1740" s="132"/>
      <c r="M1740" s="132"/>
    </row>
    <row r="1741" spans="10:13">
      <c r="J1741" s="132"/>
      <c r="K1741" s="132"/>
      <c r="L1741" s="132"/>
      <c r="M1741" s="132"/>
    </row>
    <row r="1742" spans="10:13">
      <c r="J1742" s="132"/>
      <c r="K1742" s="132"/>
      <c r="L1742" s="132"/>
      <c r="M1742" s="132"/>
    </row>
    <row r="1743" spans="10:13">
      <c r="J1743" s="132"/>
      <c r="K1743" s="132"/>
      <c r="L1743" s="132"/>
      <c r="M1743" s="132"/>
    </row>
    <row r="1744" spans="10:13">
      <c r="J1744" s="132"/>
      <c r="K1744" s="132"/>
      <c r="L1744" s="132"/>
      <c r="M1744" s="132"/>
    </row>
    <row r="1745" spans="10:13">
      <c r="J1745" s="132"/>
      <c r="K1745" s="132"/>
      <c r="L1745" s="132"/>
      <c r="M1745" s="132"/>
    </row>
    <row r="1746" spans="10:13">
      <c r="J1746" s="132"/>
      <c r="K1746" s="132"/>
      <c r="L1746" s="132"/>
      <c r="M1746" s="132"/>
    </row>
    <row r="1747" spans="10:13">
      <c r="J1747" s="132"/>
      <c r="K1747" s="132"/>
      <c r="L1747" s="132"/>
      <c r="M1747" s="132"/>
    </row>
    <row r="1748" spans="10:13">
      <c r="J1748" s="132"/>
      <c r="K1748" s="132"/>
      <c r="L1748" s="132"/>
      <c r="M1748" s="132"/>
    </row>
    <row r="1749" spans="10:13">
      <c r="J1749" s="132"/>
      <c r="K1749" s="132"/>
      <c r="L1749" s="132"/>
      <c r="M1749" s="132"/>
    </row>
    <row r="1750" spans="10:13">
      <c r="J1750" s="132"/>
      <c r="K1750" s="132"/>
      <c r="L1750" s="132"/>
      <c r="M1750" s="132"/>
    </row>
    <row r="1751" spans="10:13">
      <c r="J1751" s="132"/>
      <c r="K1751" s="132"/>
      <c r="L1751" s="132"/>
      <c r="M1751" s="132"/>
    </row>
    <row r="1752" spans="10:13">
      <c r="J1752" s="132"/>
      <c r="K1752" s="132"/>
      <c r="L1752" s="132"/>
      <c r="M1752" s="132"/>
    </row>
    <row r="1753" spans="10:13">
      <c r="J1753" s="132"/>
      <c r="K1753" s="132"/>
      <c r="L1753" s="132"/>
      <c r="M1753" s="132"/>
    </row>
    <row r="1754" spans="10:13">
      <c r="J1754" s="132"/>
      <c r="K1754" s="132"/>
      <c r="L1754" s="132"/>
      <c r="M1754" s="132"/>
    </row>
    <row r="1755" spans="10:13">
      <c r="J1755" s="132"/>
      <c r="K1755" s="132"/>
      <c r="L1755" s="132"/>
      <c r="M1755" s="132"/>
    </row>
    <row r="1756" spans="10:13">
      <c r="J1756" s="132"/>
      <c r="K1756" s="132"/>
      <c r="L1756" s="132"/>
      <c r="M1756" s="132"/>
    </row>
    <row r="1757" spans="10:13">
      <c r="J1757" s="132"/>
      <c r="K1757" s="132"/>
      <c r="L1757" s="132"/>
      <c r="M1757" s="132"/>
    </row>
    <row r="1758" spans="10:13">
      <c r="J1758" s="132"/>
      <c r="K1758" s="132"/>
      <c r="L1758" s="132"/>
      <c r="M1758" s="132"/>
    </row>
    <row r="1759" spans="10:13">
      <c r="J1759" s="132"/>
      <c r="K1759" s="132"/>
      <c r="L1759" s="132"/>
      <c r="M1759" s="132"/>
    </row>
    <row r="1760" spans="10:13">
      <c r="J1760" s="132"/>
      <c r="K1760" s="132"/>
      <c r="L1760" s="132"/>
      <c r="M1760" s="132"/>
    </row>
    <row r="1761" spans="10:13">
      <c r="J1761" s="132"/>
      <c r="K1761" s="132"/>
      <c r="L1761" s="132"/>
      <c r="M1761" s="132"/>
    </row>
    <row r="1762" spans="10:13">
      <c r="J1762" s="132"/>
      <c r="K1762" s="132"/>
      <c r="L1762" s="132"/>
      <c r="M1762" s="132"/>
    </row>
    <row r="1763" spans="10:13">
      <c r="J1763" s="132"/>
      <c r="K1763" s="132"/>
      <c r="L1763" s="132"/>
      <c r="M1763" s="132"/>
    </row>
    <row r="1764" spans="10:13">
      <c r="J1764" s="132"/>
      <c r="K1764" s="132"/>
      <c r="L1764" s="132"/>
      <c r="M1764" s="132"/>
    </row>
    <row r="1765" spans="10:13">
      <c r="J1765" s="132"/>
      <c r="K1765" s="132"/>
      <c r="L1765" s="132"/>
      <c r="M1765" s="132"/>
    </row>
    <row r="1766" spans="10:13">
      <c r="J1766" s="132"/>
      <c r="K1766" s="132"/>
      <c r="L1766" s="132"/>
      <c r="M1766" s="132"/>
    </row>
    <row r="1767" spans="10:13">
      <c r="J1767" s="132"/>
      <c r="K1767" s="132"/>
      <c r="L1767" s="132"/>
      <c r="M1767" s="132"/>
    </row>
    <row r="1768" spans="10:13">
      <c r="J1768" s="132"/>
      <c r="K1768" s="132"/>
      <c r="L1768" s="132"/>
      <c r="M1768" s="132"/>
    </row>
    <row r="1769" spans="10:13">
      <c r="J1769" s="132"/>
      <c r="K1769" s="132"/>
      <c r="L1769" s="132"/>
      <c r="M1769" s="132"/>
    </row>
    <row r="1770" spans="10:13">
      <c r="J1770" s="132"/>
      <c r="K1770" s="132"/>
      <c r="L1770" s="132"/>
      <c r="M1770" s="132"/>
    </row>
    <row r="1771" spans="10:13">
      <c r="J1771" s="132"/>
      <c r="K1771" s="132"/>
      <c r="L1771" s="132"/>
      <c r="M1771" s="132"/>
    </row>
    <row r="1772" spans="10:13">
      <c r="J1772" s="132"/>
      <c r="K1772" s="132"/>
      <c r="L1772" s="132"/>
      <c r="M1772" s="132"/>
    </row>
    <row r="1773" spans="10:13">
      <c r="J1773" s="132"/>
      <c r="K1773" s="132"/>
      <c r="L1773" s="132"/>
      <c r="M1773" s="132"/>
    </row>
    <row r="1774" spans="10:13">
      <c r="J1774" s="132"/>
      <c r="K1774" s="132"/>
      <c r="L1774" s="132"/>
      <c r="M1774" s="132"/>
    </row>
    <row r="1775" spans="10:13">
      <c r="J1775" s="132"/>
      <c r="K1775" s="132"/>
      <c r="L1775" s="132"/>
      <c r="M1775" s="132"/>
    </row>
    <row r="1776" spans="10:13">
      <c r="J1776" s="132"/>
      <c r="K1776" s="132"/>
      <c r="L1776" s="132"/>
      <c r="M1776" s="132"/>
    </row>
    <row r="1777" spans="10:13">
      <c r="J1777" s="132"/>
      <c r="K1777" s="132"/>
      <c r="L1777" s="132"/>
      <c r="M1777" s="132"/>
    </row>
    <row r="1778" spans="10:13">
      <c r="J1778" s="132"/>
      <c r="K1778" s="132"/>
      <c r="L1778" s="132"/>
      <c r="M1778" s="132"/>
    </row>
    <row r="1779" spans="10:13">
      <c r="J1779" s="132"/>
      <c r="K1779" s="132"/>
      <c r="L1779" s="132"/>
      <c r="M1779" s="132"/>
    </row>
    <row r="1780" spans="10:13">
      <c r="J1780" s="132"/>
      <c r="K1780" s="132"/>
      <c r="L1780" s="132"/>
      <c r="M1780" s="132"/>
    </row>
    <row r="1781" spans="10:13">
      <c r="J1781" s="132"/>
      <c r="K1781" s="132"/>
      <c r="L1781" s="132"/>
      <c r="M1781" s="132"/>
    </row>
    <row r="1782" spans="10:13">
      <c r="J1782" s="132"/>
      <c r="K1782" s="132"/>
      <c r="L1782" s="132"/>
      <c r="M1782" s="132"/>
    </row>
    <row r="1783" spans="10:13">
      <c r="J1783" s="132"/>
      <c r="K1783" s="132"/>
      <c r="L1783" s="132"/>
      <c r="M1783" s="132"/>
    </row>
    <row r="1784" spans="10:13">
      <c r="J1784" s="132"/>
      <c r="K1784" s="132"/>
      <c r="L1784" s="132"/>
      <c r="M1784" s="132"/>
    </row>
    <row r="1785" spans="10:13">
      <c r="J1785" s="132"/>
      <c r="K1785" s="132"/>
      <c r="L1785" s="132"/>
      <c r="M1785" s="132"/>
    </row>
    <row r="1786" spans="10:13">
      <c r="J1786" s="132"/>
      <c r="K1786" s="132"/>
      <c r="L1786" s="132"/>
      <c r="M1786" s="132"/>
    </row>
    <row r="1787" spans="10:13">
      <c r="J1787" s="132"/>
      <c r="K1787" s="132"/>
      <c r="L1787" s="132"/>
      <c r="M1787" s="132"/>
    </row>
    <row r="1788" spans="10:13">
      <c r="J1788" s="132"/>
      <c r="K1788" s="132"/>
      <c r="L1788" s="132"/>
      <c r="M1788" s="132"/>
    </row>
    <row r="1789" spans="10:13">
      <c r="J1789" s="132"/>
      <c r="K1789" s="132"/>
      <c r="L1789" s="132"/>
      <c r="M1789" s="132"/>
    </row>
    <row r="1790" spans="10:13">
      <c r="J1790" s="132"/>
      <c r="K1790" s="132"/>
      <c r="L1790" s="132"/>
      <c r="M1790" s="132"/>
    </row>
    <row r="1791" spans="10:13">
      <c r="J1791" s="132"/>
      <c r="K1791" s="132"/>
      <c r="L1791" s="132"/>
      <c r="M1791" s="132"/>
    </row>
    <row r="1792" spans="10:13">
      <c r="J1792" s="132"/>
      <c r="K1792" s="132"/>
      <c r="L1792" s="132"/>
      <c r="M1792" s="132"/>
    </row>
    <row r="1793" spans="10:13">
      <c r="J1793" s="132"/>
      <c r="K1793" s="132"/>
      <c r="L1793" s="132"/>
      <c r="M1793" s="132"/>
    </row>
    <row r="1794" spans="10:13">
      <c r="J1794" s="132"/>
      <c r="K1794" s="132"/>
      <c r="L1794" s="132"/>
      <c r="M1794" s="132"/>
    </row>
    <row r="1795" spans="10:13">
      <c r="J1795" s="132"/>
      <c r="K1795" s="132"/>
      <c r="L1795" s="132"/>
      <c r="M1795" s="132"/>
    </row>
    <row r="1796" spans="10:13">
      <c r="J1796" s="132"/>
      <c r="K1796" s="132"/>
      <c r="L1796" s="132"/>
      <c r="M1796" s="132"/>
    </row>
    <row r="1797" spans="10:13">
      <c r="J1797" s="132"/>
      <c r="K1797" s="132"/>
      <c r="L1797" s="132"/>
      <c r="M1797" s="132"/>
    </row>
    <row r="1798" spans="10:13">
      <c r="J1798" s="132"/>
      <c r="K1798" s="132"/>
      <c r="L1798" s="132"/>
      <c r="M1798" s="132"/>
    </row>
    <row r="1799" spans="10:13">
      <c r="J1799" s="132"/>
      <c r="K1799" s="132"/>
      <c r="L1799" s="132"/>
      <c r="M1799" s="132"/>
    </row>
    <row r="1800" spans="10:13">
      <c r="J1800" s="132"/>
      <c r="K1800" s="132"/>
      <c r="L1800" s="132"/>
      <c r="M1800" s="132"/>
    </row>
    <row r="1801" spans="10:13">
      <c r="J1801" s="132"/>
      <c r="K1801" s="132"/>
      <c r="L1801" s="132"/>
      <c r="M1801" s="132"/>
    </row>
    <row r="1802" spans="10:13">
      <c r="J1802" s="132"/>
      <c r="K1802" s="132"/>
      <c r="L1802" s="132"/>
      <c r="M1802" s="132"/>
    </row>
    <row r="1803" spans="10:13">
      <c r="J1803" s="132"/>
      <c r="K1803" s="132"/>
      <c r="L1803" s="132"/>
      <c r="M1803" s="132"/>
    </row>
    <row r="1804" spans="10:13">
      <c r="J1804" s="132"/>
      <c r="K1804" s="132"/>
      <c r="L1804" s="132"/>
      <c r="M1804" s="132"/>
    </row>
    <row r="1805" spans="10:13">
      <c r="J1805" s="132"/>
      <c r="K1805" s="132"/>
      <c r="L1805" s="132"/>
      <c r="M1805" s="132"/>
    </row>
    <row r="1806" spans="10:13">
      <c r="J1806" s="132"/>
      <c r="K1806" s="132"/>
      <c r="L1806" s="132"/>
      <c r="M1806" s="132"/>
    </row>
    <row r="1807" spans="10:13">
      <c r="J1807" s="132"/>
      <c r="K1807" s="132"/>
      <c r="L1807" s="132"/>
      <c r="M1807" s="132"/>
    </row>
    <row r="1808" spans="10:13">
      <c r="J1808" s="132"/>
      <c r="K1808" s="132"/>
      <c r="L1808" s="132"/>
      <c r="M1808" s="132"/>
    </row>
    <row r="1809" spans="10:13">
      <c r="J1809" s="132"/>
      <c r="K1809" s="132"/>
      <c r="L1809" s="132"/>
      <c r="M1809" s="132"/>
    </row>
    <row r="1810" spans="10:13">
      <c r="J1810" s="132"/>
      <c r="K1810" s="132"/>
      <c r="L1810" s="132"/>
      <c r="M1810" s="132"/>
    </row>
    <row r="1811" spans="10:13">
      <c r="J1811" s="132"/>
      <c r="K1811" s="132"/>
      <c r="L1811" s="132"/>
      <c r="M1811" s="132"/>
    </row>
    <row r="1812" spans="10:13">
      <c r="J1812" s="132"/>
      <c r="K1812" s="132"/>
      <c r="L1812" s="132"/>
      <c r="M1812" s="132"/>
    </row>
    <row r="1813" spans="10:13">
      <c r="J1813" s="132"/>
      <c r="K1813" s="132"/>
      <c r="L1813" s="132"/>
      <c r="M1813" s="132"/>
    </row>
    <row r="1814" spans="10:13">
      <c r="J1814" s="132"/>
      <c r="K1814" s="132"/>
      <c r="L1814" s="132"/>
      <c r="M1814" s="132"/>
    </row>
    <row r="1815" spans="10:13">
      <c r="J1815" s="132"/>
      <c r="K1815" s="132"/>
      <c r="L1815" s="132"/>
      <c r="M1815" s="132"/>
    </row>
    <row r="1816" spans="10:13">
      <c r="J1816" s="132"/>
      <c r="K1816" s="132"/>
      <c r="L1816" s="132"/>
      <c r="M1816" s="132"/>
    </row>
    <row r="1817" spans="10:13">
      <c r="J1817" s="132"/>
      <c r="K1817" s="132"/>
      <c r="L1817" s="132"/>
      <c r="M1817" s="132"/>
    </row>
    <row r="1818" spans="10:13">
      <c r="J1818" s="132"/>
      <c r="K1818" s="132"/>
      <c r="L1818" s="132"/>
      <c r="M1818" s="132"/>
    </row>
    <row r="1819" spans="10:13">
      <c r="J1819" s="132"/>
      <c r="K1819" s="132"/>
      <c r="L1819" s="132"/>
      <c r="M1819" s="132"/>
    </row>
    <row r="1820" spans="10:13">
      <c r="J1820" s="132"/>
      <c r="K1820" s="132"/>
      <c r="L1820" s="132"/>
      <c r="M1820" s="132"/>
    </row>
    <row r="1821" spans="10:13">
      <c r="J1821" s="132"/>
      <c r="K1821" s="132"/>
      <c r="L1821" s="132"/>
      <c r="M1821" s="132"/>
    </row>
    <row r="1822" spans="10:13">
      <c r="J1822" s="132"/>
      <c r="K1822" s="132"/>
      <c r="L1822" s="132"/>
      <c r="M1822" s="132"/>
    </row>
    <row r="1823" spans="10:13">
      <c r="J1823" s="132"/>
      <c r="K1823" s="132"/>
      <c r="L1823" s="132"/>
      <c r="M1823" s="132"/>
    </row>
    <row r="1824" spans="10:13">
      <c r="J1824" s="132"/>
      <c r="K1824" s="132"/>
      <c r="L1824" s="132"/>
      <c r="M1824" s="132"/>
    </row>
    <row r="1825" spans="10:13">
      <c r="J1825" s="132"/>
      <c r="K1825" s="132"/>
      <c r="L1825" s="132"/>
      <c r="M1825" s="132"/>
    </row>
    <row r="1826" spans="10:13">
      <c r="J1826" s="132"/>
      <c r="K1826" s="132"/>
      <c r="L1826" s="132"/>
      <c r="M1826" s="132"/>
    </row>
    <row r="1827" spans="10:13">
      <c r="J1827" s="132"/>
      <c r="K1827" s="132"/>
      <c r="L1827" s="132"/>
      <c r="M1827" s="132"/>
    </row>
    <row r="1828" spans="10:13">
      <c r="J1828" s="132"/>
      <c r="K1828" s="132"/>
      <c r="L1828" s="132"/>
      <c r="M1828" s="132"/>
    </row>
    <row r="1829" spans="10:13">
      <c r="J1829" s="132"/>
      <c r="K1829" s="132"/>
      <c r="L1829" s="132"/>
      <c r="M1829" s="132"/>
    </row>
    <row r="1830" spans="10:13">
      <c r="J1830" s="132"/>
      <c r="K1830" s="132"/>
      <c r="L1830" s="132"/>
      <c r="M1830" s="132"/>
    </row>
    <row r="1831" spans="10:13">
      <c r="J1831" s="132"/>
      <c r="K1831" s="132"/>
      <c r="L1831" s="132"/>
      <c r="M1831" s="132"/>
    </row>
    <row r="1832" spans="10:13">
      <c r="J1832" s="132"/>
      <c r="K1832" s="132"/>
      <c r="L1832" s="132"/>
      <c r="M1832" s="132"/>
    </row>
    <row r="1833" spans="10:13">
      <c r="J1833" s="132"/>
      <c r="K1833" s="132"/>
      <c r="L1833" s="132"/>
      <c r="M1833" s="132"/>
    </row>
    <row r="1834" spans="10:13">
      <c r="J1834" s="132"/>
      <c r="K1834" s="132"/>
      <c r="L1834" s="132"/>
      <c r="M1834" s="132"/>
    </row>
    <row r="1835" spans="10:13">
      <c r="J1835" s="132"/>
      <c r="K1835" s="132"/>
      <c r="L1835" s="132"/>
      <c r="M1835" s="132"/>
    </row>
    <row r="1836" spans="10:13">
      <c r="J1836" s="132"/>
      <c r="K1836" s="132"/>
      <c r="L1836" s="132"/>
      <c r="M1836" s="132"/>
    </row>
    <row r="1837" spans="10:13">
      <c r="J1837" s="132"/>
      <c r="K1837" s="132"/>
      <c r="L1837" s="132"/>
      <c r="M1837" s="132"/>
    </row>
    <row r="1838" spans="10:13">
      <c r="J1838" s="132"/>
      <c r="K1838" s="132"/>
      <c r="L1838" s="132"/>
      <c r="M1838" s="132"/>
    </row>
    <row r="1839" spans="10:13">
      <c r="J1839" s="132"/>
      <c r="K1839" s="132"/>
      <c r="L1839" s="132"/>
      <c r="M1839" s="132"/>
    </row>
    <row r="1840" spans="10:13">
      <c r="J1840" s="132"/>
      <c r="K1840" s="132"/>
      <c r="L1840" s="132"/>
      <c r="M1840" s="132"/>
    </row>
    <row r="1841" spans="10:13">
      <c r="J1841" s="132"/>
      <c r="K1841" s="132"/>
      <c r="L1841" s="132"/>
      <c r="M1841" s="132"/>
    </row>
    <row r="1842" spans="10:13">
      <c r="J1842" s="132"/>
      <c r="K1842" s="132"/>
      <c r="L1842" s="132"/>
      <c r="M1842" s="132"/>
    </row>
    <row r="1843" spans="10:13">
      <c r="J1843" s="132"/>
      <c r="K1843" s="132"/>
      <c r="L1843" s="132"/>
      <c r="M1843" s="132"/>
    </row>
    <row r="1844" spans="10:13">
      <c r="J1844" s="132"/>
      <c r="K1844" s="132"/>
      <c r="L1844" s="132"/>
      <c r="M1844" s="132"/>
    </row>
    <row r="1845" spans="10:13">
      <c r="J1845" s="132"/>
      <c r="K1845" s="132"/>
      <c r="L1845" s="132"/>
      <c r="M1845" s="132"/>
    </row>
    <row r="1846" spans="10:13">
      <c r="J1846" s="132"/>
      <c r="K1846" s="132"/>
      <c r="L1846" s="132"/>
      <c r="M1846" s="132"/>
    </row>
    <row r="1847" spans="10:13">
      <c r="J1847" s="132"/>
      <c r="K1847" s="132"/>
      <c r="L1847" s="132"/>
      <c r="M1847" s="132"/>
    </row>
    <row r="1848" spans="10:13">
      <c r="J1848" s="132"/>
      <c r="K1848" s="132"/>
      <c r="L1848" s="132"/>
      <c r="M1848" s="132"/>
    </row>
    <row r="1849" spans="10:13">
      <c r="J1849" s="132"/>
      <c r="K1849" s="132"/>
      <c r="L1849" s="132"/>
      <c r="M1849" s="132"/>
    </row>
    <row r="1850" spans="10:13">
      <c r="J1850" s="132"/>
      <c r="K1850" s="132"/>
      <c r="L1850" s="132"/>
      <c r="M1850" s="132"/>
    </row>
    <row r="1851" spans="10:13">
      <c r="J1851" s="132"/>
      <c r="K1851" s="132"/>
      <c r="L1851" s="132"/>
      <c r="M1851" s="132"/>
    </row>
    <row r="1852" spans="10:13">
      <c r="J1852" s="132"/>
      <c r="K1852" s="132"/>
      <c r="L1852" s="132"/>
      <c r="M1852" s="132"/>
    </row>
    <row r="1853" spans="10:13">
      <c r="J1853" s="132"/>
      <c r="K1853" s="132"/>
      <c r="L1853" s="132"/>
      <c r="M1853" s="132"/>
    </row>
    <row r="1854" spans="10:13">
      <c r="J1854" s="132"/>
      <c r="K1854" s="132"/>
      <c r="L1854" s="132"/>
      <c r="M1854" s="132"/>
    </row>
    <row r="1855" spans="10:13">
      <c r="J1855" s="132"/>
      <c r="K1855" s="132"/>
      <c r="L1855" s="132"/>
      <c r="M1855" s="132"/>
    </row>
    <row r="1856" spans="10:13">
      <c r="J1856" s="132"/>
      <c r="K1856" s="132"/>
      <c r="L1856" s="132"/>
      <c r="M1856" s="132"/>
    </row>
    <row r="1857" spans="10:13">
      <c r="J1857" s="132"/>
      <c r="K1857" s="132"/>
      <c r="L1857" s="132"/>
      <c r="M1857" s="132"/>
    </row>
    <row r="1858" spans="10:13">
      <c r="J1858" s="132"/>
      <c r="K1858" s="132"/>
      <c r="L1858" s="132"/>
      <c r="M1858" s="132"/>
    </row>
    <row r="1859" spans="10:13">
      <c r="J1859" s="132"/>
      <c r="K1859" s="132"/>
      <c r="L1859" s="132"/>
      <c r="M1859" s="132"/>
    </row>
    <row r="1860" spans="10:13">
      <c r="J1860" s="132"/>
      <c r="K1860" s="132"/>
      <c r="L1860" s="132"/>
      <c r="M1860" s="132"/>
    </row>
    <row r="1861" spans="10:13">
      <c r="J1861" s="132"/>
      <c r="K1861" s="132"/>
      <c r="L1861" s="132"/>
      <c r="M1861" s="132"/>
    </row>
    <row r="1862" spans="10:13">
      <c r="J1862" s="132"/>
      <c r="K1862" s="132"/>
      <c r="L1862" s="132"/>
      <c r="M1862" s="132"/>
    </row>
    <row r="1863" spans="10:13">
      <c r="J1863" s="132"/>
      <c r="K1863" s="132"/>
      <c r="L1863" s="132"/>
      <c r="M1863" s="132"/>
    </row>
    <row r="1864" spans="10:13">
      <c r="J1864" s="132"/>
      <c r="K1864" s="132"/>
      <c r="L1864" s="132"/>
      <c r="M1864" s="132"/>
    </row>
    <row r="1865" spans="10:13">
      <c r="J1865" s="132"/>
      <c r="K1865" s="132"/>
      <c r="L1865" s="132"/>
      <c r="M1865" s="132"/>
    </row>
    <row r="1866" spans="10:13">
      <c r="J1866" s="132"/>
      <c r="K1866" s="132"/>
      <c r="L1866" s="132"/>
      <c r="M1866" s="132"/>
    </row>
    <row r="1867" spans="10:13">
      <c r="J1867" s="132"/>
      <c r="K1867" s="132"/>
      <c r="L1867" s="132"/>
      <c r="M1867" s="132"/>
    </row>
    <row r="1868" spans="10:13">
      <c r="J1868" s="132"/>
      <c r="K1868" s="132"/>
      <c r="L1868" s="132"/>
      <c r="M1868" s="132"/>
    </row>
    <row r="1869" spans="10:13">
      <c r="J1869" s="132"/>
      <c r="K1869" s="132"/>
      <c r="L1869" s="132"/>
      <c r="M1869" s="132"/>
    </row>
    <row r="1870" spans="10:13">
      <c r="J1870" s="132"/>
      <c r="K1870" s="132"/>
      <c r="L1870" s="132"/>
      <c r="M1870" s="132"/>
    </row>
    <row r="1871" spans="10:13">
      <c r="J1871" s="132"/>
      <c r="K1871" s="132"/>
      <c r="L1871" s="132"/>
      <c r="M1871" s="132"/>
    </row>
    <row r="1872" spans="10:13">
      <c r="J1872" s="132"/>
      <c r="K1872" s="132"/>
      <c r="L1872" s="132"/>
      <c r="M1872" s="132"/>
    </row>
    <row r="1873" spans="10:13">
      <c r="J1873" s="132"/>
      <c r="K1873" s="132"/>
      <c r="L1873" s="132"/>
      <c r="M1873" s="132"/>
    </row>
    <row r="1874" spans="10:13">
      <c r="J1874" s="132"/>
      <c r="K1874" s="132"/>
      <c r="L1874" s="132"/>
      <c r="M1874" s="132"/>
    </row>
    <row r="1875" spans="10:13">
      <c r="J1875" s="132"/>
      <c r="K1875" s="132"/>
      <c r="L1875" s="132"/>
      <c r="M1875" s="132"/>
    </row>
    <row r="1876" spans="10:13">
      <c r="J1876" s="132"/>
      <c r="K1876" s="132"/>
      <c r="L1876" s="132"/>
      <c r="M1876" s="132"/>
    </row>
    <row r="1877" spans="10:13">
      <c r="J1877" s="132"/>
      <c r="K1877" s="132"/>
      <c r="L1877" s="132"/>
      <c r="M1877" s="132"/>
    </row>
    <row r="1878" spans="10:13">
      <c r="J1878" s="132"/>
      <c r="K1878" s="132"/>
      <c r="L1878" s="132"/>
      <c r="M1878" s="132"/>
    </row>
    <row r="1879" spans="10:13">
      <c r="J1879" s="132"/>
      <c r="K1879" s="132"/>
      <c r="L1879" s="132"/>
      <c r="M1879" s="132"/>
    </row>
    <row r="1880" spans="10:13">
      <c r="J1880" s="132"/>
      <c r="K1880" s="132"/>
      <c r="L1880" s="132"/>
      <c r="M1880" s="132"/>
    </row>
    <row r="1881" spans="10:13">
      <c r="J1881" s="132"/>
      <c r="K1881" s="132"/>
      <c r="L1881" s="132"/>
      <c r="M1881" s="132"/>
    </row>
    <row r="1882" spans="10:13">
      <c r="J1882" s="132"/>
      <c r="K1882" s="132"/>
      <c r="L1882" s="132"/>
      <c r="M1882" s="132"/>
    </row>
    <row r="1883" spans="10:13">
      <c r="J1883" s="132"/>
      <c r="K1883" s="132"/>
      <c r="L1883" s="132"/>
      <c r="M1883" s="132"/>
    </row>
    <row r="1884" spans="10:13">
      <c r="J1884" s="132"/>
      <c r="K1884" s="132"/>
      <c r="L1884" s="132"/>
      <c r="M1884" s="132"/>
    </row>
    <row r="1885" spans="10:13">
      <c r="J1885" s="132"/>
      <c r="K1885" s="132"/>
      <c r="L1885" s="132"/>
      <c r="M1885" s="132"/>
    </row>
    <row r="1886" spans="10:13">
      <c r="J1886" s="132"/>
      <c r="K1886" s="132"/>
      <c r="L1886" s="132"/>
      <c r="M1886" s="132"/>
    </row>
    <row r="1887" spans="10:13">
      <c r="J1887" s="132"/>
      <c r="K1887" s="132"/>
      <c r="L1887" s="132"/>
      <c r="M1887" s="132"/>
    </row>
    <row r="1888" spans="10:13">
      <c r="J1888" s="132"/>
      <c r="K1888" s="132"/>
      <c r="L1888" s="132"/>
      <c r="M1888" s="132"/>
    </row>
    <row r="1889" spans="10:13">
      <c r="J1889" s="132"/>
      <c r="K1889" s="132"/>
      <c r="L1889" s="132"/>
      <c r="M1889" s="132"/>
    </row>
    <row r="1890" spans="10:13">
      <c r="J1890" s="132"/>
      <c r="K1890" s="132"/>
      <c r="L1890" s="132"/>
      <c r="M1890" s="132"/>
    </row>
    <row r="1891" spans="10:13">
      <c r="J1891" s="132"/>
      <c r="K1891" s="132"/>
      <c r="L1891" s="132"/>
      <c r="M1891" s="132"/>
    </row>
    <row r="1892" spans="10:13">
      <c r="J1892" s="132"/>
      <c r="K1892" s="132"/>
      <c r="L1892" s="132"/>
      <c r="M1892" s="132"/>
    </row>
    <row r="1893" spans="10:13">
      <c r="J1893" s="132"/>
      <c r="K1893" s="132"/>
      <c r="L1893" s="132"/>
      <c r="M1893" s="132"/>
    </row>
    <row r="1894" spans="10:13">
      <c r="J1894" s="132"/>
      <c r="K1894" s="132"/>
      <c r="L1894" s="132"/>
      <c r="M1894" s="132"/>
    </row>
    <row r="1895" spans="10:13">
      <c r="J1895" s="132"/>
      <c r="K1895" s="132"/>
      <c r="L1895" s="132"/>
      <c r="M1895" s="132"/>
    </row>
    <row r="1896" spans="10:13">
      <c r="J1896" s="132"/>
      <c r="K1896" s="132"/>
      <c r="L1896" s="132"/>
      <c r="M1896" s="132"/>
    </row>
    <row r="1897" spans="10:13">
      <c r="J1897" s="132"/>
      <c r="K1897" s="132"/>
      <c r="L1897" s="132"/>
      <c r="M1897" s="132"/>
    </row>
    <row r="1898" spans="10:13">
      <c r="J1898" s="132"/>
      <c r="K1898" s="132"/>
      <c r="L1898" s="132"/>
      <c r="M1898" s="132"/>
    </row>
    <row r="1899" spans="10:13">
      <c r="J1899" s="132"/>
      <c r="K1899" s="132"/>
      <c r="L1899" s="132"/>
      <c r="M1899" s="132"/>
    </row>
    <row r="1900" spans="10:13">
      <c r="J1900" s="132"/>
      <c r="K1900" s="132"/>
      <c r="L1900" s="132"/>
      <c r="M1900" s="132"/>
    </row>
    <row r="1901" spans="10:13">
      <c r="J1901" s="132"/>
      <c r="K1901" s="132"/>
      <c r="L1901" s="132"/>
      <c r="M1901" s="132"/>
    </row>
    <row r="1902" spans="10:13">
      <c r="J1902" s="132"/>
      <c r="K1902" s="132"/>
      <c r="L1902" s="132"/>
      <c r="M1902" s="132"/>
    </row>
    <row r="1903" spans="10:13">
      <c r="J1903" s="132"/>
      <c r="K1903" s="132"/>
      <c r="L1903" s="132"/>
      <c r="M1903" s="132"/>
    </row>
    <row r="1904" spans="10:13">
      <c r="J1904" s="132"/>
      <c r="K1904" s="132"/>
      <c r="L1904" s="132"/>
      <c r="M1904" s="132"/>
    </row>
    <row r="1905" spans="10:13">
      <c r="J1905" s="132"/>
      <c r="K1905" s="132"/>
      <c r="L1905" s="132"/>
      <c r="M1905" s="132"/>
    </row>
    <row r="1906" spans="10:13">
      <c r="J1906" s="132"/>
      <c r="K1906" s="132"/>
      <c r="L1906" s="132"/>
      <c r="M1906" s="132"/>
    </row>
    <row r="1907" spans="10:13">
      <c r="J1907" s="132"/>
      <c r="K1907" s="132"/>
      <c r="L1907" s="132"/>
      <c r="M1907" s="132"/>
    </row>
    <row r="1908" spans="10:13">
      <c r="J1908" s="132"/>
      <c r="K1908" s="132"/>
      <c r="L1908" s="132"/>
      <c r="M1908" s="132"/>
    </row>
    <row r="1909" spans="10:13">
      <c r="J1909" s="132"/>
      <c r="K1909" s="132"/>
      <c r="L1909" s="132"/>
      <c r="M1909" s="132"/>
    </row>
    <row r="1910" spans="10:13">
      <c r="J1910" s="132"/>
      <c r="K1910" s="132"/>
      <c r="L1910" s="132"/>
      <c r="M1910" s="132"/>
    </row>
    <row r="1911" spans="10:13">
      <c r="J1911" s="132"/>
      <c r="K1911" s="132"/>
      <c r="L1911" s="132"/>
      <c r="M1911" s="132"/>
    </row>
    <row r="1912" spans="10:13">
      <c r="J1912" s="132"/>
      <c r="K1912" s="132"/>
      <c r="L1912" s="132"/>
      <c r="M1912" s="132"/>
    </row>
    <row r="1913" spans="10:13">
      <c r="J1913" s="132"/>
      <c r="K1913" s="132"/>
      <c r="L1913" s="132"/>
      <c r="M1913" s="132"/>
    </row>
    <row r="1914" spans="10:13">
      <c r="J1914" s="132"/>
      <c r="K1914" s="132"/>
      <c r="L1914" s="132"/>
      <c r="M1914" s="132"/>
    </row>
    <row r="1915" spans="10:13">
      <c r="J1915" s="132"/>
      <c r="K1915" s="132"/>
      <c r="L1915" s="132"/>
      <c r="M1915" s="132"/>
    </row>
    <row r="1916" spans="10:13">
      <c r="J1916" s="132"/>
      <c r="K1916" s="132"/>
      <c r="L1916" s="132"/>
      <c r="M1916" s="132"/>
    </row>
    <row r="1917" spans="10:13">
      <c r="J1917" s="132"/>
      <c r="K1917" s="132"/>
      <c r="L1917" s="132"/>
      <c r="M1917" s="132"/>
    </row>
    <row r="1918" spans="10:13">
      <c r="J1918" s="132"/>
      <c r="K1918" s="132"/>
      <c r="L1918" s="132"/>
      <c r="M1918" s="132"/>
    </row>
    <row r="1919" spans="10:13">
      <c r="J1919" s="132"/>
      <c r="K1919" s="132"/>
      <c r="L1919" s="132"/>
      <c r="M1919" s="132"/>
    </row>
    <row r="1920" spans="10:13">
      <c r="J1920" s="132"/>
      <c r="K1920" s="132"/>
      <c r="L1920" s="132"/>
      <c r="M1920" s="132"/>
    </row>
    <row r="1921" spans="10:13">
      <c r="J1921" s="132"/>
      <c r="K1921" s="132"/>
      <c r="L1921" s="132"/>
      <c r="M1921" s="132"/>
    </row>
    <row r="1922" spans="10:13">
      <c r="J1922" s="132"/>
      <c r="K1922" s="132"/>
      <c r="L1922" s="132"/>
      <c r="M1922" s="132"/>
    </row>
    <row r="1923" spans="10:13">
      <c r="J1923" s="132"/>
      <c r="K1923" s="132"/>
      <c r="L1923" s="132"/>
      <c r="M1923" s="132"/>
    </row>
    <row r="1924" spans="10:13">
      <c r="J1924" s="132"/>
      <c r="K1924" s="132"/>
      <c r="L1924" s="132"/>
      <c r="M1924" s="132"/>
    </row>
    <row r="1925" spans="10:13">
      <c r="J1925" s="132"/>
      <c r="K1925" s="132"/>
      <c r="L1925" s="132"/>
      <c r="M1925" s="132"/>
    </row>
    <row r="1926" spans="10:13">
      <c r="J1926" s="132"/>
      <c r="K1926" s="132"/>
      <c r="L1926" s="132"/>
      <c r="M1926" s="132"/>
    </row>
    <row r="1927" spans="10:13">
      <c r="J1927" s="132"/>
      <c r="K1927" s="132"/>
      <c r="L1927" s="132"/>
      <c r="M1927" s="132"/>
    </row>
    <row r="1928" spans="10:13">
      <c r="J1928" s="132"/>
      <c r="K1928" s="132"/>
      <c r="L1928" s="132"/>
      <c r="M1928" s="132"/>
    </row>
    <row r="1929" spans="10:13">
      <c r="J1929" s="132"/>
      <c r="K1929" s="132"/>
      <c r="L1929" s="132"/>
      <c r="M1929" s="132"/>
    </row>
    <row r="1930" spans="10:13">
      <c r="J1930" s="132"/>
      <c r="K1930" s="132"/>
      <c r="L1930" s="132"/>
      <c r="M1930" s="132"/>
    </row>
    <row r="1931" spans="10:13">
      <c r="J1931" s="132"/>
      <c r="K1931" s="132"/>
      <c r="L1931" s="132"/>
      <c r="M1931" s="132"/>
    </row>
    <row r="1932" spans="10:13">
      <c r="J1932" s="132"/>
      <c r="K1932" s="132"/>
      <c r="L1932" s="132"/>
      <c r="M1932" s="132"/>
    </row>
    <row r="1933" spans="10:13">
      <c r="J1933" s="132"/>
      <c r="K1933" s="132"/>
      <c r="L1933" s="132"/>
      <c r="M1933" s="132"/>
    </row>
    <row r="1934" spans="10:13">
      <c r="J1934" s="132"/>
      <c r="K1934" s="132"/>
      <c r="L1934" s="132"/>
      <c r="M1934" s="132"/>
    </row>
    <row r="1935" spans="10:13">
      <c r="J1935" s="132"/>
      <c r="K1935" s="132"/>
      <c r="L1935" s="132"/>
      <c r="M1935" s="132"/>
    </row>
    <row r="1936" spans="10:13">
      <c r="J1936" s="132"/>
      <c r="K1936" s="132"/>
      <c r="L1936" s="132"/>
      <c r="M1936" s="132"/>
    </row>
    <row r="1937" spans="10:13">
      <c r="J1937" s="132"/>
      <c r="K1937" s="132"/>
      <c r="L1937" s="132"/>
      <c r="M1937" s="132"/>
    </row>
    <row r="1938" spans="10:13">
      <c r="J1938" s="132"/>
      <c r="K1938" s="132"/>
      <c r="L1938" s="132"/>
      <c r="M1938" s="132"/>
    </row>
    <row r="1939" spans="10:13">
      <c r="J1939" s="132"/>
      <c r="K1939" s="132"/>
      <c r="L1939" s="132"/>
      <c r="M1939" s="132"/>
    </row>
    <row r="1940" spans="10:13">
      <c r="J1940" s="132"/>
      <c r="K1940" s="132"/>
      <c r="L1940" s="132"/>
      <c r="M1940" s="132"/>
    </row>
    <row r="1941" spans="10:13">
      <c r="J1941" s="132"/>
      <c r="K1941" s="132"/>
      <c r="L1941" s="132"/>
      <c r="M1941" s="132"/>
    </row>
    <row r="1942" spans="10:13">
      <c r="J1942" s="132"/>
      <c r="K1942" s="132"/>
      <c r="L1942" s="132"/>
      <c r="M1942" s="132"/>
    </row>
    <row r="1943" spans="10:13">
      <c r="J1943" s="132"/>
      <c r="K1943" s="132"/>
      <c r="L1943" s="132"/>
      <c r="M1943" s="132"/>
    </row>
    <row r="1944" spans="10:13">
      <c r="J1944" s="132"/>
      <c r="K1944" s="132"/>
      <c r="L1944" s="132"/>
      <c r="M1944" s="132"/>
    </row>
    <row r="1945" spans="10:13">
      <c r="J1945" s="132"/>
      <c r="K1945" s="132"/>
      <c r="L1945" s="132"/>
      <c r="M1945" s="132"/>
    </row>
    <row r="1946" spans="10:13">
      <c r="J1946" s="132"/>
      <c r="K1946" s="132"/>
      <c r="L1946" s="132"/>
      <c r="M1946" s="132"/>
    </row>
    <row r="1947" spans="10:13">
      <c r="J1947" s="132"/>
      <c r="K1947" s="132"/>
      <c r="L1947" s="132"/>
      <c r="M1947" s="132"/>
    </row>
    <row r="1948" spans="10:13">
      <c r="J1948" s="132"/>
      <c r="K1948" s="132"/>
      <c r="L1948" s="132"/>
      <c r="M1948" s="132"/>
    </row>
    <row r="1949" spans="10:13">
      <c r="J1949" s="132"/>
      <c r="K1949" s="132"/>
      <c r="L1949" s="132"/>
      <c r="M1949" s="132"/>
    </row>
    <row r="1950" spans="10:13">
      <c r="J1950" s="132"/>
      <c r="K1950" s="132"/>
      <c r="L1950" s="132"/>
      <c r="M1950" s="132"/>
    </row>
    <row r="1951" spans="10:13">
      <c r="J1951" s="132"/>
      <c r="K1951" s="132"/>
      <c r="L1951" s="132"/>
      <c r="M1951" s="132"/>
    </row>
    <row r="1952" spans="10:13">
      <c r="J1952" s="132"/>
      <c r="K1952" s="132"/>
      <c r="L1952" s="132"/>
      <c r="M1952" s="132"/>
    </row>
    <row r="1953" spans="10:13">
      <c r="J1953" s="132"/>
      <c r="K1953" s="132"/>
      <c r="L1953" s="132"/>
      <c r="M1953" s="132"/>
    </row>
    <row r="1954" spans="10:13">
      <c r="J1954" s="132"/>
      <c r="K1954" s="132"/>
      <c r="L1954" s="132"/>
      <c r="M1954" s="132"/>
    </row>
    <row r="1955" spans="10:13">
      <c r="J1955" s="132"/>
      <c r="K1955" s="132"/>
      <c r="L1955" s="132"/>
      <c r="M1955" s="132"/>
    </row>
    <row r="1956" spans="10:13">
      <c r="J1956" s="132"/>
      <c r="K1956" s="132"/>
      <c r="L1956" s="132"/>
      <c r="M1956" s="132"/>
    </row>
    <row r="1957" spans="10:13">
      <c r="J1957" s="132"/>
      <c r="K1957" s="132"/>
      <c r="L1957" s="132"/>
      <c r="M1957" s="132"/>
    </row>
    <row r="1958" spans="10:13">
      <c r="J1958" s="132"/>
      <c r="K1958" s="132"/>
      <c r="L1958" s="132"/>
      <c r="M1958" s="132"/>
    </row>
    <row r="1959" spans="10:13">
      <c r="J1959" s="132"/>
      <c r="K1959" s="132"/>
      <c r="L1959" s="132"/>
      <c r="M1959" s="132"/>
    </row>
    <row r="1960" spans="10:13">
      <c r="J1960" s="132"/>
      <c r="K1960" s="132"/>
      <c r="L1960" s="132"/>
      <c r="M1960" s="132"/>
    </row>
    <row r="1961" spans="10:13">
      <c r="J1961" s="132"/>
      <c r="K1961" s="132"/>
      <c r="L1961" s="132"/>
      <c r="M1961" s="132"/>
    </row>
    <row r="1962" spans="10:13">
      <c r="J1962" s="132"/>
      <c r="K1962" s="132"/>
      <c r="L1962" s="132"/>
      <c r="M1962" s="132"/>
    </row>
    <row r="1963" spans="10:13">
      <c r="J1963" s="132"/>
      <c r="K1963" s="132"/>
      <c r="L1963" s="132"/>
      <c r="M1963" s="132"/>
    </row>
    <row r="1964" spans="10:13">
      <c r="J1964" s="132"/>
      <c r="K1964" s="132"/>
      <c r="L1964" s="132"/>
      <c r="M1964" s="132"/>
    </row>
    <row r="1965" spans="10:13">
      <c r="J1965" s="132"/>
      <c r="K1965" s="132"/>
      <c r="L1965" s="132"/>
      <c r="M1965" s="132"/>
    </row>
    <row r="1966" spans="10:13">
      <c r="J1966" s="132"/>
      <c r="K1966" s="132"/>
      <c r="L1966" s="132"/>
      <c r="M1966" s="132"/>
    </row>
    <row r="1967" spans="10:13">
      <c r="J1967" s="132"/>
      <c r="K1967" s="132"/>
      <c r="L1967" s="132"/>
      <c r="M1967" s="132"/>
    </row>
    <row r="1968" spans="10:13">
      <c r="J1968" s="132"/>
      <c r="K1968" s="132"/>
      <c r="L1968" s="132"/>
      <c r="M1968" s="132"/>
    </row>
    <row r="1969" spans="10:13">
      <c r="J1969" s="132"/>
      <c r="K1969" s="132"/>
      <c r="L1969" s="132"/>
      <c r="M1969" s="132"/>
    </row>
    <row r="1970" spans="10:13">
      <c r="J1970" s="132"/>
      <c r="K1970" s="132"/>
      <c r="L1970" s="132"/>
      <c r="M1970" s="132"/>
    </row>
    <row r="1971" spans="10:13">
      <c r="J1971" s="132"/>
      <c r="K1971" s="132"/>
      <c r="L1971" s="132"/>
      <c r="M1971" s="132"/>
    </row>
    <row r="1972" spans="10:13">
      <c r="J1972" s="132"/>
      <c r="K1972" s="132"/>
      <c r="L1972" s="132"/>
      <c r="M1972" s="132"/>
    </row>
    <row r="1973" spans="10:13">
      <c r="J1973" s="132"/>
      <c r="K1973" s="132"/>
      <c r="L1973" s="132"/>
      <c r="M1973" s="132"/>
    </row>
    <row r="1974" spans="10:13">
      <c r="J1974" s="132"/>
      <c r="K1974" s="132"/>
      <c r="L1974" s="132"/>
      <c r="M1974" s="132"/>
    </row>
    <row r="1975" spans="10:13">
      <c r="J1975" s="132"/>
      <c r="K1975" s="132"/>
      <c r="L1975" s="132"/>
      <c r="M1975" s="132"/>
    </row>
    <row r="1976" spans="10:13">
      <c r="J1976" s="132"/>
      <c r="K1976" s="132"/>
      <c r="L1976" s="132"/>
      <c r="M1976" s="132"/>
    </row>
    <row r="1977" spans="10:13">
      <c r="J1977" s="132"/>
      <c r="K1977" s="132"/>
      <c r="L1977" s="132"/>
      <c r="M1977" s="132"/>
    </row>
    <row r="1978" spans="10:13">
      <c r="J1978" s="132"/>
      <c r="K1978" s="132"/>
      <c r="L1978" s="132"/>
      <c r="M1978" s="132"/>
    </row>
    <row r="1979" spans="10:13">
      <c r="J1979" s="132"/>
      <c r="K1979" s="132"/>
      <c r="L1979" s="132"/>
      <c r="M1979" s="132"/>
    </row>
    <row r="1980" spans="10:13">
      <c r="J1980" s="132"/>
      <c r="K1980" s="132"/>
      <c r="L1980" s="132"/>
      <c r="M1980" s="132"/>
    </row>
    <row r="1981" spans="10:13">
      <c r="J1981" s="132"/>
      <c r="K1981" s="132"/>
      <c r="L1981" s="132"/>
      <c r="M1981" s="132"/>
    </row>
    <row r="1982" spans="10:13">
      <c r="J1982" s="132"/>
      <c r="K1982" s="132"/>
      <c r="L1982" s="132"/>
      <c r="M1982" s="132"/>
    </row>
    <row r="1983" spans="10:13">
      <c r="J1983" s="132"/>
      <c r="K1983" s="132"/>
      <c r="L1983" s="132"/>
      <c r="M1983" s="132"/>
    </row>
    <row r="1984" spans="10:13">
      <c r="J1984" s="132"/>
      <c r="K1984" s="132"/>
      <c r="L1984" s="132"/>
      <c r="M1984" s="132"/>
    </row>
    <row r="1985" spans="10:13">
      <c r="J1985" s="132"/>
      <c r="K1985" s="132"/>
      <c r="L1985" s="132"/>
      <c r="M1985" s="132"/>
    </row>
    <row r="1986" spans="10:13">
      <c r="J1986" s="132"/>
      <c r="K1986" s="132"/>
      <c r="L1986" s="132"/>
      <c r="M1986" s="132"/>
    </row>
    <row r="1987" spans="10:13">
      <c r="J1987" s="132"/>
      <c r="K1987" s="132"/>
      <c r="L1987" s="132"/>
      <c r="M1987" s="132"/>
    </row>
    <row r="1988" spans="10:13">
      <c r="J1988" s="132"/>
      <c r="K1988" s="132"/>
      <c r="L1988" s="132"/>
      <c r="M1988" s="132"/>
    </row>
    <row r="1989" spans="10:13">
      <c r="J1989" s="132"/>
      <c r="K1989" s="132"/>
      <c r="L1989" s="132"/>
      <c r="M1989" s="132"/>
    </row>
    <row r="1990" spans="10:13">
      <c r="J1990" s="132"/>
      <c r="K1990" s="132"/>
      <c r="L1990" s="132"/>
      <c r="M1990" s="132"/>
    </row>
    <row r="1991" spans="10:13">
      <c r="J1991" s="132"/>
      <c r="K1991" s="132"/>
      <c r="L1991" s="132"/>
      <c r="M1991" s="132"/>
    </row>
    <row r="1992" spans="10:13">
      <c r="J1992" s="132"/>
      <c r="K1992" s="132"/>
      <c r="L1992" s="132"/>
      <c r="M1992" s="132"/>
    </row>
    <row r="1993" spans="10:13">
      <c r="J1993" s="132"/>
      <c r="K1993" s="132"/>
      <c r="L1993" s="132"/>
      <c r="M1993" s="132"/>
    </row>
    <row r="1994" spans="10:13">
      <c r="J1994" s="132"/>
      <c r="K1994" s="132"/>
      <c r="L1994" s="132"/>
      <c r="M1994" s="132"/>
    </row>
    <row r="1995" spans="10:13">
      <c r="J1995" s="132"/>
      <c r="K1995" s="132"/>
      <c r="L1995" s="132"/>
      <c r="M1995" s="132"/>
    </row>
    <row r="1996" spans="10:13">
      <c r="J1996" s="132"/>
      <c r="K1996" s="132"/>
      <c r="L1996" s="132"/>
      <c r="M1996" s="132"/>
    </row>
    <row r="1997" spans="10:13">
      <c r="J1997" s="132"/>
      <c r="K1997" s="132"/>
      <c r="L1997" s="132"/>
      <c r="M1997" s="132"/>
    </row>
    <row r="1998" spans="10:13">
      <c r="J1998" s="132"/>
      <c r="K1998" s="132"/>
      <c r="L1998" s="132"/>
      <c r="M1998" s="132"/>
    </row>
    <row r="1999" spans="10:13">
      <c r="J1999" s="132"/>
      <c r="K1999" s="132"/>
      <c r="L1999" s="132"/>
      <c r="M1999" s="132"/>
    </row>
    <row r="2000" spans="10:13">
      <c r="J2000" s="132"/>
      <c r="K2000" s="132"/>
      <c r="L2000" s="132"/>
      <c r="M2000" s="132"/>
    </row>
    <row r="2001" spans="10:13">
      <c r="J2001" s="132"/>
      <c r="K2001" s="132"/>
      <c r="L2001" s="132"/>
      <c r="M2001" s="132"/>
    </row>
    <row r="2002" spans="10:13">
      <c r="J2002" s="132"/>
      <c r="K2002" s="132"/>
      <c r="L2002" s="132"/>
      <c r="M2002" s="132"/>
    </row>
    <row r="2003" spans="10:13">
      <c r="J2003" s="132"/>
      <c r="K2003" s="132"/>
      <c r="L2003" s="132"/>
      <c r="M2003" s="132"/>
    </row>
    <row r="2004" spans="10:13">
      <c r="J2004" s="132"/>
      <c r="K2004" s="132"/>
      <c r="L2004" s="132"/>
      <c r="M2004" s="132"/>
    </row>
    <row r="2005" spans="10:13">
      <c r="J2005" s="132"/>
      <c r="K2005" s="132"/>
      <c r="L2005" s="132"/>
      <c r="M2005" s="132"/>
    </row>
    <row r="2006" spans="10:13">
      <c r="J2006" s="132"/>
      <c r="K2006" s="132"/>
      <c r="L2006" s="132"/>
      <c r="M2006" s="132"/>
    </row>
    <row r="2007" spans="10:13">
      <c r="J2007" s="132"/>
      <c r="K2007" s="132"/>
      <c r="L2007" s="132"/>
      <c r="M2007" s="132"/>
    </row>
    <row r="2008" spans="10:13">
      <c r="J2008" s="132"/>
      <c r="K2008" s="132"/>
      <c r="L2008" s="132"/>
      <c r="M2008" s="132"/>
    </row>
    <row r="2009" spans="10:13">
      <c r="J2009" s="132"/>
      <c r="K2009" s="132"/>
      <c r="L2009" s="132"/>
      <c r="M2009" s="132"/>
    </row>
    <row r="2010" spans="10:13">
      <c r="J2010" s="132"/>
      <c r="K2010" s="132"/>
      <c r="L2010" s="132"/>
      <c r="M2010" s="132"/>
    </row>
    <row r="2011" spans="10:13">
      <c r="J2011" s="132"/>
      <c r="K2011" s="132"/>
      <c r="L2011" s="132"/>
      <c r="M2011" s="132"/>
    </row>
    <row r="2012" spans="10:13">
      <c r="J2012" s="132"/>
      <c r="K2012" s="132"/>
      <c r="L2012" s="132"/>
      <c r="M2012" s="132"/>
    </row>
    <row r="2013" spans="10:13">
      <c r="J2013" s="132"/>
      <c r="K2013" s="132"/>
      <c r="L2013" s="132"/>
      <c r="M2013" s="132"/>
    </row>
    <row r="2014" spans="10:13">
      <c r="J2014" s="132"/>
      <c r="K2014" s="132"/>
      <c r="L2014" s="132"/>
      <c r="M2014" s="132"/>
    </row>
    <row r="2015" spans="10:13">
      <c r="J2015" s="132"/>
      <c r="K2015" s="132"/>
      <c r="L2015" s="132"/>
      <c r="M2015" s="132"/>
    </row>
    <row r="2016" spans="10:13">
      <c r="J2016" s="132"/>
      <c r="K2016" s="132"/>
      <c r="L2016" s="132"/>
      <c r="M2016" s="132"/>
    </row>
    <row r="2017" spans="10:13">
      <c r="J2017" s="132"/>
      <c r="K2017" s="132"/>
      <c r="L2017" s="132"/>
      <c r="M2017" s="132"/>
    </row>
    <row r="2018" spans="10:13">
      <c r="J2018" s="132"/>
      <c r="K2018" s="132"/>
      <c r="L2018" s="132"/>
      <c r="M2018" s="132"/>
    </row>
    <row r="2019" spans="10:13">
      <c r="J2019" s="132"/>
      <c r="K2019" s="132"/>
      <c r="L2019" s="132"/>
      <c r="M2019" s="132"/>
    </row>
    <row r="2020" spans="10:13">
      <c r="J2020" s="132"/>
      <c r="K2020" s="132"/>
      <c r="L2020" s="132"/>
      <c r="M2020" s="132"/>
    </row>
    <row r="2021" spans="10:13">
      <c r="J2021" s="132"/>
      <c r="K2021" s="132"/>
      <c r="L2021" s="132"/>
      <c r="M2021" s="132"/>
    </row>
    <row r="2022" spans="10:13">
      <c r="J2022" s="132"/>
      <c r="K2022" s="132"/>
      <c r="L2022" s="132"/>
      <c r="M2022" s="132"/>
    </row>
    <row r="2023" spans="10:13">
      <c r="J2023" s="132"/>
      <c r="K2023" s="132"/>
      <c r="L2023" s="132"/>
      <c r="M2023" s="132"/>
    </row>
    <row r="2024" spans="10:13">
      <c r="J2024" s="132"/>
      <c r="K2024" s="132"/>
      <c r="L2024" s="132"/>
      <c r="M2024" s="132"/>
    </row>
    <row r="2025" spans="10:13">
      <c r="J2025" s="132"/>
      <c r="K2025" s="132"/>
      <c r="L2025" s="132"/>
      <c r="M2025" s="132"/>
    </row>
    <row r="2026" spans="10:13">
      <c r="J2026" s="132"/>
      <c r="K2026" s="132"/>
      <c r="L2026" s="132"/>
      <c r="M2026" s="132"/>
    </row>
    <row r="2027" spans="10:13">
      <c r="J2027" s="132"/>
      <c r="K2027" s="132"/>
      <c r="L2027" s="132"/>
      <c r="M2027" s="132"/>
    </row>
    <row r="2028" spans="10:13">
      <c r="J2028" s="132"/>
      <c r="K2028" s="132"/>
      <c r="L2028" s="132"/>
      <c r="M2028" s="132"/>
    </row>
    <row r="2029" spans="10:13">
      <c r="J2029" s="132"/>
      <c r="K2029" s="132"/>
      <c r="L2029" s="132"/>
      <c r="M2029" s="132"/>
    </row>
    <row r="2030" spans="10:13">
      <c r="J2030" s="132"/>
      <c r="K2030" s="132"/>
      <c r="L2030" s="132"/>
      <c r="M2030" s="132"/>
    </row>
    <row r="2031" spans="10:13">
      <c r="J2031" s="132"/>
      <c r="K2031" s="132"/>
      <c r="L2031" s="132"/>
      <c r="M2031" s="132"/>
    </row>
    <row r="2032" spans="10:13">
      <c r="J2032" s="132"/>
      <c r="K2032" s="132"/>
      <c r="L2032" s="132"/>
      <c r="M2032" s="132"/>
    </row>
    <row r="2033" spans="10:13">
      <c r="J2033" s="132"/>
      <c r="K2033" s="132"/>
      <c r="L2033" s="132"/>
      <c r="M2033" s="132"/>
    </row>
    <row r="2034" spans="10:13">
      <c r="J2034" s="132"/>
      <c r="K2034" s="132"/>
      <c r="L2034" s="132"/>
      <c r="M2034" s="132"/>
    </row>
    <row r="2035" spans="10:13">
      <c r="J2035" s="132"/>
      <c r="K2035" s="132"/>
      <c r="L2035" s="132"/>
      <c r="M2035" s="132"/>
    </row>
    <row r="2036" spans="10:13">
      <c r="J2036" s="132"/>
      <c r="K2036" s="132"/>
      <c r="L2036" s="132"/>
      <c r="M2036" s="132"/>
    </row>
    <row r="2037" spans="10:13">
      <c r="J2037" s="132"/>
      <c r="K2037" s="132"/>
      <c r="L2037" s="132"/>
      <c r="M2037" s="132"/>
    </row>
    <row r="2038" spans="10:13">
      <c r="J2038" s="132"/>
      <c r="K2038" s="132"/>
      <c r="L2038" s="132"/>
      <c r="M2038" s="132"/>
    </row>
    <row r="2039" spans="10:13">
      <c r="J2039" s="132"/>
      <c r="K2039" s="132"/>
      <c r="L2039" s="132"/>
      <c r="M2039" s="132"/>
    </row>
    <row r="2040" spans="10:13">
      <c r="J2040" s="132"/>
      <c r="K2040" s="132"/>
      <c r="L2040" s="132"/>
      <c r="M2040" s="132"/>
    </row>
    <row r="2041" spans="10:13">
      <c r="J2041" s="132"/>
      <c r="K2041" s="132"/>
      <c r="L2041" s="132"/>
      <c r="M2041" s="132"/>
    </row>
    <row r="2042" spans="10:13">
      <c r="J2042" s="132"/>
      <c r="K2042" s="132"/>
      <c r="L2042" s="132"/>
      <c r="M2042" s="132"/>
    </row>
    <row r="2043" spans="10:13">
      <c r="J2043" s="132"/>
      <c r="K2043" s="132"/>
      <c r="L2043" s="132"/>
      <c r="M2043" s="132"/>
    </row>
    <row r="2044" spans="10:13">
      <c r="J2044" s="132"/>
      <c r="K2044" s="132"/>
      <c r="L2044" s="132"/>
      <c r="M2044" s="132"/>
    </row>
    <row r="2045" spans="10:13">
      <c r="J2045" s="132"/>
      <c r="K2045" s="132"/>
      <c r="L2045" s="132"/>
      <c r="M2045" s="132"/>
    </row>
    <row r="2046" spans="10:13">
      <c r="J2046" s="132"/>
      <c r="K2046" s="132"/>
      <c r="L2046" s="132"/>
      <c r="M2046" s="132"/>
    </row>
    <row r="2047" spans="10:13">
      <c r="J2047" s="132"/>
      <c r="K2047" s="132"/>
      <c r="L2047" s="132"/>
      <c r="M2047" s="132"/>
    </row>
    <row r="2048" spans="10:13">
      <c r="J2048" s="132"/>
      <c r="K2048" s="132"/>
      <c r="L2048" s="132"/>
      <c r="M2048" s="132"/>
    </row>
    <row r="2049" spans="10:13">
      <c r="J2049" s="132"/>
      <c r="K2049" s="132"/>
      <c r="L2049" s="132"/>
      <c r="M2049" s="132"/>
    </row>
    <row r="2050" spans="10:13">
      <c r="J2050" s="132"/>
      <c r="K2050" s="132"/>
      <c r="L2050" s="132"/>
      <c r="M2050" s="132"/>
    </row>
    <row r="2051" spans="10:13">
      <c r="J2051" s="132"/>
      <c r="K2051" s="132"/>
      <c r="L2051" s="132"/>
      <c r="M2051" s="132"/>
    </row>
    <row r="2052" spans="10:13">
      <c r="J2052" s="132"/>
      <c r="K2052" s="132"/>
      <c r="L2052" s="132"/>
      <c r="M2052" s="132"/>
    </row>
    <row r="2053" spans="10:13">
      <c r="J2053" s="132"/>
      <c r="K2053" s="132"/>
      <c r="L2053" s="132"/>
      <c r="M2053" s="132"/>
    </row>
    <row r="2054" spans="10:13">
      <c r="J2054" s="132"/>
      <c r="K2054" s="132"/>
      <c r="L2054" s="132"/>
      <c r="M2054" s="132"/>
    </row>
    <row r="2055" spans="10:13">
      <c r="J2055" s="132"/>
      <c r="K2055" s="132"/>
      <c r="L2055" s="132"/>
      <c r="M2055" s="132"/>
    </row>
    <row r="2056" spans="10:13">
      <c r="J2056" s="132"/>
      <c r="K2056" s="132"/>
      <c r="L2056" s="132"/>
      <c r="M2056" s="132"/>
    </row>
    <row r="2057" spans="10:13">
      <c r="J2057" s="132"/>
      <c r="K2057" s="132"/>
      <c r="L2057" s="132"/>
      <c r="M2057" s="132"/>
    </row>
    <row r="2058" spans="10:13">
      <c r="J2058" s="132"/>
      <c r="K2058" s="132"/>
      <c r="L2058" s="132"/>
      <c r="M2058" s="132"/>
    </row>
    <row r="2059" spans="10:13">
      <c r="J2059" s="132"/>
      <c r="K2059" s="132"/>
      <c r="L2059" s="132"/>
      <c r="M2059" s="132"/>
    </row>
    <row r="2060" spans="10:13">
      <c r="J2060" s="132"/>
      <c r="K2060" s="132"/>
      <c r="L2060" s="132"/>
      <c r="M2060" s="132"/>
    </row>
    <row r="2061" spans="10:13">
      <c r="J2061" s="132"/>
      <c r="K2061" s="132"/>
      <c r="L2061" s="132"/>
      <c r="M2061" s="132"/>
    </row>
    <row r="2062" spans="10:13">
      <c r="J2062" s="132"/>
      <c r="K2062" s="132"/>
      <c r="L2062" s="132"/>
      <c r="M2062" s="132"/>
    </row>
    <row r="2063" spans="10:13">
      <c r="J2063" s="132"/>
      <c r="K2063" s="132"/>
      <c r="L2063" s="132"/>
      <c r="M2063" s="132"/>
    </row>
    <row r="2064" spans="10:13">
      <c r="J2064" s="132"/>
      <c r="K2064" s="132"/>
      <c r="L2064" s="132"/>
      <c r="M2064" s="132"/>
    </row>
    <row r="2065" spans="10:13">
      <c r="J2065" s="132"/>
      <c r="K2065" s="132"/>
      <c r="L2065" s="132"/>
      <c r="M2065" s="132"/>
    </row>
    <row r="2066" spans="10:13">
      <c r="J2066" s="132"/>
      <c r="K2066" s="132"/>
      <c r="L2066" s="132"/>
      <c r="M2066" s="132"/>
    </row>
    <row r="2067" spans="10:13">
      <c r="J2067" s="132"/>
      <c r="K2067" s="132"/>
      <c r="L2067" s="132"/>
      <c r="M2067" s="132"/>
    </row>
    <row r="2068" spans="10:13">
      <c r="J2068" s="132"/>
      <c r="K2068" s="132"/>
      <c r="L2068" s="132"/>
      <c r="M2068" s="132"/>
    </row>
    <row r="2069" spans="10:13">
      <c r="J2069" s="132"/>
      <c r="K2069" s="132"/>
      <c r="L2069" s="132"/>
      <c r="M2069" s="132"/>
    </row>
    <row r="2070" spans="10:13">
      <c r="J2070" s="132"/>
      <c r="K2070" s="132"/>
      <c r="L2070" s="132"/>
      <c r="M2070" s="132"/>
    </row>
    <row r="2071" spans="10:13">
      <c r="J2071" s="132"/>
      <c r="K2071" s="132"/>
      <c r="L2071" s="132"/>
      <c r="M2071" s="132"/>
    </row>
    <row r="2072" spans="10:13">
      <c r="J2072" s="132"/>
      <c r="K2072" s="132"/>
      <c r="L2072" s="132"/>
      <c r="M2072" s="132"/>
    </row>
    <row r="2073" spans="10:13">
      <c r="J2073" s="132"/>
      <c r="K2073" s="132"/>
      <c r="L2073" s="132"/>
      <c r="M2073" s="132"/>
    </row>
    <row r="2074" spans="10:13">
      <c r="J2074" s="132"/>
      <c r="K2074" s="132"/>
      <c r="L2074" s="132"/>
      <c r="M2074" s="132"/>
    </row>
    <row r="2075" spans="10:13">
      <c r="J2075" s="132"/>
      <c r="K2075" s="132"/>
      <c r="L2075" s="132"/>
      <c r="M2075" s="132"/>
    </row>
    <row r="2076" spans="10:13">
      <c r="J2076" s="132"/>
      <c r="K2076" s="132"/>
      <c r="L2076" s="132"/>
      <c r="M2076" s="132"/>
    </row>
    <row r="2077" spans="10:13">
      <c r="J2077" s="132"/>
      <c r="K2077" s="132"/>
      <c r="L2077" s="132"/>
      <c r="M2077" s="132"/>
    </row>
    <row r="2078" spans="10:13">
      <c r="J2078" s="132"/>
      <c r="K2078" s="132"/>
      <c r="L2078" s="132"/>
      <c r="M2078" s="132"/>
    </row>
    <row r="2079" spans="10:13">
      <c r="J2079" s="132"/>
      <c r="K2079" s="132"/>
      <c r="L2079" s="132"/>
      <c r="M2079" s="132"/>
    </row>
    <row r="2080" spans="10:13">
      <c r="J2080" s="132"/>
      <c r="K2080" s="132"/>
      <c r="L2080" s="132"/>
      <c r="M2080" s="132"/>
    </row>
    <row r="2081" spans="10:13">
      <c r="J2081" s="132"/>
      <c r="K2081" s="132"/>
      <c r="L2081" s="132"/>
      <c r="M2081" s="132"/>
    </row>
    <row r="2082" spans="10:13">
      <c r="J2082" s="132"/>
      <c r="K2082" s="132"/>
      <c r="L2082" s="132"/>
      <c r="M2082" s="132"/>
    </row>
    <row r="2083" spans="10:13">
      <c r="J2083" s="132"/>
      <c r="K2083" s="132"/>
      <c r="L2083" s="132"/>
      <c r="M2083" s="132"/>
    </row>
    <row r="2084" spans="10:13">
      <c r="J2084" s="132"/>
      <c r="K2084" s="132"/>
      <c r="L2084" s="132"/>
      <c r="M2084" s="132"/>
    </row>
    <row r="2085" spans="10:13">
      <c r="J2085" s="132"/>
      <c r="K2085" s="132"/>
      <c r="L2085" s="132"/>
      <c r="M2085" s="132"/>
    </row>
    <row r="2086" spans="10:13">
      <c r="J2086" s="132"/>
      <c r="K2086" s="132"/>
      <c r="L2086" s="132"/>
      <c r="M2086" s="132"/>
    </row>
    <row r="2087" spans="10:13">
      <c r="J2087" s="132"/>
      <c r="K2087" s="132"/>
      <c r="L2087" s="132"/>
      <c r="M2087" s="132"/>
    </row>
    <row r="2088" spans="10:13">
      <c r="J2088" s="132"/>
      <c r="K2088" s="132"/>
      <c r="L2088" s="132"/>
      <c r="M2088" s="132"/>
    </row>
    <row r="2089" spans="10:13">
      <c r="J2089" s="132"/>
      <c r="K2089" s="132"/>
      <c r="L2089" s="132"/>
      <c r="M2089" s="132"/>
    </row>
    <row r="2090" spans="10:13">
      <c r="J2090" s="132"/>
      <c r="K2090" s="132"/>
      <c r="L2090" s="132"/>
      <c r="M2090" s="132"/>
    </row>
    <row r="2091" spans="10:13">
      <c r="J2091" s="132"/>
      <c r="K2091" s="132"/>
      <c r="L2091" s="132"/>
      <c r="M2091" s="132"/>
    </row>
    <row r="2092" spans="10:13">
      <c r="J2092" s="132"/>
      <c r="K2092" s="132"/>
      <c r="L2092" s="132"/>
      <c r="M2092" s="132"/>
    </row>
    <row r="2093" spans="10:13">
      <c r="J2093" s="132"/>
      <c r="K2093" s="132"/>
      <c r="L2093" s="132"/>
      <c r="M2093" s="132"/>
    </row>
    <row r="2094" spans="10:13">
      <c r="J2094" s="132"/>
      <c r="K2094" s="132"/>
      <c r="L2094" s="132"/>
      <c r="M2094" s="132"/>
    </row>
    <row r="2095" spans="10:13">
      <c r="J2095" s="132"/>
      <c r="K2095" s="132"/>
      <c r="L2095" s="132"/>
      <c r="M2095" s="132"/>
    </row>
    <row r="2096" spans="10:13">
      <c r="J2096" s="132"/>
      <c r="K2096" s="132"/>
      <c r="L2096" s="132"/>
      <c r="M2096" s="132"/>
    </row>
    <row r="2097" spans="10:13">
      <c r="J2097" s="132"/>
      <c r="K2097" s="132"/>
      <c r="L2097" s="132"/>
      <c r="M2097" s="132"/>
    </row>
    <row r="2098" spans="10:13">
      <c r="J2098" s="132"/>
      <c r="K2098" s="132"/>
      <c r="L2098" s="132"/>
      <c r="M2098" s="132"/>
    </row>
    <row r="2099" spans="10:13">
      <c r="J2099" s="132"/>
      <c r="K2099" s="132"/>
      <c r="L2099" s="132"/>
      <c r="M2099" s="132"/>
    </row>
    <row r="2100" spans="10:13">
      <c r="J2100" s="132"/>
      <c r="K2100" s="132"/>
      <c r="L2100" s="132"/>
      <c r="M2100" s="132"/>
    </row>
    <row r="2101" spans="10:13">
      <c r="J2101" s="132"/>
      <c r="K2101" s="132"/>
      <c r="L2101" s="132"/>
      <c r="M2101" s="132"/>
    </row>
    <row r="2102" spans="10:13">
      <c r="J2102" s="132"/>
      <c r="K2102" s="132"/>
      <c r="L2102" s="132"/>
      <c r="M2102" s="132"/>
    </row>
    <row r="2103" spans="10:13">
      <c r="J2103" s="132"/>
      <c r="K2103" s="132"/>
      <c r="L2103" s="132"/>
      <c r="M2103" s="132"/>
    </row>
    <row r="2104" spans="10:13">
      <c r="J2104" s="132"/>
      <c r="K2104" s="132"/>
      <c r="L2104" s="132"/>
      <c r="M2104" s="132"/>
    </row>
    <row r="2105" spans="10:13">
      <c r="J2105" s="132"/>
      <c r="K2105" s="132"/>
      <c r="L2105" s="132"/>
      <c r="M2105" s="132"/>
    </row>
    <row r="2106" spans="10:13">
      <c r="J2106" s="132"/>
      <c r="K2106" s="132"/>
      <c r="L2106" s="132"/>
      <c r="M2106" s="132"/>
    </row>
    <row r="2107" spans="10:13">
      <c r="J2107" s="132"/>
      <c r="K2107" s="132"/>
      <c r="L2107" s="132"/>
      <c r="M2107" s="132"/>
    </row>
    <row r="2108" spans="10:13">
      <c r="J2108" s="132"/>
      <c r="K2108" s="132"/>
      <c r="L2108" s="132"/>
      <c r="M2108" s="132"/>
    </row>
    <row r="2109" spans="10:13">
      <c r="J2109" s="132"/>
      <c r="K2109" s="132"/>
      <c r="L2109" s="132"/>
      <c r="M2109" s="132"/>
    </row>
    <row r="2110" spans="10:13">
      <c r="J2110" s="132"/>
      <c r="K2110" s="132"/>
      <c r="L2110" s="132"/>
      <c r="M2110" s="132"/>
    </row>
    <row r="2111" spans="10:13">
      <c r="J2111" s="132"/>
      <c r="K2111" s="132"/>
      <c r="L2111" s="132"/>
      <c r="M2111" s="132"/>
    </row>
    <row r="2112" spans="10:13">
      <c r="J2112" s="132"/>
      <c r="K2112" s="132"/>
      <c r="L2112" s="132"/>
      <c r="M2112" s="132"/>
    </row>
    <row r="2113" spans="10:13">
      <c r="J2113" s="132"/>
      <c r="K2113" s="132"/>
      <c r="L2113" s="132"/>
      <c r="M2113" s="132"/>
    </row>
    <row r="2114" spans="10:13">
      <c r="J2114" s="132"/>
      <c r="K2114" s="132"/>
      <c r="L2114" s="132"/>
      <c r="M2114" s="132"/>
    </row>
    <row r="2115" spans="10:13">
      <c r="J2115" s="132"/>
      <c r="K2115" s="132"/>
      <c r="L2115" s="132"/>
      <c r="M2115" s="132"/>
    </row>
    <row r="2116" spans="10:13">
      <c r="J2116" s="132"/>
      <c r="K2116" s="132"/>
      <c r="L2116" s="132"/>
      <c r="M2116" s="132"/>
    </row>
    <row r="2117" spans="10:13">
      <c r="J2117" s="132"/>
      <c r="K2117" s="132"/>
      <c r="L2117" s="132"/>
      <c r="M2117" s="132"/>
    </row>
    <row r="2118" spans="10:13">
      <c r="J2118" s="132"/>
      <c r="K2118" s="132"/>
      <c r="L2118" s="132"/>
      <c r="M2118" s="132"/>
    </row>
    <row r="2119" spans="10:13">
      <c r="J2119" s="132"/>
      <c r="K2119" s="132"/>
      <c r="L2119" s="132"/>
      <c r="M2119" s="132"/>
    </row>
    <row r="2120" spans="10:13">
      <c r="J2120" s="132"/>
      <c r="K2120" s="132"/>
      <c r="L2120" s="132"/>
      <c r="M2120" s="132"/>
    </row>
    <row r="2121" spans="10:13">
      <c r="J2121" s="132"/>
      <c r="K2121" s="132"/>
      <c r="L2121" s="132"/>
      <c r="M2121" s="132"/>
    </row>
    <row r="2122" spans="10:13">
      <c r="J2122" s="132"/>
      <c r="K2122" s="132"/>
      <c r="L2122" s="132"/>
      <c r="M2122" s="132"/>
    </row>
    <row r="2123" spans="10:13">
      <c r="J2123" s="132"/>
      <c r="K2123" s="132"/>
      <c r="L2123" s="132"/>
      <c r="M2123" s="132"/>
    </row>
    <row r="2124" spans="10:13">
      <c r="J2124" s="132"/>
      <c r="K2124" s="132"/>
      <c r="L2124" s="132"/>
      <c r="M2124" s="132"/>
    </row>
    <row r="2125" spans="10:13">
      <c r="J2125" s="132"/>
      <c r="K2125" s="132"/>
      <c r="L2125" s="132"/>
      <c r="M2125" s="132"/>
    </row>
    <row r="2126" spans="10:13">
      <c r="J2126" s="132"/>
      <c r="K2126" s="132"/>
      <c r="L2126" s="132"/>
      <c r="M2126" s="132"/>
    </row>
    <row r="2127" spans="10:13">
      <c r="J2127" s="132"/>
      <c r="K2127" s="132"/>
      <c r="L2127" s="132"/>
      <c r="M2127" s="132"/>
    </row>
    <row r="2128" spans="10:13">
      <c r="J2128" s="132"/>
      <c r="K2128" s="132"/>
      <c r="L2128" s="132"/>
      <c r="M2128" s="132"/>
    </row>
    <row r="2129" spans="10:13">
      <c r="J2129" s="132"/>
      <c r="K2129" s="132"/>
      <c r="L2129" s="132"/>
      <c r="M2129" s="132"/>
    </row>
    <row r="2130" spans="10:13">
      <c r="J2130" s="132"/>
      <c r="K2130" s="132"/>
      <c r="L2130" s="132"/>
      <c r="M2130" s="132"/>
    </row>
    <row r="2131" spans="10:13">
      <c r="J2131" s="132"/>
      <c r="K2131" s="132"/>
      <c r="L2131" s="132"/>
      <c r="M2131" s="132"/>
    </row>
    <row r="2132" spans="10:13">
      <c r="J2132" s="132"/>
      <c r="K2132" s="132"/>
      <c r="L2132" s="132"/>
      <c r="M2132" s="132"/>
    </row>
    <row r="2133" spans="10:13">
      <c r="J2133" s="132"/>
      <c r="K2133" s="132"/>
      <c r="L2133" s="132"/>
      <c r="M2133" s="132"/>
    </row>
    <row r="2134" spans="10:13">
      <c r="J2134" s="132"/>
      <c r="K2134" s="132"/>
      <c r="L2134" s="132"/>
      <c r="M2134" s="132"/>
    </row>
    <row r="2135" spans="10:13">
      <c r="J2135" s="132"/>
      <c r="K2135" s="132"/>
      <c r="L2135" s="132"/>
      <c r="M2135" s="132"/>
    </row>
    <row r="2136" spans="10:13">
      <c r="J2136" s="132"/>
      <c r="K2136" s="132"/>
      <c r="L2136" s="132"/>
      <c r="M2136" s="132"/>
    </row>
    <row r="2137" spans="10:13">
      <c r="J2137" s="132"/>
      <c r="K2137" s="132"/>
      <c r="L2137" s="132"/>
      <c r="M2137" s="132"/>
    </row>
    <row r="2138" spans="10:13">
      <c r="J2138" s="132"/>
      <c r="K2138" s="132"/>
      <c r="L2138" s="132"/>
      <c r="M2138" s="132"/>
    </row>
    <row r="2139" spans="10:13">
      <c r="J2139" s="132"/>
      <c r="K2139" s="132"/>
      <c r="L2139" s="132"/>
      <c r="M2139" s="132"/>
    </row>
    <row r="2140" spans="10:13">
      <c r="J2140" s="132"/>
      <c r="K2140" s="132"/>
      <c r="L2140" s="132"/>
      <c r="M2140" s="132"/>
    </row>
    <row r="2141" spans="10:13">
      <c r="J2141" s="132"/>
      <c r="K2141" s="132"/>
      <c r="L2141" s="132"/>
      <c r="M2141" s="132"/>
    </row>
    <row r="2142" spans="10:13">
      <c r="J2142" s="132"/>
      <c r="K2142" s="132"/>
      <c r="L2142" s="132"/>
      <c r="M2142" s="132"/>
    </row>
    <row r="2143" spans="10:13">
      <c r="J2143" s="132"/>
      <c r="K2143" s="132"/>
      <c r="L2143" s="132"/>
      <c r="M2143" s="132"/>
    </row>
    <row r="2144" spans="10:13">
      <c r="J2144" s="132"/>
      <c r="K2144" s="132"/>
      <c r="L2144" s="132"/>
      <c r="M2144" s="132"/>
    </row>
    <row r="2145" spans="10:13">
      <c r="J2145" s="132"/>
      <c r="K2145" s="132"/>
      <c r="L2145" s="132"/>
      <c r="M2145" s="132"/>
    </row>
    <row r="2146" spans="10:13">
      <c r="J2146" s="132"/>
      <c r="K2146" s="132"/>
      <c r="L2146" s="132"/>
      <c r="M2146" s="132"/>
    </row>
    <row r="2147" spans="10:13">
      <c r="J2147" s="132"/>
      <c r="K2147" s="132"/>
      <c r="L2147" s="132"/>
      <c r="M2147" s="132"/>
    </row>
    <row r="2148" spans="10:13">
      <c r="J2148" s="132"/>
      <c r="K2148" s="132"/>
      <c r="L2148" s="132"/>
      <c r="M2148" s="132"/>
    </row>
    <row r="2149" spans="10:13">
      <c r="J2149" s="132"/>
      <c r="K2149" s="132"/>
      <c r="L2149" s="132"/>
      <c r="M2149" s="132"/>
    </row>
    <row r="2150" spans="10:13">
      <c r="J2150" s="132"/>
      <c r="K2150" s="132"/>
      <c r="L2150" s="132"/>
      <c r="M2150" s="132"/>
    </row>
    <row r="2151" spans="10:13">
      <c r="J2151" s="132"/>
      <c r="K2151" s="132"/>
      <c r="L2151" s="132"/>
      <c r="M2151" s="132"/>
    </row>
    <row r="2152" spans="10:13">
      <c r="J2152" s="132"/>
      <c r="K2152" s="132"/>
      <c r="L2152" s="132"/>
      <c r="M2152" s="132"/>
    </row>
    <row r="2153" spans="10:13">
      <c r="J2153" s="132"/>
      <c r="K2153" s="132"/>
      <c r="L2153" s="132"/>
      <c r="M2153" s="132"/>
    </row>
    <row r="2154" spans="10:13">
      <c r="J2154" s="132"/>
      <c r="K2154" s="132"/>
      <c r="L2154" s="132"/>
      <c r="M2154" s="132"/>
    </row>
    <row r="2155" spans="10:13">
      <c r="J2155" s="132"/>
      <c r="K2155" s="132"/>
      <c r="L2155" s="132"/>
      <c r="M2155" s="132"/>
    </row>
    <row r="2156" spans="10:13">
      <c r="J2156" s="132"/>
      <c r="K2156" s="132"/>
      <c r="L2156" s="132"/>
      <c r="M2156" s="132"/>
    </row>
    <row r="2157" spans="10:13">
      <c r="J2157" s="132"/>
      <c r="K2157" s="132"/>
      <c r="L2157" s="132"/>
      <c r="M2157" s="132"/>
    </row>
    <row r="2158" spans="10:13">
      <c r="J2158" s="132"/>
      <c r="K2158" s="132"/>
      <c r="L2158" s="132"/>
      <c r="M2158" s="132"/>
    </row>
    <row r="2159" spans="10:13">
      <c r="J2159" s="132"/>
      <c r="K2159" s="132"/>
      <c r="L2159" s="132"/>
      <c r="M2159" s="132"/>
    </row>
    <row r="2160" spans="10:13">
      <c r="J2160" s="132"/>
      <c r="K2160" s="132"/>
      <c r="L2160" s="132"/>
      <c r="M2160" s="132"/>
    </row>
    <row r="2161" spans="10:13">
      <c r="J2161" s="132"/>
      <c r="K2161" s="132"/>
      <c r="L2161" s="132"/>
      <c r="M2161" s="132"/>
    </row>
    <row r="2162" spans="10:13">
      <c r="J2162" s="132"/>
      <c r="K2162" s="132"/>
      <c r="L2162" s="132"/>
      <c r="M2162" s="132"/>
    </row>
    <row r="2163" spans="10:13">
      <c r="J2163" s="132"/>
      <c r="K2163" s="132"/>
      <c r="L2163" s="132"/>
      <c r="M2163" s="132"/>
    </row>
    <row r="2164" spans="10:13">
      <c r="J2164" s="132"/>
      <c r="K2164" s="132"/>
      <c r="L2164" s="132"/>
      <c r="M2164" s="132"/>
    </row>
    <row r="2165" spans="10:13">
      <c r="J2165" s="132"/>
      <c r="K2165" s="132"/>
      <c r="L2165" s="132"/>
      <c r="M2165" s="132"/>
    </row>
    <row r="2166" spans="10:13">
      <c r="J2166" s="132"/>
      <c r="K2166" s="132"/>
      <c r="L2166" s="132"/>
      <c r="M2166" s="132"/>
    </row>
    <row r="2167" spans="10:13">
      <c r="J2167" s="132"/>
      <c r="K2167" s="132"/>
      <c r="L2167" s="132"/>
      <c r="M2167" s="132"/>
    </row>
    <row r="2168" spans="10:13">
      <c r="J2168" s="132"/>
      <c r="K2168" s="132"/>
      <c r="L2168" s="132"/>
      <c r="M2168" s="132"/>
    </row>
    <row r="2169" spans="10:13">
      <c r="J2169" s="132"/>
      <c r="K2169" s="132"/>
      <c r="L2169" s="132"/>
      <c r="M2169" s="132"/>
    </row>
    <row r="2170" spans="10:13">
      <c r="J2170" s="132"/>
      <c r="K2170" s="132"/>
      <c r="L2170" s="132"/>
      <c r="M2170" s="132"/>
    </row>
    <row r="2171" spans="10:13">
      <c r="J2171" s="132"/>
      <c r="K2171" s="132"/>
      <c r="L2171" s="132"/>
      <c r="M2171" s="132"/>
    </row>
    <row r="2172" spans="10:13">
      <c r="J2172" s="132"/>
      <c r="K2172" s="132"/>
      <c r="L2172" s="132"/>
      <c r="M2172" s="132"/>
    </row>
    <row r="2173" spans="10:13">
      <c r="J2173" s="132"/>
      <c r="K2173" s="132"/>
      <c r="L2173" s="132"/>
      <c r="M2173" s="132"/>
    </row>
    <row r="2174" spans="10:13">
      <c r="J2174" s="132"/>
      <c r="K2174" s="132"/>
      <c r="L2174" s="132"/>
      <c r="M2174" s="132"/>
    </row>
    <row r="2175" spans="10:13">
      <c r="J2175" s="132"/>
      <c r="K2175" s="132"/>
      <c r="L2175" s="132"/>
      <c r="M2175" s="132"/>
    </row>
    <row r="2176" spans="10:13">
      <c r="J2176" s="132"/>
      <c r="K2176" s="132"/>
      <c r="L2176" s="132"/>
      <c r="M2176" s="132"/>
    </row>
    <row r="2177" spans="10:13">
      <c r="J2177" s="132"/>
      <c r="K2177" s="132"/>
      <c r="L2177" s="132"/>
      <c r="M2177" s="132"/>
    </row>
    <row r="2178" spans="10:13">
      <c r="J2178" s="132"/>
      <c r="K2178" s="132"/>
      <c r="L2178" s="132"/>
      <c r="M2178" s="132"/>
    </row>
    <row r="2179" spans="10:13">
      <c r="J2179" s="132"/>
      <c r="K2179" s="132"/>
      <c r="L2179" s="132"/>
      <c r="M2179" s="132"/>
    </row>
    <row r="2180" spans="10:13">
      <c r="J2180" s="132"/>
      <c r="K2180" s="132"/>
      <c r="L2180" s="132"/>
      <c r="M2180" s="132"/>
    </row>
    <row r="2181" spans="10:13">
      <c r="J2181" s="132"/>
      <c r="K2181" s="132"/>
      <c r="L2181" s="132"/>
      <c r="M2181" s="132"/>
    </row>
    <row r="2182" spans="10:13">
      <c r="J2182" s="132"/>
      <c r="K2182" s="132"/>
      <c r="L2182" s="132"/>
      <c r="M2182" s="132"/>
    </row>
    <row r="2183" spans="10:13">
      <c r="J2183" s="132"/>
      <c r="K2183" s="132"/>
      <c r="L2183" s="132"/>
      <c r="M2183" s="132"/>
    </row>
    <row r="2184" spans="10:13">
      <c r="J2184" s="132"/>
      <c r="K2184" s="132"/>
      <c r="L2184" s="132"/>
      <c r="M2184" s="132"/>
    </row>
    <row r="2185" spans="10:13">
      <c r="J2185" s="132"/>
      <c r="K2185" s="132"/>
      <c r="L2185" s="132"/>
      <c r="M2185" s="132"/>
    </row>
    <row r="2186" spans="10:13">
      <c r="J2186" s="132"/>
      <c r="K2186" s="132"/>
      <c r="L2186" s="132"/>
      <c r="M2186" s="132"/>
    </row>
    <row r="2187" spans="10:13">
      <c r="J2187" s="132"/>
      <c r="K2187" s="132"/>
      <c r="L2187" s="132"/>
      <c r="M2187" s="132"/>
    </row>
    <row r="2188" spans="10:13">
      <c r="J2188" s="132"/>
      <c r="K2188" s="132"/>
      <c r="L2188" s="132"/>
      <c r="M2188" s="132"/>
    </row>
    <row r="2189" spans="10:13">
      <c r="J2189" s="132"/>
      <c r="K2189" s="132"/>
      <c r="L2189" s="132"/>
      <c r="M2189" s="132"/>
    </row>
    <row r="2190" spans="10:13">
      <c r="J2190" s="132"/>
      <c r="K2190" s="132"/>
      <c r="L2190" s="132"/>
      <c r="M2190" s="132"/>
    </row>
    <row r="2191" spans="10:13">
      <c r="J2191" s="132"/>
      <c r="K2191" s="132"/>
      <c r="L2191" s="132"/>
      <c r="M2191" s="132"/>
    </row>
    <row r="2192" spans="10:13">
      <c r="J2192" s="132"/>
      <c r="K2192" s="132"/>
      <c r="L2192" s="132"/>
      <c r="M2192" s="132"/>
    </row>
    <row r="2193" spans="10:13">
      <c r="J2193" s="132"/>
      <c r="K2193" s="132"/>
      <c r="L2193" s="132"/>
      <c r="M2193" s="132"/>
    </row>
    <row r="2194" spans="10:13">
      <c r="J2194" s="132"/>
      <c r="K2194" s="132"/>
      <c r="L2194" s="132"/>
      <c r="M2194" s="132"/>
    </row>
    <row r="2195" spans="10:13">
      <c r="J2195" s="132"/>
      <c r="K2195" s="132"/>
      <c r="L2195" s="132"/>
      <c r="M2195" s="132"/>
    </row>
    <row r="2196" spans="10:13">
      <c r="J2196" s="132"/>
      <c r="K2196" s="132"/>
      <c r="L2196" s="132"/>
      <c r="M2196" s="132"/>
    </row>
    <row r="2197" spans="10:13">
      <c r="J2197" s="132"/>
      <c r="K2197" s="132"/>
      <c r="L2197" s="132"/>
      <c r="M2197" s="132"/>
    </row>
    <row r="2198" spans="10:13">
      <c r="J2198" s="132"/>
      <c r="K2198" s="132"/>
      <c r="L2198" s="132"/>
      <c r="M2198" s="132"/>
    </row>
    <row r="2199" spans="10:13">
      <c r="J2199" s="132"/>
      <c r="K2199" s="132"/>
      <c r="L2199" s="132"/>
      <c r="M2199" s="132"/>
    </row>
    <row r="2200" spans="10:13">
      <c r="J2200" s="132"/>
      <c r="K2200" s="132"/>
      <c r="L2200" s="132"/>
      <c r="M2200" s="132"/>
    </row>
    <row r="2201" spans="10:13">
      <c r="J2201" s="132"/>
      <c r="K2201" s="132"/>
      <c r="L2201" s="132"/>
      <c r="M2201" s="132"/>
    </row>
    <row r="2202" spans="10:13">
      <c r="J2202" s="132"/>
      <c r="K2202" s="132"/>
      <c r="L2202" s="132"/>
      <c r="M2202" s="132"/>
    </row>
    <row r="2203" spans="10:13">
      <c r="J2203" s="132"/>
      <c r="K2203" s="132"/>
      <c r="L2203" s="132"/>
      <c r="M2203" s="132"/>
    </row>
    <row r="2204" spans="10:13">
      <c r="J2204" s="132"/>
      <c r="K2204" s="132"/>
      <c r="L2204" s="132"/>
      <c r="M2204" s="132"/>
    </row>
    <row r="2205" spans="10:13">
      <c r="J2205" s="132"/>
      <c r="K2205" s="132"/>
      <c r="L2205" s="132"/>
      <c r="M2205" s="132"/>
    </row>
    <row r="2206" spans="10:13">
      <c r="J2206" s="132"/>
      <c r="K2206" s="132"/>
      <c r="L2206" s="132"/>
      <c r="M2206" s="132"/>
    </row>
    <row r="2207" spans="10:13">
      <c r="J2207" s="132"/>
      <c r="K2207" s="132"/>
      <c r="L2207" s="132"/>
      <c r="M2207" s="132"/>
    </row>
    <row r="2208" spans="10:13">
      <c r="J2208" s="132"/>
      <c r="K2208" s="132"/>
      <c r="L2208" s="132"/>
      <c r="M2208" s="132"/>
    </row>
    <row r="2209" spans="10:13">
      <c r="J2209" s="132"/>
      <c r="K2209" s="132"/>
      <c r="L2209" s="132"/>
      <c r="M2209" s="132"/>
    </row>
    <row r="2210" spans="10:13">
      <c r="J2210" s="132"/>
      <c r="K2210" s="132"/>
      <c r="L2210" s="132"/>
      <c r="M2210" s="132"/>
    </row>
    <row r="2211" spans="10:13">
      <c r="J2211" s="132"/>
      <c r="K2211" s="132"/>
      <c r="L2211" s="132"/>
      <c r="M2211" s="132"/>
    </row>
    <row r="2212" spans="10:13">
      <c r="J2212" s="132"/>
      <c r="K2212" s="132"/>
      <c r="L2212" s="132"/>
      <c r="M2212" s="132"/>
    </row>
    <row r="2213" spans="10:13">
      <c r="J2213" s="132"/>
      <c r="K2213" s="132"/>
      <c r="L2213" s="132"/>
      <c r="M2213" s="132"/>
    </row>
    <row r="2214" spans="10:13">
      <c r="J2214" s="132"/>
      <c r="K2214" s="132"/>
      <c r="L2214" s="132"/>
      <c r="M2214" s="132"/>
    </row>
    <row r="2215" spans="10:13">
      <c r="J2215" s="132"/>
      <c r="K2215" s="132"/>
      <c r="L2215" s="132"/>
      <c r="M2215" s="132"/>
    </row>
    <row r="2216" spans="10:13">
      <c r="J2216" s="132"/>
      <c r="K2216" s="132"/>
      <c r="L2216" s="132"/>
      <c r="M2216" s="132"/>
    </row>
    <row r="2217" spans="10:13">
      <c r="J2217" s="132"/>
      <c r="K2217" s="132"/>
      <c r="L2217" s="132"/>
      <c r="M2217" s="132"/>
    </row>
    <row r="2218" spans="10:13">
      <c r="J2218" s="132"/>
      <c r="K2218" s="132"/>
      <c r="L2218" s="132"/>
      <c r="M2218" s="132"/>
    </row>
    <row r="2219" spans="10:13">
      <c r="J2219" s="132"/>
      <c r="K2219" s="132"/>
      <c r="L2219" s="132"/>
      <c r="M2219" s="132"/>
    </row>
    <row r="2220" spans="10:13">
      <c r="J2220" s="132"/>
      <c r="K2220" s="132"/>
      <c r="L2220" s="132"/>
      <c r="M2220" s="132"/>
    </row>
    <row r="2221" spans="10:13">
      <c r="J2221" s="132"/>
      <c r="K2221" s="132"/>
      <c r="L2221" s="132"/>
      <c r="M2221" s="132"/>
    </row>
    <row r="2222" spans="10:13">
      <c r="J2222" s="132"/>
      <c r="K2222" s="132"/>
      <c r="L2222" s="132"/>
      <c r="M2222" s="132"/>
    </row>
    <row r="2223" spans="10:13">
      <c r="J2223" s="132"/>
      <c r="K2223" s="132"/>
      <c r="L2223" s="132"/>
      <c r="M2223" s="132"/>
    </row>
    <row r="2224" spans="10:13">
      <c r="J2224" s="132"/>
      <c r="K2224" s="132"/>
      <c r="L2224" s="132"/>
      <c r="M2224" s="132"/>
    </row>
    <row r="2225" spans="10:13">
      <c r="J2225" s="132"/>
      <c r="K2225" s="132"/>
      <c r="L2225" s="132"/>
      <c r="M2225" s="132"/>
    </row>
    <row r="2226" spans="10:13">
      <c r="J2226" s="132"/>
      <c r="K2226" s="132"/>
      <c r="L2226" s="132"/>
      <c r="M2226" s="132"/>
    </row>
    <row r="2227" spans="10:13">
      <c r="J2227" s="132"/>
      <c r="K2227" s="132"/>
      <c r="L2227" s="132"/>
      <c r="M2227" s="132"/>
    </row>
    <row r="2228" spans="10:13">
      <c r="J2228" s="132"/>
      <c r="K2228" s="132"/>
      <c r="L2228" s="132"/>
      <c r="M2228" s="132"/>
    </row>
    <row r="2229" spans="10:13">
      <c r="J2229" s="132"/>
      <c r="K2229" s="132"/>
      <c r="L2229" s="132"/>
      <c r="M2229" s="132"/>
    </row>
    <row r="2230" spans="10:13">
      <c r="J2230" s="132"/>
      <c r="K2230" s="132"/>
      <c r="L2230" s="132"/>
      <c r="M2230" s="132"/>
    </row>
    <row r="2231" spans="10:13">
      <c r="J2231" s="132"/>
      <c r="K2231" s="132"/>
      <c r="L2231" s="132"/>
      <c r="M2231" s="132"/>
    </row>
    <row r="2232" spans="10:13">
      <c r="J2232" s="132"/>
      <c r="K2232" s="132"/>
      <c r="L2232" s="132"/>
      <c r="M2232" s="132"/>
    </row>
    <row r="2233" spans="10:13">
      <c r="J2233" s="132"/>
      <c r="K2233" s="132"/>
      <c r="L2233" s="132"/>
      <c r="M2233" s="132"/>
    </row>
    <row r="2234" spans="10:13">
      <c r="J2234" s="132"/>
      <c r="K2234" s="132"/>
      <c r="L2234" s="132"/>
      <c r="M2234" s="132"/>
    </row>
    <row r="2235" spans="10:13">
      <c r="J2235" s="132"/>
      <c r="K2235" s="132"/>
      <c r="L2235" s="132"/>
      <c r="M2235" s="132"/>
    </row>
    <row r="2236" spans="10:13">
      <c r="J2236" s="132"/>
      <c r="K2236" s="132"/>
      <c r="L2236" s="132"/>
      <c r="M2236" s="132"/>
    </row>
    <row r="2237" spans="10:13">
      <c r="J2237" s="132"/>
      <c r="K2237" s="132"/>
      <c r="L2237" s="132"/>
      <c r="M2237" s="132"/>
    </row>
    <row r="2238" spans="10:13">
      <c r="J2238" s="132"/>
      <c r="K2238" s="132"/>
      <c r="L2238" s="132"/>
      <c r="M2238" s="132"/>
    </row>
    <row r="2239" spans="10:13">
      <c r="J2239" s="132"/>
      <c r="K2239" s="132"/>
      <c r="L2239" s="132"/>
      <c r="M2239" s="132"/>
    </row>
    <row r="2240" spans="10:13">
      <c r="J2240" s="132"/>
      <c r="K2240" s="132"/>
      <c r="L2240" s="132"/>
      <c r="M2240" s="132"/>
    </row>
    <row r="2241" spans="10:13">
      <c r="J2241" s="132"/>
      <c r="K2241" s="132"/>
      <c r="L2241" s="132"/>
      <c r="M2241" s="132"/>
    </row>
    <row r="2242" spans="10:13">
      <c r="J2242" s="132"/>
      <c r="K2242" s="132"/>
      <c r="L2242" s="132"/>
      <c r="M2242" s="132"/>
    </row>
    <row r="2243" spans="10:13">
      <c r="J2243" s="132"/>
      <c r="K2243" s="132"/>
      <c r="L2243" s="132"/>
      <c r="M2243" s="132"/>
    </row>
    <row r="2244" spans="10:13">
      <c r="J2244" s="132"/>
      <c r="K2244" s="132"/>
      <c r="L2244" s="132"/>
      <c r="M2244" s="132"/>
    </row>
    <row r="2245" spans="10:13">
      <c r="J2245" s="132"/>
      <c r="K2245" s="132"/>
      <c r="L2245" s="132"/>
      <c r="M2245" s="132"/>
    </row>
    <row r="2246" spans="10:13">
      <c r="J2246" s="132"/>
      <c r="K2246" s="132"/>
      <c r="L2246" s="132"/>
      <c r="M2246" s="132"/>
    </row>
    <row r="2247" spans="10:13">
      <c r="J2247" s="132"/>
      <c r="K2247" s="132"/>
      <c r="L2247" s="132"/>
      <c r="M2247" s="132"/>
    </row>
    <row r="2248" spans="10:13">
      <c r="J2248" s="132"/>
      <c r="K2248" s="132"/>
      <c r="L2248" s="132"/>
      <c r="M2248" s="132"/>
    </row>
    <row r="2249" spans="10:13">
      <c r="J2249" s="132"/>
      <c r="K2249" s="132"/>
      <c r="L2249" s="132"/>
      <c r="M2249" s="132"/>
    </row>
    <row r="2250" spans="10:13">
      <c r="J2250" s="132"/>
      <c r="K2250" s="132"/>
      <c r="L2250" s="132"/>
      <c r="M2250" s="132"/>
    </row>
    <row r="2251" spans="10:13">
      <c r="J2251" s="132"/>
      <c r="K2251" s="132"/>
      <c r="L2251" s="132"/>
      <c r="M2251" s="132"/>
    </row>
    <row r="2252" spans="10:13">
      <c r="J2252" s="132"/>
      <c r="K2252" s="132"/>
      <c r="L2252" s="132"/>
      <c r="M2252" s="132"/>
    </row>
    <row r="2253" spans="10:13">
      <c r="J2253" s="132"/>
      <c r="K2253" s="132"/>
      <c r="L2253" s="132"/>
      <c r="M2253" s="132"/>
    </row>
    <row r="2254" spans="10:13">
      <c r="J2254" s="132"/>
      <c r="K2254" s="132"/>
      <c r="L2254" s="132"/>
      <c r="M2254" s="132"/>
    </row>
    <row r="2255" spans="10:13">
      <c r="J2255" s="132"/>
      <c r="K2255" s="132"/>
      <c r="L2255" s="132"/>
      <c r="M2255" s="132"/>
    </row>
    <row r="2256" spans="10:13">
      <c r="J2256" s="132"/>
      <c r="K2256" s="132"/>
      <c r="L2256" s="132"/>
      <c r="M2256" s="132"/>
    </row>
    <row r="2257" spans="10:13">
      <c r="J2257" s="132"/>
      <c r="K2257" s="132"/>
      <c r="L2257" s="132"/>
      <c r="M2257" s="132"/>
    </row>
    <row r="2258" spans="10:13">
      <c r="J2258" s="132"/>
      <c r="K2258" s="132"/>
      <c r="L2258" s="132"/>
      <c r="M2258" s="132"/>
    </row>
    <row r="2259" spans="10:13">
      <c r="J2259" s="132"/>
      <c r="K2259" s="132"/>
      <c r="L2259" s="132"/>
      <c r="M2259" s="132"/>
    </row>
    <row r="2260" spans="10:13">
      <c r="J2260" s="132"/>
      <c r="K2260" s="132"/>
      <c r="L2260" s="132"/>
      <c r="M2260" s="132"/>
    </row>
    <row r="2261" spans="10:13">
      <c r="J2261" s="132"/>
      <c r="K2261" s="132"/>
      <c r="L2261" s="132"/>
      <c r="M2261" s="132"/>
    </row>
    <row r="2262" spans="10:13">
      <c r="J2262" s="132"/>
      <c r="K2262" s="132"/>
      <c r="L2262" s="132"/>
      <c r="M2262" s="132"/>
    </row>
    <row r="2263" spans="10:13">
      <c r="J2263" s="132"/>
      <c r="K2263" s="132"/>
      <c r="L2263" s="132"/>
      <c r="M2263" s="132"/>
    </row>
    <row r="2264" spans="10:13">
      <c r="J2264" s="132"/>
      <c r="K2264" s="132"/>
      <c r="L2264" s="132"/>
      <c r="M2264" s="132"/>
    </row>
    <row r="2265" spans="10:13">
      <c r="J2265" s="132"/>
      <c r="K2265" s="132"/>
      <c r="L2265" s="132"/>
      <c r="M2265" s="132"/>
    </row>
    <row r="2266" spans="10:13">
      <c r="J2266" s="132"/>
      <c r="K2266" s="132"/>
      <c r="L2266" s="132"/>
      <c r="M2266" s="132"/>
    </row>
    <row r="2267" spans="10:13">
      <c r="J2267" s="132"/>
      <c r="K2267" s="132"/>
      <c r="L2267" s="132"/>
      <c r="M2267" s="132"/>
    </row>
    <row r="2268" spans="10:13">
      <c r="J2268" s="132"/>
      <c r="K2268" s="132"/>
      <c r="L2268" s="132"/>
      <c r="M2268" s="132"/>
    </row>
    <row r="2269" spans="10:13">
      <c r="J2269" s="132"/>
      <c r="K2269" s="132"/>
      <c r="L2269" s="132"/>
      <c r="M2269" s="132"/>
    </row>
    <row r="2270" spans="10:13">
      <c r="J2270" s="132"/>
      <c r="K2270" s="132"/>
      <c r="L2270" s="132"/>
      <c r="M2270" s="132"/>
    </row>
    <row r="2271" spans="10:13">
      <c r="J2271" s="132"/>
      <c r="K2271" s="132"/>
      <c r="L2271" s="132"/>
      <c r="M2271" s="132"/>
    </row>
    <row r="2272" spans="10:13">
      <c r="J2272" s="132"/>
      <c r="K2272" s="132"/>
      <c r="L2272" s="132"/>
      <c r="M2272" s="132"/>
    </row>
    <row r="2273" spans="10:13">
      <c r="J2273" s="132"/>
      <c r="K2273" s="132"/>
      <c r="L2273" s="132"/>
      <c r="M2273" s="132"/>
    </row>
    <row r="2274" spans="10:13">
      <c r="J2274" s="132"/>
      <c r="K2274" s="132"/>
      <c r="L2274" s="132"/>
      <c r="M2274" s="132"/>
    </row>
    <row r="2275" spans="10:13">
      <c r="J2275" s="132"/>
      <c r="K2275" s="132"/>
      <c r="L2275" s="132"/>
      <c r="M2275" s="132"/>
    </row>
    <row r="2276" spans="10:13">
      <c r="J2276" s="132"/>
      <c r="K2276" s="132"/>
      <c r="L2276" s="132"/>
      <c r="M2276" s="132"/>
    </row>
    <row r="2277" spans="10:13">
      <c r="J2277" s="132"/>
      <c r="K2277" s="132"/>
      <c r="L2277" s="132"/>
      <c r="M2277" s="132"/>
    </row>
    <row r="2278" spans="10:13">
      <c r="J2278" s="132"/>
      <c r="K2278" s="132"/>
      <c r="L2278" s="132"/>
      <c r="M2278" s="132"/>
    </row>
    <row r="2279" spans="10:13">
      <c r="J2279" s="132"/>
      <c r="K2279" s="132"/>
      <c r="L2279" s="132"/>
      <c r="M2279" s="132"/>
    </row>
    <row r="2280" spans="10:13">
      <c r="J2280" s="132"/>
      <c r="K2280" s="132"/>
      <c r="L2280" s="132"/>
      <c r="M2280" s="132"/>
    </row>
    <row r="2281" spans="10:13">
      <c r="J2281" s="132"/>
      <c r="K2281" s="132"/>
      <c r="L2281" s="132"/>
      <c r="M2281" s="132"/>
    </row>
    <row r="2282" spans="10:13">
      <c r="J2282" s="132"/>
      <c r="K2282" s="132"/>
      <c r="L2282" s="132"/>
      <c r="M2282" s="132"/>
    </row>
    <row r="2283" spans="10:13">
      <c r="J2283" s="132"/>
      <c r="K2283" s="132"/>
      <c r="L2283" s="132"/>
      <c r="M2283" s="132"/>
    </row>
    <row r="2284" spans="10:13">
      <c r="J2284" s="132"/>
      <c r="K2284" s="132"/>
      <c r="L2284" s="132"/>
      <c r="M2284" s="132"/>
    </row>
    <row r="2285" spans="10:13">
      <c r="J2285" s="132"/>
      <c r="K2285" s="132"/>
      <c r="L2285" s="132"/>
      <c r="M2285" s="132"/>
    </row>
    <row r="2286" spans="10:13">
      <c r="J2286" s="132"/>
      <c r="K2286" s="132"/>
      <c r="L2286" s="132"/>
      <c r="M2286" s="132"/>
    </row>
    <row r="2287" spans="10:13">
      <c r="J2287" s="132"/>
      <c r="K2287" s="132"/>
      <c r="L2287" s="132"/>
      <c r="M2287" s="132"/>
    </row>
    <row r="2288" spans="10:13">
      <c r="J2288" s="132"/>
      <c r="K2288" s="132"/>
      <c r="L2288" s="132"/>
      <c r="M2288" s="132"/>
    </row>
    <row r="2289" spans="10:13">
      <c r="J2289" s="132"/>
      <c r="K2289" s="132"/>
      <c r="L2289" s="132"/>
      <c r="M2289" s="132"/>
    </row>
    <row r="2290" spans="10:13">
      <c r="J2290" s="132"/>
      <c r="K2290" s="132"/>
      <c r="L2290" s="132"/>
      <c r="M2290" s="132"/>
    </row>
    <row r="2291" spans="10:13">
      <c r="J2291" s="132"/>
      <c r="K2291" s="132"/>
      <c r="L2291" s="132"/>
      <c r="M2291" s="132"/>
    </row>
    <row r="2292" spans="10:13">
      <c r="J2292" s="132"/>
      <c r="K2292" s="132"/>
      <c r="L2292" s="132"/>
      <c r="M2292" s="132"/>
    </row>
    <row r="2293" spans="10:13">
      <c r="J2293" s="132"/>
      <c r="K2293" s="132"/>
      <c r="L2293" s="132"/>
      <c r="M2293" s="132"/>
    </row>
    <row r="2294" spans="10:13">
      <c r="J2294" s="132"/>
      <c r="K2294" s="132"/>
      <c r="L2294" s="132"/>
      <c r="M2294" s="132"/>
    </row>
    <row r="2295" spans="10:13">
      <c r="J2295" s="132"/>
      <c r="K2295" s="132"/>
      <c r="L2295" s="132"/>
      <c r="M2295" s="132"/>
    </row>
    <row r="2296" spans="10:13">
      <c r="J2296" s="132"/>
      <c r="K2296" s="132"/>
      <c r="L2296" s="132"/>
      <c r="M2296" s="132"/>
    </row>
    <row r="2297" spans="10:13">
      <c r="J2297" s="132"/>
      <c r="K2297" s="132"/>
      <c r="L2297" s="132"/>
      <c r="M2297" s="132"/>
    </row>
    <row r="2298" spans="10:13">
      <c r="J2298" s="132"/>
      <c r="K2298" s="132"/>
      <c r="L2298" s="132"/>
      <c r="M2298" s="132"/>
    </row>
    <row r="2299" spans="10:13">
      <c r="J2299" s="132"/>
      <c r="K2299" s="132"/>
      <c r="L2299" s="132"/>
      <c r="M2299" s="132"/>
    </row>
    <row r="2300" spans="10:13">
      <c r="J2300" s="132"/>
      <c r="K2300" s="132"/>
      <c r="L2300" s="132"/>
      <c r="M2300" s="132"/>
    </row>
    <row r="2301" spans="10:13">
      <c r="J2301" s="132"/>
      <c r="K2301" s="132"/>
      <c r="L2301" s="132"/>
      <c r="M2301" s="132"/>
    </row>
    <row r="2302" spans="10:13">
      <c r="J2302" s="132"/>
      <c r="K2302" s="132"/>
      <c r="L2302" s="132"/>
      <c r="M2302" s="132"/>
    </row>
    <row r="2303" spans="10:13">
      <c r="J2303" s="132"/>
      <c r="K2303" s="132"/>
      <c r="L2303" s="132"/>
      <c r="M2303" s="132"/>
    </row>
    <row r="2304" spans="10:13">
      <c r="J2304" s="132"/>
      <c r="K2304" s="132"/>
      <c r="L2304" s="132"/>
      <c r="M2304" s="132"/>
    </row>
    <row r="2305" spans="10:13">
      <c r="J2305" s="132"/>
      <c r="K2305" s="132"/>
      <c r="L2305" s="132"/>
      <c r="M2305" s="132"/>
    </row>
    <row r="2306" spans="10:13">
      <c r="J2306" s="132"/>
      <c r="K2306" s="132"/>
      <c r="L2306" s="132"/>
      <c r="M2306" s="132"/>
    </row>
    <row r="2307" spans="10:13">
      <c r="J2307" s="132"/>
      <c r="K2307" s="132"/>
      <c r="L2307" s="132"/>
      <c r="M2307" s="132"/>
    </row>
    <row r="2308" spans="10:13">
      <c r="J2308" s="132"/>
      <c r="K2308" s="132"/>
      <c r="L2308" s="132"/>
      <c r="M2308" s="132"/>
    </row>
    <row r="2309" spans="10:13">
      <c r="J2309" s="132"/>
      <c r="K2309" s="132"/>
      <c r="L2309" s="132"/>
      <c r="M2309" s="132"/>
    </row>
    <row r="2310" spans="10:13">
      <c r="J2310" s="132"/>
      <c r="K2310" s="132"/>
      <c r="L2310" s="132"/>
      <c r="M2310" s="132"/>
    </row>
    <row r="2311" spans="10:13">
      <c r="J2311" s="132"/>
      <c r="K2311" s="132"/>
      <c r="L2311" s="132"/>
      <c r="M2311" s="132"/>
    </row>
    <row r="2312" spans="10:13">
      <c r="J2312" s="132"/>
      <c r="K2312" s="132"/>
      <c r="L2312" s="132"/>
      <c r="M2312" s="132"/>
    </row>
    <row r="2313" spans="10:13">
      <c r="J2313" s="132"/>
      <c r="K2313" s="132"/>
      <c r="L2313" s="132"/>
      <c r="M2313" s="132"/>
    </row>
    <row r="2314" spans="10:13">
      <c r="J2314" s="132"/>
      <c r="K2314" s="132"/>
      <c r="L2314" s="132"/>
      <c r="M2314" s="132"/>
    </row>
    <row r="2315" spans="10:13">
      <c r="J2315" s="132"/>
      <c r="K2315" s="132"/>
      <c r="L2315" s="132"/>
      <c r="M2315" s="132"/>
    </row>
    <row r="2316" spans="10:13">
      <c r="J2316" s="132"/>
      <c r="K2316" s="132"/>
      <c r="L2316" s="132"/>
      <c r="M2316" s="132"/>
    </row>
    <row r="2317" spans="10:13">
      <c r="J2317" s="132"/>
      <c r="K2317" s="132"/>
      <c r="L2317" s="132"/>
      <c r="M2317" s="132"/>
    </row>
    <row r="2318" spans="10:13">
      <c r="J2318" s="132"/>
      <c r="K2318" s="132"/>
      <c r="L2318" s="132"/>
      <c r="M2318" s="132"/>
    </row>
    <row r="2319" spans="10:13">
      <c r="J2319" s="132"/>
      <c r="K2319" s="132"/>
      <c r="L2319" s="132"/>
      <c r="M2319" s="132"/>
    </row>
    <row r="2320" spans="10:13">
      <c r="J2320" s="132"/>
      <c r="K2320" s="132"/>
      <c r="L2320" s="132"/>
      <c r="M2320" s="132"/>
    </row>
    <row r="2321" spans="10:13">
      <c r="J2321" s="132"/>
      <c r="K2321" s="132"/>
      <c r="L2321" s="132"/>
      <c r="M2321" s="132"/>
    </row>
    <row r="2322" spans="10:13">
      <c r="J2322" s="132"/>
      <c r="K2322" s="132"/>
      <c r="L2322" s="132"/>
      <c r="M2322" s="132"/>
    </row>
    <row r="2323" spans="10:13">
      <c r="J2323" s="132"/>
      <c r="K2323" s="132"/>
      <c r="L2323" s="132"/>
      <c r="M2323" s="132"/>
    </row>
    <row r="2324" spans="10:13">
      <c r="J2324" s="132"/>
      <c r="K2324" s="132"/>
      <c r="L2324" s="132"/>
      <c r="M2324" s="132"/>
    </row>
    <row r="2325" spans="10:13">
      <c r="J2325" s="132"/>
      <c r="K2325" s="132"/>
      <c r="L2325" s="132"/>
      <c r="M2325" s="132"/>
    </row>
    <row r="2326" spans="10:13">
      <c r="J2326" s="132"/>
      <c r="K2326" s="132"/>
      <c r="L2326" s="132"/>
      <c r="M2326" s="132"/>
    </row>
    <row r="2327" spans="10:13">
      <c r="J2327" s="132"/>
      <c r="K2327" s="132"/>
      <c r="L2327" s="132"/>
      <c r="M2327" s="132"/>
    </row>
    <row r="2328" spans="10:13">
      <c r="J2328" s="132"/>
      <c r="K2328" s="132"/>
      <c r="L2328" s="132"/>
      <c r="M2328" s="132"/>
    </row>
    <row r="2329" spans="10:13">
      <c r="J2329" s="132"/>
      <c r="K2329" s="132"/>
      <c r="L2329" s="132"/>
      <c r="M2329" s="132"/>
    </row>
    <row r="2330" spans="10:13">
      <c r="J2330" s="132"/>
      <c r="K2330" s="132"/>
      <c r="L2330" s="132"/>
      <c r="M2330" s="132"/>
    </row>
    <row r="2331" spans="10:13">
      <c r="J2331" s="132"/>
      <c r="K2331" s="132"/>
      <c r="L2331" s="132"/>
      <c r="M2331" s="132"/>
    </row>
    <row r="2332" spans="10:13">
      <c r="J2332" s="132"/>
      <c r="K2332" s="132"/>
      <c r="L2332" s="132"/>
      <c r="M2332" s="132"/>
    </row>
    <row r="2333" spans="10:13">
      <c r="J2333" s="132"/>
      <c r="K2333" s="132"/>
      <c r="L2333" s="132"/>
      <c r="M2333" s="132"/>
    </row>
    <row r="2334" spans="10:13">
      <c r="J2334" s="132"/>
      <c r="K2334" s="132"/>
      <c r="L2334" s="132"/>
      <c r="M2334" s="132"/>
    </row>
    <row r="2335" spans="10:13">
      <c r="J2335" s="132"/>
      <c r="K2335" s="132"/>
      <c r="L2335" s="132"/>
      <c r="M2335" s="132"/>
    </row>
    <row r="2336" spans="10:13">
      <c r="J2336" s="132"/>
      <c r="K2336" s="132"/>
      <c r="L2336" s="132"/>
      <c r="M2336" s="132"/>
    </row>
    <row r="2337" spans="10:13">
      <c r="J2337" s="132"/>
      <c r="K2337" s="132"/>
      <c r="L2337" s="132"/>
      <c r="M2337" s="132"/>
    </row>
    <row r="2338" spans="10:13">
      <c r="J2338" s="132"/>
      <c r="K2338" s="132"/>
      <c r="L2338" s="132"/>
      <c r="M2338" s="132"/>
    </row>
    <row r="2339" spans="10:13">
      <c r="J2339" s="132"/>
      <c r="K2339" s="132"/>
      <c r="L2339" s="132"/>
      <c r="M2339" s="132"/>
    </row>
    <row r="2340" spans="10:13">
      <c r="J2340" s="132"/>
      <c r="K2340" s="132"/>
      <c r="L2340" s="132"/>
      <c r="M2340" s="132"/>
    </row>
    <row r="2341" spans="10:13">
      <c r="J2341" s="132"/>
      <c r="K2341" s="132"/>
      <c r="L2341" s="132"/>
      <c r="M2341" s="132"/>
    </row>
    <row r="2342" spans="10:13">
      <c r="J2342" s="132"/>
      <c r="K2342" s="132"/>
      <c r="L2342" s="132"/>
      <c r="M2342" s="132"/>
    </row>
    <row r="2343" spans="10:13">
      <c r="J2343" s="132"/>
      <c r="K2343" s="132"/>
      <c r="L2343" s="132"/>
      <c r="M2343" s="132"/>
    </row>
    <row r="2344" spans="10:13">
      <c r="J2344" s="132"/>
      <c r="K2344" s="132"/>
      <c r="L2344" s="132"/>
      <c r="M2344" s="132"/>
    </row>
    <row r="2345" spans="10:13">
      <c r="J2345" s="132"/>
      <c r="K2345" s="132"/>
      <c r="L2345" s="132"/>
      <c r="M2345" s="132"/>
    </row>
    <row r="2346" spans="10:13">
      <c r="J2346" s="132"/>
      <c r="K2346" s="132"/>
      <c r="L2346" s="132"/>
      <c r="M2346" s="132"/>
    </row>
    <row r="2347" spans="10:13">
      <c r="J2347" s="132"/>
      <c r="K2347" s="132"/>
      <c r="L2347" s="132"/>
      <c r="M2347" s="132"/>
    </row>
    <row r="2348" spans="10:13">
      <c r="J2348" s="132"/>
      <c r="K2348" s="132"/>
      <c r="L2348" s="132"/>
      <c r="M2348" s="132"/>
    </row>
    <row r="2349" spans="10:13">
      <c r="J2349" s="132"/>
      <c r="K2349" s="132"/>
      <c r="L2349" s="132"/>
      <c r="M2349" s="132"/>
    </row>
    <row r="2350" spans="10:13">
      <c r="J2350" s="132"/>
      <c r="K2350" s="132"/>
      <c r="L2350" s="132"/>
      <c r="M2350" s="132"/>
    </row>
    <row r="2351" spans="10:13">
      <c r="J2351" s="132"/>
      <c r="K2351" s="132"/>
      <c r="L2351" s="132"/>
      <c r="M2351" s="132"/>
    </row>
    <row r="2352" spans="10:13">
      <c r="J2352" s="132"/>
      <c r="K2352" s="132"/>
      <c r="L2352" s="132"/>
      <c r="M2352" s="132"/>
    </row>
    <row r="2353" spans="10:13">
      <c r="J2353" s="132"/>
      <c r="K2353" s="132"/>
      <c r="L2353" s="132"/>
      <c r="M2353" s="132"/>
    </row>
    <row r="2354" spans="10:13">
      <c r="J2354" s="132"/>
      <c r="K2354" s="132"/>
      <c r="L2354" s="132"/>
      <c r="M2354" s="132"/>
    </row>
    <row r="2355" spans="10:13">
      <c r="J2355" s="132"/>
      <c r="K2355" s="132"/>
      <c r="L2355" s="132"/>
      <c r="M2355" s="132"/>
    </row>
    <row r="2356" spans="10:13">
      <c r="J2356" s="132"/>
      <c r="K2356" s="132"/>
      <c r="L2356" s="132"/>
      <c r="M2356" s="132"/>
    </row>
    <row r="2357" spans="10:13">
      <c r="J2357" s="132"/>
      <c r="K2357" s="132"/>
      <c r="L2357" s="132"/>
      <c r="M2357" s="132"/>
    </row>
    <row r="2358" spans="10:13">
      <c r="J2358" s="132"/>
      <c r="K2358" s="132"/>
      <c r="L2358" s="132"/>
      <c r="M2358" s="132"/>
    </row>
    <row r="2359" spans="10:13">
      <c r="J2359" s="132"/>
      <c r="K2359" s="132"/>
      <c r="L2359" s="132"/>
      <c r="M2359" s="132"/>
    </row>
    <row r="2360" spans="10:13">
      <c r="J2360" s="132"/>
      <c r="K2360" s="132"/>
      <c r="L2360" s="132"/>
      <c r="M2360" s="132"/>
    </row>
    <row r="2361" spans="10:13">
      <c r="J2361" s="132"/>
      <c r="K2361" s="132"/>
      <c r="L2361" s="132"/>
      <c r="M2361" s="132"/>
    </row>
    <row r="2362" spans="10:13">
      <c r="J2362" s="132"/>
      <c r="K2362" s="132"/>
      <c r="L2362" s="132"/>
      <c r="M2362" s="132"/>
    </row>
    <row r="2363" spans="10:13">
      <c r="J2363" s="132"/>
      <c r="K2363" s="132"/>
      <c r="L2363" s="132"/>
      <c r="M2363" s="132"/>
    </row>
    <row r="2364" spans="10:13">
      <c r="J2364" s="132"/>
      <c r="K2364" s="132"/>
      <c r="L2364" s="132"/>
      <c r="M2364" s="132"/>
    </row>
    <row r="2365" spans="10:13">
      <c r="J2365" s="132"/>
      <c r="K2365" s="132"/>
      <c r="L2365" s="132"/>
      <c r="M2365" s="132"/>
    </row>
    <row r="2366" spans="10:13">
      <c r="J2366" s="132"/>
      <c r="K2366" s="132"/>
      <c r="L2366" s="132"/>
      <c r="M2366" s="132"/>
    </row>
    <row r="2367" spans="10:13">
      <c r="J2367" s="132"/>
      <c r="K2367" s="132"/>
      <c r="L2367" s="132"/>
      <c r="M2367" s="132"/>
    </row>
    <row r="2368" spans="10:13">
      <c r="J2368" s="132"/>
      <c r="K2368" s="132"/>
      <c r="L2368" s="132"/>
      <c r="M2368" s="132"/>
    </row>
    <row r="2369" spans="10:13">
      <c r="J2369" s="132"/>
      <c r="K2369" s="132"/>
      <c r="L2369" s="132"/>
      <c r="M2369" s="132"/>
    </row>
    <row r="2370" spans="10:13">
      <c r="J2370" s="132"/>
      <c r="K2370" s="132"/>
      <c r="L2370" s="132"/>
      <c r="M2370" s="132"/>
    </row>
    <row r="2371" spans="10:13">
      <c r="J2371" s="132"/>
      <c r="K2371" s="132"/>
      <c r="L2371" s="132"/>
      <c r="M2371" s="132"/>
    </row>
    <row r="2372" spans="10:13">
      <c r="J2372" s="132"/>
      <c r="K2372" s="132"/>
      <c r="L2372" s="132"/>
      <c r="M2372" s="132"/>
    </row>
    <row r="2373" spans="10:13">
      <c r="J2373" s="132"/>
      <c r="K2373" s="132"/>
      <c r="L2373" s="132"/>
      <c r="M2373" s="132"/>
    </row>
    <row r="2374" spans="10:13">
      <c r="J2374" s="132"/>
      <c r="K2374" s="132"/>
      <c r="L2374" s="132"/>
      <c r="M2374" s="132"/>
    </row>
    <row r="2375" spans="10:13">
      <c r="J2375" s="132"/>
      <c r="K2375" s="132"/>
      <c r="L2375" s="132"/>
      <c r="M2375" s="132"/>
    </row>
    <row r="2376" spans="10:13">
      <c r="J2376" s="132"/>
      <c r="K2376" s="132"/>
      <c r="L2376" s="132"/>
      <c r="M2376" s="132"/>
    </row>
    <row r="2377" spans="10:13">
      <c r="J2377" s="132"/>
      <c r="K2377" s="132"/>
      <c r="L2377" s="132"/>
      <c r="M2377" s="132"/>
    </row>
    <row r="2378" spans="10:13">
      <c r="J2378" s="132"/>
      <c r="K2378" s="132"/>
      <c r="L2378" s="132"/>
      <c r="M2378" s="132"/>
    </row>
    <row r="2379" spans="10:13">
      <c r="J2379" s="132"/>
      <c r="K2379" s="132"/>
      <c r="L2379" s="132"/>
      <c r="M2379" s="132"/>
    </row>
    <row r="2380" spans="10:13">
      <c r="J2380" s="132"/>
      <c r="K2380" s="132"/>
      <c r="L2380" s="132"/>
      <c r="M2380" s="132"/>
    </row>
    <row r="2381" spans="10:13">
      <c r="J2381" s="132"/>
      <c r="K2381" s="132"/>
      <c r="L2381" s="132"/>
      <c r="M2381" s="132"/>
    </row>
    <row r="2382" spans="10:13">
      <c r="J2382" s="132"/>
      <c r="K2382" s="132"/>
      <c r="L2382" s="132"/>
      <c r="M2382" s="132"/>
    </row>
    <row r="2383" spans="10:13">
      <c r="J2383" s="132"/>
      <c r="K2383" s="132"/>
      <c r="L2383" s="132"/>
      <c r="M2383" s="132"/>
    </row>
    <row r="2384" spans="10:13">
      <c r="J2384" s="132"/>
      <c r="K2384" s="132"/>
      <c r="L2384" s="132"/>
      <c r="M2384" s="132"/>
    </row>
    <row r="2385" spans="10:13">
      <c r="J2385" s="132"/>
      <c r="K2385" s="132"/>
      <c r="L2385" s="132"/>
      <c r="M2385" s="132"/>
    </row>
    <row r="2386" spans="10:13">
      <c r="J2386" s="132"/>
      <c r="K2386" s="132"/>
      <c r="L2386" s="132"/>
      <c r="M2386" s="132"/>
    </row>
    <row r="2387" spans="10:13">
      <c r="J2387" s="132"/>
      <c r="K2387" s="132"/>
      <c r="L2387" s="132"/>
      <c r="M2387" s="132"/>
    </row>
    <row r="2388" spans="10:13">
      <c r="J2388" s="132"/>
      <c r="K2388" s="132"/>
      <c r="L2388" s="132"/>
      <c r="M2388" s="132"/>
    </row>
    <row r="2389" spans="10:13">
      <c r="J2389" s="132"/>
      <c r="K2389" s="132"/>
      <c r="L2389" s="132"/>
      <c r="M2389" s="132"/>
    </row>
    <row r="2390" spans="10:13">
      <c r="J2390" s="132"/>
      <c r="K2390" s="132"/>
      <c r="L2390" s="132"/>
      <c r="M2390" s="132"/>
    </row>
    <row r="2391" spans="10:13">
      <c r="J2391" s="132"/>
      <c r="K2391" s="132"/>
      <c r="L2391" s="132"/>
      <c r="M2391" s="132"/>
    </row>
    <row r="2392" spans="10:13">
      <c r="J2392" s="132"/>
      <c r="K2392" s="132"/>
      <c r="L2392" s="132"/>
      <c r="M2392" s="132"/>
    </row>
    <row r="2393" spans="10:13">
      <c r="J2393" s="132"/>
      <c r="K2393" s="132"/>
      <c r="L2393" s="132"/>
      <c r="M2393" s="132"/>
    </row>
    <row r="2394" spans="10:13">
      <c r="J2394" s="132"/>
      <c r="K2394" s="132"/>
      <c r="L2394" s="132"/>
      <c r="M2394" s="132"/>
    </row>
    <row r="2395" spans="10:13">
      <c r="J2395" s="132"/>
      <c r="K2395" s="132"/>
      <c r="L2395" s="132"/>
      <c r="M2395" s="132"/>
    </row>
    <row r="2396" spans="10:13">
      <c r="J2396" s="132"/>
      <c r="K2396" s="132"/>
      <c r="L2396" s="132"/>
      <c r="M2396" s="132"/>
    </row>
    <row r="2397" spans="10:13">
      <c r="J2397" s="132"/>
      <c r="K2397" s="132"/>
      <c r="L2397" s="132"/>
      <c r="M2397" s="132"/>
    </row>
    <row r="2398" spans="10:13">
      <c r="J2398" s="132"/>
      <c r="K2398" s="132"/>
      <c r="L2398" s="132"/>
      <c r="M2398" s="132"/>
    </row>
    <row r="2399" spans="10:13">
      <c r="J2399" s="132"/>
      <c r="K2399" s="132"/>
      <c r="L2399" s="132"/>
      <c r="M2399" s="132"/>
    </row>
    <row r="2400" spans="10:13">
      <c r="J2400" s="132"/>
      <c r="K2400" s="132"/>
      <c r="L2400" s="132"/>
      <c r="M2400" s="132"/>
    </row>
    <row r="2401" spans="10:13">
      <c r="J2401" s="132"/>
      <c r="K2401" s="132"/>
      <c r="L2401" s="132"/>
      <c r="M2401" s="132"/>
    </row>
    <row r="2402" spans="10:13">
      <c r="J2402" s="132"/>
      <c r="K2402" s="132"/>
      <c r="L2402" s="132"/>
      <c r="M2402" s="132"/>
    </row>
    <row r="2403" spans="10:13">
      <c r="J2403" s="132"/>
      <c r="K2403" s="132"/>
      <c r="L2403" s="132"/>
      <c r="M2403" s="132"/>
    </row>
    <row r="2404" spans="10:13">
      <c r="J2404" s="132"/>
      <c r="K2404" s="132"/>
      <c r="L2404" s="132"/>
      <c r="M2404" s="132"/>
    </row>
    <row r="2405" spans="10:13">
      <c r="J2405" s="132"/>
      <c r="K2405" s="132"/>
      <c r="L2405" s="132"/>
      <c r="M2405" s="132"/>
    </row>
    <row r="2406" spans="10:13">
      <c r="J2406" s="132"/>
      <c r="K2406" s="132"/>
      <c r="L2406" s="132"/>
      <c r="M2406" s="132"/>
    </row>
    <row r="2407" spans="10:13">
      <c r="J2407" s="132"/>
      <c r="K2407" s="132"/>
      <c r="L2407" s="132"/>
      <c r="M2407" s="132"/>
    </row>
    <row r="2408" spans="10:13">
      <c r="J2408" s="132"/>
      <c r="K2408" s="132"/>
      <c r="L2408" s="132"/>
      <c r="M2408" s="132"/>
    </row>
    <row r="2409" spans="10:13">
      <c r="J2409" s="132"/>
      <c r="K2409" s="132"/>
      <c r="L2409" s="132"/>
      <c r="M2409" s="132"/>
    </row>
    <row r="2410" spans="10:13">
      <c r="J2410" s="132"/>
      <c r="K2410" s="132"/>
      <c r="L2410" s="132"/>
      <c r="M2410" s="132"/>
    </row>
    <row r="2411" spans="10:13">
      <c r="J2411" s="132"/>
      <c r="K2411" s="132"/>
      <c r="L2411" s="132"/>
      <c r="M2411" s="132"/>
    </row>
    <row r="2412" spans="10:13">
      <c r="J2412" s="132"/>
      <c r="K2412" s="132"/>
      <c r="L2412" s="132"/>
      <c r="M2412" s="132"/>
    </row>
    <row r="2413" spans="10:13">
      <c r="J2413" s="132"/>
      <c r="K2413" s="132"/>
      <c r="L2413" s="132"/>
      <c r="M2413" s="132"/>
    </row>
    <row r="2414" spans="10:13">
      <c r="J2414" s="132"/>
      <c r="K2414" s="132"/>
      <c r="L2414" s="132"/>
      <c r="M2414" s="132"/>
    </row>
    <row r="2415" spans="10:13">
      <c r="J2415" s="132"/>
      <c r="K2415" s="132"/>
      <c r="L2415" s="132"/>
      <c r="M2415" s="132"/>
    </row>
    <row r="2416" spans="10:13">
      <c r="J2416" s="132"/>
      <c r="K2416" s="132"/>
      <c r="L2416" s="132"/>
      <c r="M2416" s="132"/>
    </row>
    <row r="2417" spans="10:13">
      <c r="J2417" s="132"/>
      <c r="K2417" s="132"/>
      <c r="L2417" s="132"/>
      <c r="M2417" s="132"/>
    </row>
    <row r="2418" spans="10:13">
      <c r="J2418" s="132"/>
      <c r="K2418" s="132"/>
      <c r="L2418" s="132"/>
      <c r="M2418" s="132"/>
    </row>
    <row r="2419" spans="10:13">
      <c r="J2419" s="132"/>
      <c r="K2419" s="132"/>
      <c r="L2419" s="132"/>
      <c r="M2419" s="132"/>
    </row>
    <row r="2420" spans="10:13">
      <c r="J2420" s="132"/>
      <c r="K2420" s="132"/>
      <c r="L2420" s="132"/>
      <c r="M2420" s="132"/>
    </row>
    <row r="2421" spans="10:13">
      <c r="J2421" s="132"/>
      <c r="K2421" s="132"/>
      <c r="L2421" s="132"/>
      <c r="M2421" s="132"/>
    </row>
    <row r="2422" spans="10:13">
      <c r="J2422" s="132"/>
      <c r="K2422" s="132"/>
      <c r="L2422" s="132"/>
      <c r="M2422" s="132"/>
    </row>
    <row r="2423" spans="10:13">
      <c r="J2423" s="132"/>
      <c r="K2423" s="132"/>
      <c r="L2423" s="132"/>
      <c r="M2423" s="132"/>
    </row>
    <row r="2424" spans="10:13">
      <c r="J2424" s="132"/>
      <c r="K2424" s="132"/>
      <c r="L2424" s="132"/>
      <c r="M2424" s="132"/>
    </row>
    <row r="2425" spans="10:13">
      <c r="J2425" s="132"/>
      <c r="K2425" s="132"/>
      <c r="L2425" s="132"/>
      <c r="M2425" s="132"/>
    </row>
    <row r="2426" spans="10:13">
      <c r="J2426" s="132"/>
      <c r="K2426" s="132"/>
      <c r="L2426" s="132"/>
      <c r="M2426" s="132"/>
    </row>
    <row r="2427" spans="10:13">
      <c r="J2427" s="132"/>
      <c r="K2427" s="132"/>
      <c r="L2427" s="132"/>
      <c r="M2427" s="132"/>
    </row>
    <row r="2428" spans="10:13">
      <c r="J2428" s="132"/>
      <c r="K2428" s="132"/>
      <c r="L2428" s="132"/>
      <c r="M2428" s="132"/>
    </row>
    <row r="2429" spans="10:13">
      <c r="J2429" s="132"/>
      <c r="K2429" s="132"/>
      <c r="L2429" s="132"/>
      <c r="M2429" s="132"/>
    </row>
    <row r="2430" spans="10:13">
      <c r="J2430" s="132"/>
      <c r="K2430" s="132"/>
      <c r="L2430" s="132"/>
      <c r="M2430" s="132"/>
    </row>
    <row r="2431" spans="10:13">
      <c r="J2431" s="132"/>
      <c r="K2431" s="132"/>
      <c r="L2431" s="132"/>
      <c r="M2431" s="132"/>
    </row>
    <row r="2432" spans="10:13">
      <c r="J2432" s="132"/>
      <c r="K2432" s="132"/>
      <c r="L2432" s="132"/>
      <c r="M2432" s="132"/>
    </row>
    <row r="2433" spans="10:13">
      <c r="J2433" s="132"/>
      <c r="K2433" s="132"/>
      <c r="L2433" s="132"/>
      <c r="M2433" s="132"/>
    </row>
    <row r="2434" spans="10:13">
      <c r="J2434" s="132"/>
      <c r="K2434" s="132"/>
      <c r="L2434" s="132"/>
      <c r="M2434" s="132"/>
    </row>
    <row r="2435" spans="10:13">
      <c r="J2435" s="132"/>
      <c r="K2435" s="132"/>
      <c r="L2435" s="132"/>
      <c r="M2435" s="132"/>
    </row>
    <row r="2436" spans="10:13">
      <c r="J2436" s="132"/>
      <c r="K2436" s="132"/>
      <c r="L2436" s="132"/>
      <c r="M2436" s="132"/>
    </row>
    <row r="2437" spans="10:13">
      <c r="J2437" s="132"/>
      <c r="K2437" s="132"/>
      <c r="L2437" s="132"/>
      <c r="M2437" s="132"/>
    </row>
    <row r="2438" spans="10:13">
      <c r="J2438" s="132"/>
      <c r="K2438" s="132"/>
      <c r="L2438" s="132"/>
      <c r="M2438" s="132"/>
    </row>
    <row r="2439" spans="10:13">
      <c r="J2439" s="132"/>
      <c r="K2439" s="132"/>
      <c r="L2439" s="132"/>
      <c r="M2439" s="132"/>
    </row>
    <row r="2440" spans="10:13">
      <c r="J2440" s="132"/>
      <c r="K2440" s="132"/>
      <c r="L2440" s="132"/>
      <c r="M2440" s="132"/>
    </row>
    <row r="2441" spans="10:13">
      <c r="J2441" s="132"/>
      <c r="K2441" s="132"/>
      <c r="L2441" s="132"/>
      <c r="M2441" s="132"/>
    </row>
    <row r="2442" spans="10:13">
      <c r="J2442" s="132"/>
      <c r="K2442" s="132"/>
      <c r="L2442" s="132"/>
      <c r="M2442" s="132"/>
    </row>
    <row r="2443" spans="10:13">
      <c r="J2443" s="132"/>
      <c r="K2443" s="132"/>
      <c r="L2443" s="132"/>
      <c r="M2443" s="132"/>
    </row>
    <row r="2444" spans="10:13">
      <c r="J2444" s="132"/>
      <c r="K2444" s="132"/>
      <c r="L2444" s="132"/>
      <c r="M2444" s="132"/>
    </row>
    <row r="2445" spans="10:13">
      <c r="J2445" s="132"/>
      <c r="K2445" s="132"/>
      <c r="L2445" s="132"/>
      <c r="M2445" s="132"/>
    </row>
    <row r="2446" spans="10:13">
      <c r="J2446" s="132"/>
      <c r="K2446" s="132"/>
      <c r="L2446" s="132"/>
      <c r="M2446" s="132"/>
    </row>
    <row r="2447" spans="10:13">
      <c r="J2447" s="132"/>
      <c r="K2447" s="132"/>
      <c r="L2447" s="132"/>
      <c r="M2447" s="132"/>
    </row>
    <row r="2448" spans="10:13">
      <c r="J2448" s="132"/>
      <c r="K2448" s="132"/>
      <c r="L2448" s="132"/>
      <c r="M2448" s="132"/>
    </row>
    <row r="2449" spans="10:13">
      <c r="J2449" s="132"/>
      <c r="K2449" s="132"/>
      <c r="L2449" s="132"/>
      <c r="M2449" s="132"/>
    </row>
    <row r="2450" spans="10:13">
      <c r="J2450" s="132"/>
      <c r="K2450" s="132"/>
      <c r="L2450" s="132"/>
      <c r="M2450" s="132"/>
    </row>
    <row r="2451" spans="10:13">
      <c r="J2451" s="132"/>
      <c r="K2451" s="132"/>
      <c r="L2451" s="132"/>
      <c r="M2451" s="132"/>
    </row>
    <row r="2452" spans="10:13">
      <c r="J2452" s="132"/>
      <c r="K2452" s="132"/>
      <c r="L2452" s="132"/>
      <c r="M2452" s="132"/>
    </row>
    <row r="2453" spans="10:13">
      <c r="J2453" s="132"/>
      <c r="K2453" s="132"/>
      <c r="L2453" s="132"/>
      <c r="M2453" s="132"/>
    </row>
    <row r="2454" spans="10:13">
      <c r="J2454" s="132"/>
      <c r="K2454" s="132"/>
      <c r="L2454" s="132"/>
      <c r="M2454" s="132"/>
    </row>
    <row r="2455" spans="10:13">
      <c r="J2455" s="132"/>
      <c r="K2455" s="132"/>
      <c r="L2455" s="132"/>
      <c r="M2455" s="132"/>
    </row>
    <row r="2456" spans="10:13">
      <c r="J2456" s="132"/>
      <c r="K2456" s="132"/>
      <c r="L2456" s="132"/>
      <c r="M2456" s="132"/>
    </row>
    <row r="2457" spans="10:13">
      <c r="J2457" s="132"/>
      <c r="K2457" s="132"/>
      <c r="L2457" s="132"/>
      <c r="M2457" s="132"/>
    </row>
    <row r="2458" spans="10:13">
      <c r="J2458" s="132"/>
      <c r="K2458" s="132"/>
      <c r="L2458" s="132"/>
      <c r="M2458" s="132"/>
    </row>
    <row r="2459" spans="10:13">
      <c r="J2459" s="132"/>
      <c r="K2459" s="132"/>
      <c r="L2459" s="132"/>
      <c r="M2459" s="132"/>
    </row>
    <row r="2460" spans="10:13">
      <c r="J2460" s="132"/>
      <c r="K2460" s="132"/>
      <c r="L2460" s="132"/>
      <c r="M2460" s="132"/>
    </row>
    <row r="2461" spans="10:13">
      <c r="J2461" s="132"/>
      <c r="K2461" s="132"/>
      <c r="L2461" s="132"/>
      <c r="M2461" s="132"/>
    </row>
    <row r="2462" spans="10:13">
      <c r="J2462" s="132"/>
      <c r="K2462" s="132"/>
      <c r="L2462" s="132"/>
      <c r="M2462" s="132"/>
    </row>
    <row r="2463" spans="10:13">
      <c r="J2463" s="132"/>
      <c r="K2463" s="132"/>
      <c r="L2463" s="132"/>
      <c r="M2463" s="132"/>
    </row>
    <row r="2464" spans="10:13">
      <c r="J2464" s="132"/>
      <c r="K2464" s="132"/>
      <c r="L2464" s="132"/>
      <c r="M2464" s="132"/>
    </row>
    <row r="2465" spans="10:13">
      <c r="J2465" s="132"/>
      <c r="K2465" s="132"/>
      <c r="L2465" s="132"/>
      <c r="M2465" s="132"/>
    </row>
    <row r="2466" spans="10:13">
      <c r="J2466" s="132"/>
      <c r="K2466" s="132"/>
      <c r="L2466" s="132"/>
      <c r="M2466" s="132"/>
    </row>
    <row r="2467" spans="10:13">
      <c r="J2467" s="132"/>
      <c r="K2467" s="132"/>
      <c r="L2467" s="132"/>
      <c r="M2467" s="132"/>
    </row>
    <row r="2468" spans="10:13">
      <c r="J2468" s="132"/>
      <c r="K2468" s="132"/>
      <c r="L2468" s="132"/>
      <c r="M2468" s="132"/>
    </row>
    <row r="2469" spans="10:13">
      <c r="J2469" s="132"/>
      <c r="K2469" s="132"/>
      <c r="L2469" s="132"/>
      <c r="M2469" s="132"/>
    </row>
    <row r="2470" spans="10:13">
      <c r="J2470" s="132"/>
      <c r="K2470" s="132"/>
      <c r="L2470" s="132"/>
      <c r="M2470" s="132"/>
    </row>
    <row r="2471" spans="10:13">
      <c r="J2471" s="132"/>
      <c r="K2471" s="132"/>
      <c r="L2471" s="132"/>
      <c r="M2471" s="132"/>
    </row>
    <row r="2472" spans="10:13">
      <c r="J2472" s="132"/>
      <c r="K2472" s="132"/>
      <c r="L2472" s="132"/>
      <c r="M2472" s="132"/>
    </row>
    <row r="2473" spans="10:13">
      <c r="J2473" s="132"/>
      <c r="K2473" s="132"/>
      <c r="L2473" s="132"/>
      <c r="M2473" s="132"/>
    </row>
    <row r="2474" spans="10:13">
      <c r="J2474" s="132"/>
      <c r="K2474" s="132"/>
      <c r="L2474" s="132"/>
      <c r="M2474" s="132"/>
    </row>
    <row r="2475" spans="10:13">
      <c r="J2475" s="132"/>
      <c r="K2475" s="132"/>
      <c r="L2475" s="132"/>
      <c r="M2475" s="132"/>
    </row>
    <row r="2476" spans="10:13">
      <c r="J2476" s="132"/>
      <c r="K2476" s="132"/>
      <c r="L2476" s="132"/>
      <c r="M2476" s="132"/>
    </row>
    <row r="2477" spans="10:13">
      <c r="J2477" s="132"/>
      <c r="K2477" s="132"/>
      <c r="L2477" s="132"/>
      <c r="M2477" s="132"/>
    </row>
    <row r="2478" spans="10:13">
      <c r="J2478" s="132"/>
      <c r="K2478" s="132"/>
      <c r="L2478" s="132"/>
      <c r="M2478" s="132"/>
    </row>
    <row r="2479" spans="10:13">
      <c r="J2479" s="132"/>
      <c r="K2479" s="132"/>
      <c r="L2479" s="132"/>
      <c r="M2479" s="132"/>
    </row>
    <row r="2480" spans="10:13">
      <c r="J2480" s="132"/>
      <c r="K2480" s="132"/>
      <c r="L2480" s="132"/>
      <c r="M2480" s="132"/>
    </row>
    <row r="2481" spans="10:13">
      <c r="J2481" s="132"/>
      <c r="K2481" s="132"/>
      <c r="L2481" s="132"/>
      <c r="M2481" s="132"/>
    </row>
    <row r="2482" spans="10:13">
      <c r="J2482" s="132"/>
      <c r="K2482" s="132"/>
      <c r="L2482" s="132"/>
      <c r="M2482" s="132"/>
    </row>
    <row r="2483" spans="10:13">
      <c r="J2483" s="132"/>
      <c r="K2483" s="132"/>
      <c r="L2483" s="132"/>
      <c r="M2483" s="132"/>
    </row>
    <row r="2484" spans="10:13">
      <c r="J2484" s="132"/>
      <c r="K2484" s="132"/>
      <c r="L2484" s="132"/>
      <c r="M2484" s="132"/>
    </row>
    <row r="2485" spans="10:13">
      <c r="J2485" s="132"/>
      <c r="K2485" s="132"/>
      <c r="L2485" s="132"/>
      <c r="M2485" s="132"/>
    </row>
    <row r="2486" spans="10:13">
      <c r="J2486" s="132"/>
      <c r="K2486" s="132"/>
      <c r="L2486" s="132"/>
      <c r="M2486" s="132"/>
    </row>
    <row r="2487" spans="10:13">
      <c r="J2487" s="132"/>
      <c r="K2487" s="132"/>
      <c r="L2487" s="132"/>
      <c r="M2487" s="132"/>
    </row>
    <row r="2488" spans="10:13">
      <c r="J2488" s="132"/>
      <c r="K2488" s="132"/>
      <c r="L2488" s="132"/>
      <c r="M2488" s="132"/>
    </row>
    <row r="2489" spans="10:13">
      <c r="J2489" s="132"/>
      <c r="K2489" s="132"/>
      <c r="L2489" s="132"/>
      <c r="M2489" s="132"/>
    </row>
    <row r="2490" spans="10:13">
      <c r="J2490" s="132"/>
      <c r="K2490" s="132"/>
      <c r="L2490" s="132"/>
      <c r="M2490" s="132"/>
    </row>
    <row r="2491" spans="10:13">
      <c r="J2491" s="132"/>
      <c r="K2491" s="132"/>
      <c r="L2491" s="132"/>
      <c r="M2491" s="132"/>
    </row>
    <row r="2492" spans="10:13">
      <c r="J2492" s="132"/>
      <c r="K2492" s="132"/>
      <c r="L2492" s="132"/>
      <c r="M2492" s="132"/>
    </row>
    <row r="2493" spans="10:13">
      <c r="J2493" s="132"/>
      <c r="K2493" s="132"/>
      <c r="L2493" s="132"/>
      <c r="M2493" s="132"/>
    </row>
    <row r="2494" spans="10:13">
      <c r="J2494" s="132"/>
      <c r="K2494" s="132"/>
      <c r="L2494" s="132"/>
      <c r="M2494" s="132"/>
    </row>
    <row r="2495" spans="10:13">
      <c r="J2495" s="132"/>
      <c r="K2495" s="132"/>
      <c r="L2495" s="132"/>
      <c r="M2495" s="132"/>
    </row>
    <row r="2496" spans="10:13">
      <c r="J2496" s="132"/>
      <c r="K2496" s="132"/>
      <c r="L2496" s="132"/>
      <c r="M2496" s="132"/>
    </row>
    <row r="2497" spans="10:13">
      <c r="J2497" s="132"/>
      <c r="K2497" s="132"/>
      <c r="L2497" s="132"/>
      <c r="M2497" s="132"/>
    </row>
    <row r="2498" spans="10:13">
      <c r="J2498" s="132"/>
      <c r="K2498" s="132"/>
      <c r="L2498" s="132"/>
      <c r="M2498" s="132"/>
    </row>
    <row r="2499" spans="10:13">
      <c r="J2499" s="132"/>
      <c r="K2499" s="132"/>
      <c r="L2499" s="132"/>
      <c r="M2499" s="132"/>
    </row>
    <row r="2500" spans="10:13">
      <c r="J2500" s="132"/>
      <c r="K2500" s="132"/>
      <c r="L2500" s="132"/>
      <c r="M2500" s="132"/>
    </row>
    <row r="2501" spans="10:13">
      <c r="J2501" s="132"/>
      <c r="K2501" s="132"/>
      <c r="L2501" s="132"/>
      <c r="M2501" s="132"/>
    </row>
    <row r="2502" spans="10:13">
      <c r="J2502" s="132"/>
      <c r="K2502" s="132"/>
      <c r="L2502" s="132"/>
      <c r="M2502" s="132"/>
    </row>
    <row r="2503" spans="10:13">
      <c r="J2503" s="132"/>
      <c r="K2503" s="132"/>
      <c r="L2503" s="132"/>
      <c r="M2503" s="132"/>
    </row>
    <row r="2504" spans="10:13">
      <c r="J2504" s="132"/>
      <c r="K2504" s="132"/>
      <c r="L2504" s="132"/>
      <c r="M2504" s="132"/>
    </row>
    <row r="2505" spans="10:13">
      <c r="J2505" s="132"/>
      <c r="K2505" s="132"/>
      <c r="L2505" s="132"/>
      <c r="M2505" s="132"/>
    </row>
    <row r="2506" spans="10:13">
      <c r="J2506" s="132"/>
      <c r="K2506" s="132"/>
      <c r="L2506" s="132"/>
      <c r="M2506" s="132"/>
    </row>
    <row r="2507" spans="10:13">
      <c r="J2507" s="132"/>
      <c r="K2507" s="132"/>
      <c r="L2507" s="132"/>
      <c r="M2507" s="132"/>
    </row>
    <row r="2508" spans="10:13">
      <c r="J2508" s="132"/>
      <c r="K2508" s="132"/>
      <c r="L2508" s="132"/>
      <c r="M2508" s="132"/>
    </row>
    <row r="2509" spans="10:13">
      <c r="J2509" s="132"/>
      <c r="K2509" s="132"/>
      <c r="L2509" s="132"/>
      <c r="M2509" s="132"/>
    </row>
    <row r="2510" spans="10:13">
      <c r="J2510" s="132"/>
      <c r="K2510" s="132"/>
      <c r="L2510" s="132"/>
      <c r="M2510" s="132"/>
    </row>
    <row r="2511" spans="10:13">
      <c r="J2511" s="132"/>
      <c r="K2511" s="132"/>
      <c r="L2511" s="132"/>
      <c r="M2511" s="132"/>
    </row>
    <row r="2512" spans="10:13">
      <c r="J2512" s="132"/>
      <c r="K2512" s="132"/>
      <c r="L2512" s="132"/>
      <c r="M2512" s="132"/>
    </row>
    <row r="2513" spans="10:13">
      <c r="J2513" s="132"/>
      <c r="K2513" s="132"/>
      <c r="L2513" s="132"/>
      <c r="M2513" s="132"/>
    </row>
    <row r="2514" spans="10:13">
      <c r="J2514" s="132"/>
      <c r="K2514" s="132"/>
      <c r="L2514" s="132"/>
      <c r="M2514" s="132"/>
    </row>
    <row r="2515" spans="10:13">
      <c r="J2515" s="132"/>
      <c r="K2515" s="132"/>
      <c r="L2515" s="132"/>
      <c r="M2515" s="132"/>
    </row>
    <row r="2516" spans="10:13">
      <c r="J2516" s="132"/>
      <c r="K2516" s="132"/>
      <c r="L2516" s="132"/>
      <c r="M2516" s="132"/>
    </row>
    <row r="2517" spans="10:13">
      <c r="J2517" s="132"/>
      <c r="K2517" s="132"/>
      <c r="L2517" s="132"/>
      <c r="M2517" s="132"/>
    </row>
    <row r="2518" spans="10:13">
      <c r="J2518" s="132"/>
      <c r="K2518" s="132"/>
      <c r="L2518" s="132"/>
      <c r="M2518" s="132"/>
    </row>
    <row r="2519" spans="10:13">
      <c r="J2519" s="132"/>
      <c r="K2519" s="132"/>
      <c r="L2519" s="132"/>
      <c r="M2519" s="132"/>
    </row>
    <row r="2520" spans="10:13">
      <c r="J2520" s="132"/>
      <c r="K2520" s="132"/>
      <c r="L2520" s="132"/>
      <c r="M2520" s="132"/>
    </row>
    <row r="2521" spans="10:13">
      <c r="J2521" s="132"/>
      <c r="K2521" s="132"/>
      <c r="L2521" s="132"/>
      <c r="M2521" s="132"/>
    </row>
    <row r="2522" spans="10:13">
      <c r="J2522" s="132"/>
      <c r="K2522" s="132"/>
      <c r="L2522" s="132"/>
      <c r="M2522" s="132"/>
    </row>
    <row r="2523" spans="10:13">
      <c r="J2523" s="132"/>
      <c r="K2523" s="132"/>
      <c r="L2523" s="132"/>
      <c r="M2523" s="132"/>
    </row>
    <row r="2524" spans="10:13">
      <c r="J2524" s="132"/>
      <c r="K2524" s="132"/>
      <c r="L2524" s="132"/>
      <c r="M2524" s="132"/>
    </row>
    <row r="2525" spans="10:13">
      <c r="J2525" s="132"/>
      <c r="K2525" s="132"/>
      <c r="L2525" s="132"/>
      <c r="M2525" s="132"/>
    </row>
    <row r="2526" spans="10:13">
      <c r="J2526" s="132"/>
      <c r="K2526" s="132"/>
      <c r="L2526" s="132"/>
      <c r="M2526" s="132"/>
    </row>
    <row r="2527" spans="10:13">
      <c r="J2527" s="132"/>
      <c r="K2527" s="132"/>
      <c r="L2527" s="132"/>
      <c r="M2527" s="132"/>
    </row>
    <row r="2528" spans="10:13">
      <c r="J2528" s="132"/>
      <c r="K2528" s="132"/>
      <c r="L2528" s="132"/>
      <c r="M2528" s="132"/>
    </row>
    <row r="2529" spans="10:13">
      <c r="J2529" s="132"/>
      <c r="K2529" s="132"/>
      <c r="L2529" s="132"/>
      <c r="M2529" s="132"/>
    </row>
    <row r="2530" spans="10:13">
      <c r="J2530" s="132"/>
      <c r="K2530" s="132"/>
      <c r="L2530" s="132"/>
      <c r="M2530" s="132"/>
    </row>
    <row r="2531" spans="10:13">
      <c r="J2531" s="132"/>
      <c r="K2531" s="132"/>
      <c r="L2531" s="132"/>
      <c r="M2531" s="132"/>
    </row>
    <row r="2532" spans="10:13">
      <c r="J2532" s="132"/>
      <c r="K2532" s="132"/>
      <c r="L2532" s="132"/>
      <c r="M2532" s="132"/>
    </row>
    <row r="2533" spans="10:13">
      <c r="J2533" s="132"/>
      <c r="K2533" s="132"/>
      <c r="L2533" s="132"/>
      <c r="M2533" s="132"/>
    </row>
    <row r="2534" spans="10:13">
      <c r="J2534" s="132"/>
      <c r="K2534" s="132"/>
      <c r="L2534" s="132"/>
      <c r="M2534" s="132"/>
    </row>
    <row r="2535" spans="10:13">
      <c r="J2535" s="132"/>
      <c r="K2535" s="132"/>
      <c r="L2535" s="132"/>
      <c r="M2535" s="132"/>
    </row>
    <row r="2536" spans="10:13">
      <c r="J2536" s="132"/>
      <c r="K2536" s="132"/>
      <c r="L2536" s="132"/>
      <c r="M2536" s="132"/>
    </row>
    <row r="2537" spans="10:13">
      <c r="J2537" s="132"/>
      <c r="K2537" s="132"/>
      <c r="L2537" s="132"/>
      <c r="M2537" s="132"/>
    </row>
    <row r="2538" spans="10:13">
      <c r="J2538" s="132"/>
      <c r="K2538" s="132"/>
      <c r="L2538" s="132"/>
      <c r="M2538" s="132"/>
    </row>
    <row r="2539" spans="10:13">
      <c r="J2539" s="132"/>
      <c r="K2539" s="132"/>
      <c r="L2539" s="132"/>
      <c r="M2539" s="132"/>
    </row>
    <row r="2540" spans="10:13">
      <c r="J2540" s="132"/>
      <c r="K2540" s="132"/>
      <c r="L2540" s="132"/>
      <c r="M2540" s="132"/>
    </row>
    <row r="2541" spans="10:13">
      <c r="J2541" s="132"/>
      <c r="K2541" s="132"/>
      <c r="L2541" s="132"/>
      <c r="M2541" s="132"/>
    </row>
    <row r="2542" spans="10:13">
      <c r="J2542" s="132"/>
      <c r="K2542" s="132"/>
      <c r="L2542" s="132"/>
      <c r="M2542" s="132"/>
    </row>
    <row r="2543" spans="10:13">
      <c r="J2543" s="132"/>
      <c r="K2543" s="132"/>
      <c r="L2543" s="132"/>
      <c r="M2543" s="132"/>
    </row>
    <row r="2544" spans="10:13">
      <c r="J2544" s="132"/>
      <c r="K2544" s="132"/>
      <c r="L2544" s="132"/>
      <c r="M2544" s="132"/>
    </row>
    <row r="2545" spans="10:13">
      <c r="J2545" s="132"/>
      <c r="K2545" s="132"/>
      <c r="L2545" s="132"/>
      <c r="M2545" s="132"/>
    </row>
    <row r="2546" spans="10:13">
      <c r="J2546" s="132"/>
      <c r="K2546" s="132"/>
      <c r="L2546" s="132"/>
      <c r="M2546" s="132"/>
    </row>
    <row r="2547" spans="10:13">
      <c r="J2547" s="132"/>
      <c r="K2547" s="132"/>
      <c r="L2547" s="132"/>
      <c r="M2547" s="132"/>
    </row>
    <row r="2548" spans="10:13">
      <c r="J2548" s="132"/>
      <c r="K2548" s="132"/>
      <c r="L2548" s="132"/>
      <c r="M2548" s="132"/>
    </row>
    <row r="2549" spans="10:13">
      <c r="J2549" s="132"/>
      <c r="K2549" s="132"/>
      <c r="L2549" s="132"/>
      <c r="M2549" s="132"/>
    </row>
    <row r="2550" spans="10:13">
      <c r="J2550" s="132"/>
      <c r="K2550" s="132"/>
      <c r="L2550" s="132"/>
      <c r="M2550" s="132"/>
    </row>
    <row r="2551" spans="10:13">
      <c r="J2551" s="132"/>
      <c r="K2551" s="132"/>
      <c r="L2551" s="132"/>
      <c r="M2551" s="132"/>
    </row>
    <row r="2552" spans="10:13">
      <c r="J2552" s="132"/>
      <c r="K2552" s="132"/>
      <c r="L2552" s="132"/>
      <c r="M2552" s="132"/>
    </row>
    <row r="2553" spans="10:13">
      <c r="J2553" s="132"/>
      <c r="K2553" s="132"/>
      <c r="L2553" s="132"/>
      <c r="M2553" s="132"/>
    </row>
    <row r="2554" spans="10:13">
      <c r="J2554" s="132"/>
      <c r="K2554" s="132"/>
      <c r="L2554" s="132"/>
      <c r="M2554" s="132"/>
    </row>
    <row r="2555" spans="10:13">
      <c r="J2555" s="132"/>
      <c r="K2555" s="132"/>
      <c r="L2555" s="132"/>
      <c r="M2555" s="132"/>
    </row>
    <row r="2556" spans="10:13">
      <c r="J2556" s="132"/>
      <c r="K2556" s="132"/>
      <c r="L2556" s="132"/>
      <c r="M2556" s="132"/>
    </row>
    <row r="2557" spans="10:13">
      <c r="J2557" s="132"/>
      <c r="K2557" s="132"/>
      <c r="L2557" s="132"/>
      <c r="M2557" s="132"/>
    </row>
    <row r="2558" spans="10:13">
      <c r="J2558" s="132"/>
      <c r="K2558" s="132"/>
      <c r="L2558" s="132"/>
      <c r="M2558" s="132"/>
    </row>
    <row r="2559" spans="10:13">
      <c r="J2559" s="132"/>
      <c r="K2559" s="132"/>
      <c r="L2559" s="132"/>
      <c r="M2559" s="132"/>
    </row>
    <row r="2560" spans="10:13">
      <c r="J2560" s="132"/>
      <c r="K2560" s="132"/>
      <c r="L2560" s="132"/>
      <c r="M2560" s="132"/>
    </row>
    <row r="2561" spans="10:13">
      <c r="J2561" s="132"/>
      <c r="K2561" s="132"/>
      <c r="L2561" s="132"/>
      <c r="M2561" s="132"/>
    </row>
    <row r="2562" spans="10:13">
      <c r="J2562" s="132"/>
      <c r="K2562" s="132"/>
      <c r="L2562" s="132"/>
      <c r="M2562" s="132"/>
    </row>
    <row r="2563" spans="10:13">
      <c r="J2563" s="132"/>
      <c r="K2563" s="132"/>
      <c r="L2563" s="132"/>
      <c r="M2563" s="132"/>
    </row>
    <row r="2564" spans="10:13">
      <c r="J2564" s="132"/>
      <c r="K2564" s="132"/>
      <c r="L2564" s="132"/>
      <c r="M2564" s="132"/>
    </row>
    <row r="2565" spans="10:13">
      <c r="J2565" s="132"/>
      <c r="K2565" s="132"/>
      <c r="L2565" s="132"/>
      <c r="M2565" s="132"/>
    </row>
    <row r="2566" spans="10:13">
      <c r="J2566" s="132"/>
      <c r="K2566" s="132"/>
      <c r="L2566" s="132"/>
      <c r="M2566" s="132"/>
    </row>
    <row r="2567" spans="10:13">
      <c r="J2567" s="132"/>
      <c r="K2567" s="132"/>
      <c r="L2567" s="132"/>
      <c r="M2567" s="132"/>
    </row>
    <row r="2568" spans="10:13">
      <c r="J2568" s="132"/>
      <c r="K2568" s="132"/>
      <c r="L2568" s="132"/>
      <c r="M2568" s="132"/>
    </row>
    <row r="2569" spans="10:13">
      <c r="J2569" s="132"/>
      <c r="K2569" s="132"/>
      <c r="L2569" s="132"/>
      <c r="M2569" s="132"/>
    </row>
    <row r="2570" spans="10:13">
      <c r="J2570" s="132"/>
      <c r="K2570" s="132"/>
      <c r="L2570" s="132"/>
      <c r="M2570" s="132"/>
    </row>
    <row r="2571" spans="10:13">
      <c r="J2571" s="132"/>
      <c r="K2571" s="132"/>
      <c r="L2571" s="132"/>
      <c r="M2571" s="132"/>
    </row>
    <row r="2572" spans="10:13">
      <c r="J2572" s="132"/>
      <c r="K2572" s="132"/>
      <c r="L2572" s="132"/>
      <c r="M2572" s="132"/>
    </row>
    <row r="2573" spans="10:13">
      <c r="J2573" s="132"/>
      <c r="K2573" s="132"/>
      <c r="L2573" s="132"/>
      <c r="M2573" s="132"/>
    </row>
    <row r="2574" spans="10:13">
      <c r="J2574" s="132"/>
      <c r="K2574" s="132"/>
      <c r="L2574" s="132"/>
      <c r="M2574" s="132"/>
    </row>
    <row r="2575" spans="10:13">
      <c r="J2575" s="132"/>
      <c r="K2575" s="132"/>
      <c r="L2575" s="132"/>
      <c r="M2575" s="132"/>
    </row>
    <row r="2576" spans="10:13">
      <c r="J2576" s="132"/>
      <c r="K2576" s="132"/>
      <c r="L2576" s="132"/>
      <c r="M2576" s="132"/>
    </row>
    <row r="2577" spans="10:13">
      <c r="J2577" s="132"/>
      <c r="K2577" s="132"/>
      <c r="L2577" s="132"/>
      <c r="M2577" s="132"/>
    </row>
    <row r="2578" spans="10:13">
      <c r="J2578" s="132"/>
      <c r="K2578" s="132"/>
      <c r="L2578" s="132"/>
      <c r="M2578" s="132"/>
    </row>
    <row r="2579" spans="10:13">
      <c r="J2579" s="132"/>
      <c r="K2579" s="132"/>
      <c r="L2579" s="132"/>
      <c r="M2579" s="132"/>
    </row>
    <row r="2580" spans="10:13">
      <c r="J2580" s="132"/>
      <c r="K2580" s="132"/>
      <c r="L2580" s="132"/>
      <c r="M2580" s="132"/>
    </row>
    <row r="2581" spans="10:13">
      <c r="J2581" s="132"/>
      <c r="K2581" s="132"/>
      <c r="L2581" s="132"/>
      <c r="M2581" s="132"/>
    </row>
    <row r="2582" spans="10:13">
      <c r="J2582" s="132"/>
      <c r="K2582" s="132"/>
      <c r="L2582" s="132"/>
      <c r="M2582" s="132"/>
    </row>
    <row r="2583" spans="10:13">
      <c r="J2583" s="132"/>
      <c r="K2583" s="132"/>
      <c r="L2583" s="132"/>
      <c r="M2583" s="132"/>
    </row>
    <row r="2584" spans="10:13">
      <c r="J2584" s="132"/>
      <c r="K2584" s="132"/>
      <c r="L2584" s="132"/>
      <c r="M2584" s="132"/>
    </row>
    <row r="2585" spans="10:13">
      <c r="J2585" s="132"/>
      <c r="K2585" s="132"/>
      <c r="L2585" s="132"/>
      <c r="M2585" s="132"/>
    </row>
    <row r="2586" spans="10:13">
      <c r="J2586" s="132"/>
      <c r="K2586" s="132"/>
      <c r="L2586" s="132"/>
      <c r="M2586" s="132"/>
    </row>
    <row r="2587" spans="10:13">
      <c r="J2587" s="132"/>
      <c r="K2587" s="132"/>
      <c r="L2587" s="132"/>
      <c r="M2587" s="132"/>
    </row>
    <row r="2588" spans="10:13">
      <c r="J2588" s="132"/>
      <c r="K2588" s="132"/>
      <c r="L2588" s="132"/>
      <c r="M2588" s="132"/>
    </row>
    <row r="2589" spans="10:13">
      <c r="J2589" s="132"/>
      <c r="K2589" s="132"/>
      <c r="L2589" s="132"/>
      <c r="M2589" s="132"/>
    </row>
    <row r="2590" spans="10:13">
      <c r="J2590" s="132"/>
      <c r="K2590" s="132"/>
      <c r="L2590" s="132"/>
      <c r="M2590" s="132"/>
    </row>
    <row r="2591" spans="10:13">
      <c r="J2591" s="132"/>
      <c r="K2591" s="132"/>
      <c r="L2591" s="132"/>
      <c r="M2591" s="132"/>
    </row>
    <row r="2592" spans="10:13">
      <c r="J2592" s="132"/>
      <c r="K2592" s="132"/>
      <c r="L2592" s="132"/>
      <c r="M2592" s="132"/>
    </row>
    <row r="2593" spans="10:13">
      <c r="J2593" s="132"/>
      <c r="K2593" s="132"/>
      <c r="L2593" s="132"/>
      <c r="M2593" s="132"/>
    </row>
    <row r="2594" spans="10:13">
      <c r="J2594" s="132"/>
      <c r="K2594" s="132"/>
      <c r="L2594" s="132"/>
      <c r="M2594" s="132"/>
    </row>
    <row r="2595" spans="10:13">
      <c r="J2595" s="132"/>
      <c r="K2595" s="132"/>
      <c r="L2595" s="132"/>
      <c r="M2595" s="132"/>
    </row>
    <row r="2596" spans="10:13">
      <c r="J2596" s="132"/>
      <c r="K2596" s="132"/>
      <c r="L2596" s="132"/>
      <c r="M2596" s="132"/>
    </row>
    <row r="2597" spans="10:13">
      <c r="J2597" s="132"/>
      <c r="K2597" s="132"/>
      <c r="L2597" s="132"/>
      <c r="M2597" s="132"/>
    </row>
    <row r="2598" spans="10:13">
      <c r="J2598" s="132"/>
      <c r="K2598" s="132"/>
      <c r="L2598" s="132"/>
      <c r="M2598" s="132"/>
    </row>
    <row r="2599" spans="10:13">
      <c r="J2599" s="132"/>
      <c r="K2599" s="132"/>
      <c r="L2599" s="132"/>
      <c r="M2599" s="132"/>
    </row>
    <row r="2600" spans="10:13">
      <c r="J2600" s="132"/>
      <c r="K2600" s="132"/>
      <c r="L2600" s="132"/>
      <c r="M2600" s="132"/>
    </row>
    <row r="2601" spans="10:13">
      <c r="J2601" s="132"/>
      <c r="K2601" s="132"/>
      <c r="L2601" s="132"/>
      <c r="M2601" s="132"/>
    </row>
    <row r="2602" spans="10:13">
      <c r="J2602" s="132"/>
      <c r="K2602" s="132"/>
      <c r="L2602" s="132"/>
      <c r="M2602" s="132"/>
    </row>
    <row r="2603" spans="10:13">
      <c r="J2603" s="132"/>
      <c r="K2603" s="132"/>
      <c r="L2603" s="132"/>
      <c r="M2603" s="132"/>
    </row>
    <row r="2604" spans="10:13">
      <c r="J2604" s="132"/>
      <c r="K2604" s="132"/>
      <c r="L2604" s="132"/>
      <c r="M2604" s="132"/>
    </row>
    <row r="2605" spans="10:13">
      <c r="J2605" s="132"/>
      <c r="K2605" s="132"/>
      <c r="L2605" s="132"/>
      <c r="M2605" s="132"/>
    </row>
    <row r="2606" spans="10:13">
      <c r="J2606" s="132"/>
      <c r="K2606" s="132"/>
      <c r="L2606" s="132"/>
      <c r="M2606" s="132"/>
    </row>
    <row r="2607" spans="10:13">
      <c r="J2607" s="132"/>
      <c r="K2607" s="132"/>
      <c r="L2607" s="132"/>
      <c r="M2607" s="132"/>
    </row>
    <row r="2608" spans="10:13">
      <c r="J2608" s="132"/>
      <c r="K2608" s="132"/>
      <c r="L2608" s="132"/>
      <c r="M2608" s="132"/>
    </row>
    <row r="2609" spans="10:13">
      <c r="J2609" s="132"/>
      <c r="K2609" s="132"/>
      <c r="L2609" s="132"/>
      <c r="M2609" s="132"/>
    </row>
    <row r="2610" spans="10:13">
      <c r="J2610" s="132"/>
      <c r="K2610" s="132"/>
      <c r="L2610" s="132"/>
      <c r="M2610" s="132"/>
    </row>
    <row r="2611" spans="10:13">
      <c r="J2611" s="132"/>
      <c r="K2611" s="132"/>
      <c r="L2611" s="132"/>
      <c r="M2611" s="132"/>
    </row>
    <row r="2612" spans="10:13">
      <c r="J2612" s="132"/>
      <c r="K2612" s="132"/>
      <c r="L2612" s="132"/>
      <c r="M2612" s="132"/>
    </row>
    <row r="2613" spans="10:13">
      <c r="J2613" s="132"/>
      <c r="K2613" s="132"/>
      <c r="L2613" s="132"/>
      <c r="M2613" s="132"/>
    </row>
    <row r="2614" spans="10:13">
      <c r="J2614" s="132"/>
      <c r="K2614" s="132"/>
      <c r="L2614" s="132"/>
      <c r="M2614" s="132"/>
    </row>
    <row r="2615" spans="10:13">
      <c r="J2615" s="132"/>
      <c r="K2615" s="132"/>
      <c r="L2615" s="132"/>
      <c r="M2615" s="132"/>
    </row>
    <row r="2616" spans="10:13">
      <c r="J2616" s="132"/>
      <c r="K2616" s="132"/>
      <c r="L2616" s="132"/>
      <c r="M2616" s="132"/>
    </row>
    <row r="2617" spans="10:13">
      <c r="J2617" s="132"/>
      <c r="K2617" s="132"/>
      <c r="L2617" s="132"/>
      <c r="M2617" s="132"/>
    </row>
    <row r="2618" spans="10:13">
      <c r="J2618" s="132"/>
      <c r="K2618" s="132"/>
      <c r="L2618" s="132"/>
      <c r="M2618" s="132"/>
    </row>
    <row r="2619" spans="10:13">
      <c r="J2619" s="132"/>
      <c r="K2619" s="132"/>
      <c r="L2619" s="132"/>
      <c r="M2619" s="132"/>
    </row>
    <row r="2620" spans="10:13">
      <c r="J2620" s="132"/>
      <c r="K2620" s="132"/>
      <c r="L2620" s="132"/>
      <c r="M2620" s="132"/>
    </row>
    <row r="2621" spans="10:13">
      <c r="J2621" s="132"/>
      <c r="K2621" s="132"/>
      <c r="L2621" s="132"/>
      <c r="M2621" s="132"/>
    </row>
    <row r="2622" spans="10:13">
      <c r="J2622" s="132"/>
      <c r="K2622" s="132"/>
      <c r="L2622" s="132"/>
      <c r="M2622" s="132"/>
    </row>
    <row r="2623" spans="10:13">
      <c r="J2623" s="132"/>
      <c r="K2623" s="132"/>
      <c r="L2623" s="132"/>
      <c r="M2623" s="132"/>
    </row>
    <row r="2624" spans="10:13">
      <c r="J2624" s="132"/>
      <c r="K2624" s="132"/>
      <c r="L2624" s="132"/>
      <c r="M2624" s="132"/>
    </row>
    <row r="2625" spans="10:13">
      <c r="J2625" s="132"/>
      <c r="K2625" s="132"/>
      <c r="L2625" s="132"/>
      <c r="M2625" s="132"/>
    </row>
    <row r="2626" spans="10:13">
      <c r="J2626" s="132"/>
      <c r="K2626" s="132"/>
      <c r="L2626" s="132"/>
      <c r="M2626" s="132"/>
    </row>
    <row r="2627" spans="10:13">
      <c r="J2627" s="132"/>
      <c r="K2627" s="132"/>
      <c r="L2627" s="132"/>
      <c r="M2627" s="132"/>
    </row>
    <row r="2628" spans="10:13">
      <c r="J2628" s="132"/>
      <c r="K2628" s="132"/>
      <c r="L2628" s="132"/>
      <c r="M2628" s="132"/>
    </row>
    <row r="2629" spans="10:13">
      <c r="J2629" s="132"/>
      <c r="K2629" s="132"/>
      <c r="L2629" s="132"/>
      <c r="M2629" s="132"/>
    </row>
    <row r="2630" spans="10:13">
      <c r="J2630" s="132"/>
      <c r="K2630" s="132"/>
      <c r="L2630" s="132"/>
      <c r="M2630" s="132"/>
    </row>
    <row r="2631" spans="10:13">
      <c r="J2631" s="132"/>
      <c r="K2631" s="132"/>
      <c r="L2631" s="132"/>
      <c r="M2631" s="132"/>
    </row>
    <row r="2632" spans="10:13">
      <c r="J2632" s="132"/>
      <c r="K2632" s="132"/>
      <c r="L2632" s="132"/>
      <c r="M2632" s="132"/>
    </row>
    <row r="2633" spans="10:13">
      <c r="J2633" s="132"/>
      <c r="K2633" s="132"/>
      <c r="L2633" s="132"/>
      <c r="M2633" s="132"/>
    </row>
    <row r="2634" spans="10:13">
      <c r="J2634" s="132"/>
      <c r="K2634" s="132"/>
      <c r="L2634" s="132"/>
      <c r="M2634" s="132"/>
    </row>
    <row r="2635" spans="10:13">
      <c r="J2635" s="132"/>
      <c r="K2635" s="132"/>
      <c r="L2635" s="132"/>
      <c r="M2635" s="132"/>
    </row>
    <row r="2636" spans="10:13">
      <c r="J2636" s="132"/>
      <c r="K2636" s="132"/>
      <c r="L2636" s="132"/>
      <c r="M2636" s="132"/>
    </row>
    <row r="2637" spans="10:13">
      <c r="J2637" s="132"/>
      <c r="K2637" s="132"/>
      <c r="L2637" s="132"/>
      <c r="M2637" s="132"/>
    </row>
    <row r="2638" spans="10:13">
      <c r="J2638" s="132"/>
      <c r="K2638" s="132"/>
      <c r="L2638" s="132"/>
      <c r="M2638" s="132"/>
    </row>
    <row r="2639" spans="10:13">
      <c r="J2639" s="132"/>
      <c r="K2639" s="132"/>
      <c r="L2639" s="132"/>
      <c r="M2639" s="132"/>
    </row>
    <row r="2640" spans="10:13">
      <c r="J2640" s="132"/>
      <c r="K2640" s="132"/>
      <c r="L2640" s="132"/>
      <c r="M2640" s="132"/>
    </row>
    <row r="2641" spans="10:13">
      <c r="J2641" s="132"/>
      <c r="K2641" s="132"/>
      <c r="L2641" s="132"/>
      <c r="M2641" s="132"/>
    </row>
    <row r="2642" spans="10:13">
      <c r="J2642" s="132"/>
      <c r="K2642" s="132"/>
      <c r="L2642" s="132"/>
      <c r="M2642" s="132"/>
    </row>
    <row r="2643" spans="10:13">
      <c r="J2643" s="132"/>
      <c r="K2643" s="132"/>
      <c r="L2643" s="132"/>
      <c r="M2643" s="132"/>
    </row>
    <row r="2644" spans="10:13">
      <c r="J2644" s="132"/>
      <c r="K2644" s="132"/>
      <c r="L2644" s="132"/>
      <c r="M2644" s="132"/>
    </row>
    <row r="2645" spans="10:13">
      <c r="J2645" s="132"/>
      <c r="K2645" s="132"/>
      <c r="L2645" s="132"/>
      <c r="M2645" s="132"/>
    </row>
    <row r="2646" spans="10:13">
      <c r="J2646" s="132"/>
      <c r="K2646" s="132"/>
      <c r="L2646" s="132"/>
      <c r="M2646" s="132"/>
    </row>
    <row r="2647" spans="10:13">
      <c r="J2647" s="132"/>
      <c r="K2647" s="132"/>
      <c r="L2647" s="132"/>
      <c r="M2647" s="132"/>
    </row>
    <row r="2648" spans="10:13">
      <c r="J2648" s="132"/>
      <c r="K2648" s="132"/>
      <c r="L2648" s="132"/>
      <c r="M2648" s="132"/>
    </row>
    <row r="2649" spans="10:13">
      <c r="J2649" s="132"/>
      <c r="K2649" s="132"/>
      <c r="L2649" s="132"/>
      <c r="M2649" s="132"/>
    </row>
    <row r="2650" spans="10:13">
      <c r="J2650" s="132"/>
      <c r="K2650" s="132"/>
      <c r="L2650" s="132"/>
      <c r="M2650" s="132"/>
    </row>
    <row r="2651" spans="10:13">
      <c r="J2651" s="132"/>
      <c r="K2651" s="132"/>
      <c r="L2651" s="132"/>
      <c r="M2651" s="132"/>
    </row>
    <row r="2652" spans="10:13">
      <c r="J2652" s="132"/>
      <c r="K2652" s="132"/>
      <c r="L2652" s="132"/>
      <c r="M2652" s="132"/>
    </row>
    <row r="2653" spans="10:13">
      <c r="J2653" s="132"/>
      <c r="K2653" s="132"/>
      <c r="L2653" s="132"/>
      <c r="M2653" s="132"/>
    </row>
    <row r="2654" spans="10:13">
      <c r="J2654" s="132"/>
      <c r="K2654" s="132"/>
      <c r="L2654" s="132"/>
      <c r="M2654" s="132"/>
    </row>
    <row r="2655" spans="10:13">
      <c r="J2655" s="132"/>
      <c r="K2655" s="132"/>
      <c r="L2655" s="132"/>
      <c r="M2655" s="132"/>
    </row>
    <row r="2656" spans="10:13">
      <c r="J2656" s="132"/>
      <c r="K2656" s="132"/>
      <c r="L2656" s="132"/>
      <c r="M2656" s="132"/>
    </row>
    <row r="2657" spans="10:13">
      <c r="J2657" s="132"/>
      <c r="K2657" s="132"/>
      <c r="L2657" s="132"/>
      <c r="M2657" s="132"/>
    </row>
    <row r="2658" spans="10:13">
      <c r="J2658" s="132"/>
      <c r="K2658" s="132"/>
      <c r="L2658" s="132"/>
      <c r="M2658" s="132"/>
    </row>
    <row r="2659" spans="10:13">
      <c r="J2659" s="132"/>
      <c r="K2659" s="132"/>
      <c r="L2659" s="132"/>
      <c r="M2659" s="132"/>
    </row>
    <row r="2660" spans="10:13">
      <c r="J2660" s="132"/>
      <c r="K2660" s="132"/>
      <c r="L2660" s="132"/>
      <c r="M2660" s="132"/>
    </row>
    <row r="2661" spans="10:13">
      <c r="J2661" s="132"/>
      <c r="K2661" s="132"/>
      <c r="L2661" s="132"/>
      <c r="M2661" s="132"/>
    </row>
    <row r="2662" spans="10:13">
      <c r="J2662" s="132"/>
      <c r="K2662" s="132"/>
      <c r="L2662" s="132"/>
      <c r="M2662" s="132"/>
    </row>
    <row r="2663" spans="10:13">
      <c r="J2663" s="132"/>
      <c r="K2663" s="132"/>
      <c r="L2663" s="132"/>
      <c r="M2663" s="132"/>
    </row>
    <row r="2664" spans="10:13">
      <c r="J2664" s="132"/>
      <c r="K2664" s="132"/>
      <c r="L2664" s="132"/>
      <c r="M2664" s="132"/>
    </row>
    <row r="2665" spans="10:13">
      <c r="J2665" s="132"/>
      <c r="K2665" s="132"/>
      <c r="L2665" s="132"/>
      <c r="M2665" s="132"/>
    </row>
    <row r="2666" spans="10:13">
      <c r="J2666" s="132"/>
      <c r="K2666" s="132"/>
      <c r="L2666" s="132"/>
      <c r="M2666" s="132"/>
    </row>
    <row r="2667" spans="10:13">
      <c r="J2667" s="132"/>
      <c r="K2667" s="132"/>
      <c r="L2667" s="132"/>
      <c r="M2667" s="132"/>
    </row>
    <row r="2668" spans="10:13">
      <c r="J2668" s="132"/>
      <c r="K2668" s="132"/>
      <c r="L2668" s="132"/>
      <c r="M2668" s="132"/>
    </row>
    <row r="2669" spans="10:13">
      <c r="J2669" s="132"/>
      <c r="K2669" s="132"/>
      <c r="L2669" s="132"/>
      <c r="M2669" s="132"/>
    </row>
    <row r="2670" spans="10:13">
      <c r="J2670" s="132"/>
      <c r="K2670" s="132"/>
      <c r="L2670" s="132"/>
      <c r="M2670" s="132"/>
    </row>
    <row r="2671" spans="10:13">
      <c r="J2671" s="132"/>
      <c r="K2671" s="132"/>
      <c r="L2671" s="132"/>
      <c r="M2671" s="132"/>
    </row>
    <row r="2672" spans="10:13">
      <c r="J2672" s="132"/>
      <c r="K2672" s="132"/>
      <c r="L2672" s="132"/>
      <c r="M2672" s="132"/>
    </row>
    <row r="2673" spans="10:13">
      <c r="J2673" s="132"/>
      <c r="K2673" s="132"/>
      <c r="L2673" s="132"/>
      <c r="M2673" s="132"/>
    </row>
    <row r="2674" spans="10:13">
      <c r="J2674" s="132"/>
      <c r="K2674" s="132"/>
      <c r="L2674" s="132"/>
      <c r="M2674" s="132"/>
    </row>
    <row r="2675" spans="10:13">
      <c r="J2675" s="132"/>
      <c r="K2675" s="132"/>
      <c r="L2675" s="132"/>
      <c r="M2675" s="132"/>
    </row>
    <row r="2676" spans="10:13">
      <c r="J2676" s="132"/>
      <c r="K2676" s="132"/>
      <c r="L2676" s="132"/>
      <c r="M2676" s="132"/>
    </row>
    <row r="2677" spans="10:13">
      <c r="J2677" s="132"/>
      <c r="K2677" s="132"/>
      <c r="L2677" s="132"/>
      <c r="M2677" s="132"/>
    </row>
    <row r="2678" spans="10:13">
      <c r="J2678" s="132"/>
      <c r="K2678" s="132"/>
      <c r="L2678" s="132"/>
      <c r="M2678" s="132"/>
    </row>
    <row r="2679" spans="10:13">
      <c r="J2679" s="132"/>
      <c r="K2679" s="132"/>
      <c r="L2679" s="132"/>
      <c r="M2679" s="132"/>
    </row>
    <row r="2680" spans="10:13">
      <c r="J2680" s="132"/>
      <c r="K2680" s="132"/>
      <c r="L2680" s="132"/>
      <c r="M2680" s="132"/>
    </row>
    <row r="2681" spans="10:13">
      <c r="J2681" s="132"/>
      <c r="K2681" s="132"/>
      <c r="L2681" s="132"/>
      <c r="M2681" s="132"/>
    </row>
    <row r="2682" spans="10:13">
      <c r="J2682" s="132"/>
      <c r="K2682" s="132"/>
      <c r="L2682" s="132"/>
      <c r="M2682" s="132"/>
    </row>
    <row r="2683" spans="10:13">
      <c r="J2683" s="132"/>
      <c r="K2683" s="132"/>
      <c r="L2683" s="132"/>
      <c r="M2683" s="132"/>
    </row>
    <row r="2684" spans="10:13">
      <c r="J2684" s="132"/>
      <c r="K2684" s="132"/>
      <c r="L2684" s="132"/>
      <c r="M2684" s="132"/>
    </row>
    <row r="2685" spans="10:13">
      <c r="J2685" s="132"/>
      <c r="K2685" s="132"/>
      <c r="L2685" s="132"/>
      <c r="M2685" s="132"/>
    </row>
    <row r="2686" spans="10:13">
      <c r="J2686" s="132"/>
      <c r="K2686" s="132"/>
      <c r="L2686" s="132"/>
      <c r="M2686" s="132"/>
    </row>
    <row r="2687" spans="10:13">
      <c r="J2687" s="132"/>
      <c r="K2687" s="132"/>
      <c r="L2687" s="132"/>
      <c r="M2687" s="132"/>
    </row>
    <row r="2688" spans="10:13">
      <c r="J2688" s="132"/>
      <c r="K2688" s="132"/>
      <c r="L2688" s="132"/>
      <c r="M2688" s="132"/>
    </row>
    <row r="2689" spans="10:13">
      <c r="J2689" s="132"/>
      <c r="K2689" s="132"/>
      <c r="L2689" s="132"/>
      <c r="M2689" s="132"/>
    </row>
    <row r="2690" spans="10:13">
      <c r="J2690" s="132"/>
      <c r="K2690" s="132"/>
      <c r="L2690" s="132"/>
      <c r="M2690" s="132"/>
    </row>
    <row r="2691" spans="10:13">
      <c r="J2691" s="132"/>
      <c r="K2691" s="132"/>
      <c r="L2691" s="132"/>
      <c r="M2691" s="132"/>
    </row>
    <row r="2692" spans="10:13">
      <c r="J2692" s="132"/>
      <c r="K2692" s="132"/>
      <c r="L2692" s="132"/>
      <c r="M2692" s="132"/>
    </row>
    <row r="2693" spans="10:13">
      <c r="J2693" s="132"/>
      <c r="K2693" s="132"/>
      <c r="L2693" s="132"/>
      <c r="M2693" s="132"/>
    </row>
    <row r="2694" spans="10:13">
      <c r="J2694" s="132"/>
      <c r="K2694" s="132"/>
      <c r="L2694" s="132"/>
      <c r="M2694" s="132"/>
    </row>
    <row r="2695" spans="10:13">
      <c r="J2695" s="132"/>
      <c r="K2695" s="132"/>
      <c r="L2695" s="132"/>
      <c r="M2695" s="132"/>
    </row>
    <row r="2696" spans="10:13">
      <c r="J2696" s="132"/>
      <c r="K2696" s="132"/>
      <c r="L2696" s="132"/>
      <c r="M2696" s="132"/>
    </row>
    <row r="2697" spans="10:13">
      <c r="J2697" s="132"/>
      <c r="K2697" s="132"/>
      <c r="L2697" s="132"/>
      <c r="M2697" s="132"/>
    </row>
    <row r="2698" spans="10:13">
      <c r="J2698" s="132"/>
      <c r="K2698" s="132"/>
      <c r="L2698" s="132"/>
      <c r="M2698" s="132"/>
    </row>
    <row r="2699" spans="10:13">
      <c r="J2699" s="132"/>
      <c r="K2699" s="132"/>
      <c r="L2699" s="132"/>
      <c r="M2699" s="132"/>
    </row>
    <row r="2700" spans="10:13">
      <c r="J2700" s="132"/>
      <c r="K2700" s="132"/>
      <c r="L2700" s="132"/>
      <c r="M2700" s="132"/>
    </row>
    <row r="2701" spans="10:13">
      <c r="J2701" s="132"/>
      <c r="K2701" s="132"/>
      <c r="L2701" s="132"/>
      <c r="M2701" s="132"/>
    </row>
    <row r="2702" spans="10:13">
      <c r="J2702" s="132"/>
      <c r="K2702" s="132"/>
      <c r="L2702" s="132"/>
      <c r="M2702" s="132"/>
    </row>
    <row r="2703" spans="10:13">
      <c r="J2703" s="132"/>
      <c r="K2703" s="132"/>
      <c r="L2703" s="132"/>
      <c r="M2703" s="132"/>
    </row>
    <row r="2704" spans="10:13">
      <c r="J2704" s="132"/>
      <c r="K2704" s="132"/>
      <c r="L2704" s="132"/>
      <c r="M2704" s="132"/>
    </row>
    <row r="2705" spans="10:13">
      <c r="J2705" s="132"/>
      <c r="K2705" s="132"/>
      <c r="L2705" s="132"/>
      <c r="M2705" s="132"/>
    </row>
    <row r="2706" spans="10:13">
      <c r="J2706" s="132"/>
      <c r="K2706" s="132"/>
      <c r="L2706" s="132"/>
      <c r="M2706" s="132"/>
    </row>
    <row r="2707" spans="10:13">
      <c r="J2707" s="132"/>
      <c r="K2707" s="132"/>
      <c r="L2707" s="132"/>
      <c r="M2707" s="132"/>
    </row>
    <row r="2708" spans="10:13">
      <c r="J2708" s="132"/>
      <c r="K2708" s="132"/>
      <c r="L2708" s="132"/>
      <c r="M2708" s="132"/>
    </row>
    <row r="2709" spans="10:13">
      <c r="J2709" s="132"/>
      <c r="K2709" s="132"/>
      <c r="L2709" s="132"/>
      <c r="M2709" s="132"/>
    </row>
    <row r="2710" spans="10:13">
      <c r="J2710" s="132"/>
      <c r="K2710" s="132"/>
      <c r="L2710" s="132"/>
      <c r="M2710" s="132"/>
    </row>
    <row r="2711" spans="10:13">
      <c r="J2711" s="132"/>
      <c r="K2711" s="132"/>
      <c r="L2711" s="132"/>
      <c r="M2711" s="132"/>
    </row>
    <row r="2712" spans="10:13">
      <c r="J2712" s="132"/>
      <c r="K2712" s="132"/>
      <c r="L2712" s="132"/>
      <c r="M2712" s="132"/>
    </row>
    <row r="2713" spans="10:13">
      <c r="J2713" s="132"/>
      <c r="K2713" s="132"/>
      <c r="L2713" s="132"/>
      <c r="M2713" s="132"/>
    </row>
    <row r="2714" spans="10:13">
      <c r="J2714" s="132"/>
      <c r="K2714" s="132"/>
      <c r="L2714" s="132"/>
      <c r="M2714" s="132"/>
    </row>
    <row r="2715" spans="10:13">
      <c r="J2715" s="132"/>
      <c r="K2715" s="132"/>
      <c r="L2715" s="132"/>
      <c r="M2715" s="132"/>
    </row>
    <row r="2716" spans="10:13">
      <c r="J2716" s="132"/>
      <c r="K2716" s="132"/>
      <c r="L2716" s="132"/>
      <c r="M2716" s="132"/>
    </row>
    <row r="2717" spans="10:13">
      <c r="J2717" s="132"/>
      <c r="K2717" s="132"/>
      <c r="L2717" s="132"/>
      <c r="M2717" s="132"/>
    </row>
    <row r="2718" spans="10:13">
      <c r="J2718" s="132"/>
      <c r="K2718" s="132"/>
      <c r="L2718" s="132"/>
      <c r="M2718" s="132"/>
    </row>
    <row r="2719" spans="10:13">
      <c r="J2719" s="132"/>
      <c r="K2719" s="132"/>
      <c r="L2719" s="132"/>
      <c r="M2719" s="132"/>
    </row>
    <row r="2720" spans="10:13">
      <c r="J2720" s="132"/>
      <c r="K2720" s="132"/>
      <c r="L2720" s="132"/>
      <c r="M2720" s="132"/>
    </row>
    <row r="2721" spans="10:13">
      <c r="J2721" s="132"/>
      <c r="K2721" s="132"/>
      <c r="L2721" s="132"/>
      <c r="M2721" s="132"/>
    </row>
    <row r="2722" spans="10:13">
      <c r="J2722" s="132"/>
      <c r="K2722" s="132"/>
      <c r="L2722" s="132"/>
      <c r="M2722" s="132"/>
    </row>
    <row r="2723" spans="10:13">
      <c r="J2723" s="132"/>
      <c r="K2723" s="132"/>
      <c r="L2723" s="132"/>
      <c r="M2723" s="132"/>
    </row>
    <row r="2724" spans="10:13">
      <c r="J2724" s="132"/>
      <c r="K2724" s="132"/>
      <c r="L2724" s="132"/>
      <c r="M2724" s="132"/>
    </row>
    <row r="2725" spans="10:13">
      <c r="J2725" s="132"/>
      <c r="K2725" s="132"/>
      <c r="L2725" s="132"/>
      <c r="M2725" s="132"/>
    </row>
    <row r="2726" spans="10:13">
      <c r="J2726" s="132"/>
      <c r="K2726" s="132"/>
      <c r="L2726" s="132"/>
      <c r="M2726" s="132"/>
    </row>
    <row r="2727" spans="10:13">
      <c r="J2727" s="132"/>
      <c r="K2727" s="132"/>
      <c r="L2727" s="132"/>
      <c r="M2727" s="132"/>
    </row>
    <row r="2728" spans="10:13">
      <c r="J2728" s="132"/>
      <c r="K2728" s="132"/>
      <c r="L2728" s="132"/>
      <c r="M2728" s="132"/>
    </row>
    <row r="2729" spans="10:13">
      <c r="J2729" s="132"/>
      <c r="K2729" s="132"/>
      <c r="L2729" s="132"/>
      <c r="M2729" s="132"/>
    </row>
    <row r="2730" spans="10:13">
      <c r="J2730" s="132"/>
      <c r="K2730" s="132"/>
      <c r="L2730" s="132"/>
      <c r="M2730" s="132"/>
    </row>
    <row r="2731" spans="10:13">
      <c r="J2731" s="132"/>
      <c r="K2731" s="132"/>
      <c r="L2731" s="132"/>
      <c r="M2731" s="132"/>
    </row>
    <row r="2732" spans="10:13">
      <c r="J2732" s="132"/>
      <c r="K2732" s="132"/>
      <c r="L2732" s="132"/>
      <c r="M2732" s="132"/>
    </row>
    <row r="2733" spans="10:13">
      <c r="J2733" s="132"/>
      <c r="K2733" s="132"/>
      <c r="L2733" s="132"/>
      <c r="M2733" s="132"/>
    </row>
    <row r="2734" spans="10:13">
      <c r="J2734" s="132"/>
      <c r="K2734" s="132"/>
      <c r="L2734" s="132"/>
      <c r="M2734" s="132"/>
    </row>
    <row r="2735" spans="10:13">
      <c r="J2735" s="132"/>
      <c r="K2735" s="132"/>
      <c r="L2735" s="132"/>
      <c r="M2735" s="132"/>
    </row>
    <row r="2736" spans="10:13">
      <c r="J2736" s="132"/>
      <c r="K2736" s="132"/>
      <c r="L2736" s="132"/>
      <c r="M2736" s="132"/>
    </row>
    <row r="2737" spans="10:13">
      <c r="J2737" s="132"/>
      <c r="K2737" s="132"/>
      <c r="L2737" s="132"/>
      <c r="M2737" s="132"/>
    </row>
    <row r="2738" spans="10:13">
      <c r="J2738" s="132"/>
      <c r="K2738" s="132"/>
      <c r="L2738" s="132"/>
      <c r="M2738" s="132"/>
    </row>
    <row r="2739" spans="10:13">
      <c r="J2739" s="132"/>
      <c r="K2739" s="132"/>
      <c r="L2739" s="132"/>
      <c r="M2739" s="132"/>
    </row>
    <row r="2740" spans="10:13">
      <c r="J2740" s="132"/>
      <c r="K2740" s="132"/>
      <c r="L2740" s="132"/>
      <c r="M2740" s="132"/>
    </row>
    <row r="2741" spans="10:13">
      <c r="J2741" s="132"/>
      <c r="K2741" s="132"/>
      <c r="L2741" s="132"/>
      <c r="M2741" s="132"/>
    </row>
    <row r="2742" spans="10:13">
      <c r="J2742" s="132"/>
      <c r="K2742" s="132"/>
      <c r="L2742" s="132"/>
      <c r="M2742" s="132"/>
    </row>
    <row r="2743" spans="10:13">
      <c r="J2743" s="132"/>
      <c r="K2743" s="132"/>
      <c r="L2743" s="132"/>
      <c r="M2743" s="132"/>
    </row>
    <row r="2744" spans="10:13">
      <c r="J2744" s="132"/>
      <c r="K2744" s="132"/>
      <c r="L2744" s="132"/>
      <c r="M2744" s="132"/>
    </row>
    <row r="2745" spans="10:13">
      <c r="J2745" s="132"/>
      <c r="K2745" s="132"/>
      <c r="L2745" s="132"/>
      <c r="M2745" s="132"/>
    </row>
    <row r="2746" spans="10:13">
      <c r="J2746" s="132"/>
      <c r="K2746" s="132"/>
      <c r="L2746" s="132"/>
      <c r="M2746" s="132"/>
    </row>
    <row r="2747" spans="10:13">
      <c r="J2747" s="132"/>
      <c r="K2747" s="132"/>
      <c r="L2747" s="132"/>
      <c r="M2747" s="132"/>
    </row>
    <row r="2748" spans="10:13">
      <c r="J2748" s="132"/>
      <c r="K2748" s="132"/>
      <c r="L2748" s="132"/>
      <c r="M2748" s="132"/>
    </row>
    <row r="2749" spans="10:13">
      <c r="J2749" s="132"/>
      <c r="K2749" s="132"/>
      <c r="L2749" s="132"/>
      <c r="M2749" s="132"/>
    </row>
    <row r="2750" spans="10:13">
      <c r="J2750" s="132"/>
      <c r="K2750" s="132"/>
      <c r="L2750" s="132"/>
      <c r="M2750" s="132"/>
    </row>
    <row r="2751" spans="10:13">
      <c r="J2751" s="132"/>
      <c r="K2751" s="132"/>
      <c r="L2751" s="132"/>
      <c r="M2751" s="132"/>
    </row>
    <row r="2752" spans="10:13">
      <c r="J2752" s="132"/>
      <c r="K2752" s="132"/>
      <c r="L2752" s="132"/>
      <c r="M2752" s="132"/>
    </row>
    <row r="2753" spans="10:13">
      <c r="J2753" s="132"/>
      <c r="K2753" s="132"/>
      <c r="L2753" s="132"/>
      <c r="M2753" s="132"/>
    </row>
    <row r="2754" spans="10:13">
      <c r="J2754" s="132"/>
      <c r="K2754" s="132"/>
      <c r="L2754" s="132"/>
      <c r="M2754" s="132"/>
    </row>
    <row r="2755" spans="10:13">
      <c r="J2755" s="132"/>
      <c r="K2755" s="132"/>
      <c r="L2755" s="132"/>
      <c r="M2755" s="132"/>
    </row>
    <row r="2756" spans="10:13">
      <c r="J2756" s="132"/>
      <c r="K2756" s="132"/>
      <c r="L2756" s="132"/>
      <c r="M2756" s="132"/>
    </row>
    <row r="2757" spans="10:13">
      <c r="J2757" s="132"/>
      <c r="K2757" s="132"/>
      <c r="L2757" s="132"/>
      <c r="M2757" s="132"/>
    </row>
    <row r="2758" spans="10:13">
      <c r="J2758" s="132"/>
      <c r="K2758" s="132"/>
      <c r="L2758" s="132"/>
      <c r="M2758" s="132"/>
    </row>
    <row r="2759" spans="10:13">
      <c r="J2759" s="132"/>
      <c r="K2759" s="132"/>
      <c r="L2759" s="132"/>
      <c r="M2759" s="132"/>
    </row>
    <row r="2760" spans="10:13">
      <c r="J2760" s="132"/>
      <c r="K2760" s="132"/>
      <c r="L2760" s="132"/>
      <c r="M2760" s="132"/>
    </row>
    <row r="2761" spans="10:13">
      <c r="J2761" s="132"/>
      <c r="K2761" s="132"/>
      <c r="L2761" s="132"/>
      <c r="M2761" s="132"/>
    </row>
    <row r="2762" spans="10:13">
      <c r="J2762" s="132"/>
      <c r="K2762" s="132"/>
      <c r="L2762" s="132"/>
      <c r="M2762" s="132"/>
    </row>
    <row r="2763" spans="10:13">
      <c r="J2763" s="132"/>
      <c r="K2763" s="132"/>
      <c r="L2763" s="132"/>
      <c r="M2763" s="132"/>
    </row>
    <row r="2764" spans="10:13">
      <c r="J2764" s="132"/>
      <c r="K2764" s="132"/>
      <c r="L2764" s="132"/>
      <c r="M2764" s="132"/>
    </row>
    <row r="2765" spans="10:13">
      <c r="J2765" s="132"/>
      <c r="K2765" s="132"/>
      <c r="L2765" s="132"/>
      <c r="M2765" s="132"/>
    </row>
    <row r="2766" spans="10:13">
      <c r="J2766" s="132"/>
      <c r="K2766" s="132"/>
      <c r="L2766" s="132"/>
      <c r="M2766" s="132"/>
    </row>
    <row r="2767" spans="10:13">
      <c r="J2767" s="132"/>
      <c r="K2767" s="132"/>
      <c r="L2767" s="132"/>
      <c r="M2767" s="132"/>
    </row>
    <row r="2768" spans="10:13">
      <c r="J2768" s="132"/>
      <c r="K2768" s="132"/>
      <c r="L2768" s="132"/>
      <c r="M2768" s="132"/>
    </row>
    <row r="2769" spans="10:13">
      <c r="J2769" s="132"/>
      <c r="K2769" s="132"/>
      <c r="L2769" s="132"/>
      <c r="M2769" s="132"/>
    </row>
    <row r="2770" spans="10:13">
      <c r="J2770" s="132"/>
      <c r="K2770" s="132"/>
      <c r="L2770" s="132"/>
      <c r="M2770" s="132"/>
    </row>
    <row r="2771" spans="10:13">
      <c r="J2771" s="132"/>
      <c r="K2771" s="132"/>
      <c r="L2771" s="132"/>
      <c r="M2771" s="132"/>
    </row>
    <row r="2772" spans="10:13">
      <c r="J2772" s="132"/>
      <c r="K2772" s="132"/>
      <c r="L2772" s="132"/>
      <c r="M2772" s="132"/>
    </row>
    <row r="2773" spans="10:13">
      <c r="J2773" s="132"/>
      <c r="K2773" s="132"/>
      <c r="L2773" s="132"/>
      <c r="M2773" s="132"/>
    </row>
    <row r="2774" spans="10:13">
      <c r="J2774" s="132"/>
      <c r="K2774" s="132"/>
      <c r="L2774" s="132"/>
      <c r="M2774" s="132"/>
    </row>
    <row r="2775" spans="10:13">
      <c r="J2775" s="132"/>
      <c r="K2775" s="132"/>
      <c r="L2775" s="132"/>
      <c r="M2775" s="132"/>
    </row>
    <row r="2776" spans="10:13">
      <c r="J2776" s="132"/>
      <c r="K2776" s="132"/>
      <c r="L2776" s="132"/>
      <c r="M2776" s="132"/>
    </row>
    <row r="2777" spans="10:13">
      <c r="J2777" s="132"/>
      <c r="K2777" s="132"/>
      <c r="L2777" s="132"/>
      <c r="M2777" s="132"/>
    </row>
    <row r="2778" spans="10:13">
      <c r="J2778" s="132"/>
      <c r="K2778" s="132"/>
      <c r="L2778" s="132"/>
      <c r="M2778" s="132"/>
    </row>
    <row r="2779" spans="10:13">
      <c r="J2779" s="132"/>
      <c r="K2779" s="132"/>
      <c r="L2779" s="132"/>
      <c r="M2779" s="132"/>
    </row>
    <row r="2780" spans="10:13">
      <c r="J2780" s="132"/>
      <c r="K2780" s="132"/>
      <c r="L2780" s="132"/>
      <c r="M2780" s="132"/>
    </row>
    <row r="2781" spans="10:13">
      <c r="J2781" s="132"/>
      <c r="K2781" s="132"/>
      <c r="L2781" s="132"/>
      <c r="M2781" s="132"/>
    </row>
    <row r="2782" spans="10:13">
      <c r="J2782" s="132"/>
      <c r="K2782" s="132"/>
      <c r="L2782" s="132"/>
      <c r="M2782" s="132"/>
    </row>
    <row r="2783" spans="10:13">
      <c r="J2783" s="132"/>
      <c r="K2783" s="132"/>
      <c r="L2783" s="132"/>
      <c r="M2783" s="132"/>
    </row>
    <row r="2784" spans="10:13">
      <c r="J2784" s="132"/>
      <c r="K2784" s="132"/>
      <c r="L2784" s="132"/>
      <c r="M2784" s="132"/>
    </row>
    <row r="2785" spans="10:13">
      <c r="J2785" s="132"/>
      <c r="K2785" s="132"/>
      <c r="L2785" s="132"/>
      <c r="M2785" s="132"/>
    </row>
    <row r="2786" spans="10:13">
      <c r="J2786" s="132"/>
      <c r="K2786" s="132"/>
      <c r="L2786" s="132"/>
      <c r="M2786" s="132"/>
    </row>
    <row r="2787" spans="10:13">
      <c r="J2787" s="132"/>
      <c r="K2787" s="132"/>
      <c r="L2787" s="132"/>
      <c r="M2787" s="132"/>
    </row>
    <row r="2788" spans="10:13">
      <c r="J2788" s="132"/>
      <c r="K2788" s="132"/>
      <c r="L2788" s="132"/>
      <c r="M2788" s="132"/>
    </row>
    <row r="2789" spans="10:13">
      <c r="J2789" s="132"/>
      <c r="K2789" s="132"/>
      <c r="L2789" s="132"/>
      <c r="M2789" s="132"/>
    </row>
    <row r="2790" spans="10:13">
      <c r="J2790" s="132"/>
      <c r="K2790" s="132"/>
      <c r="L2790" s="132"/>
      <c r="M2790" s="132"/>
    </row>
    <row r="2791" spans="10:13">
      <c r="J2791" s="132"/>
      <c r="K2791" s="132"/>
      <c r="L2791" s="132"/>
      <c r="M2791" s="132"/>
    </row>
    <row r="2792" spans="10:13">
      <c r="J2792" s="132"/>
      <c r="K2792" s="132"/>
      <c r="L2792" s="132"/>
      <c r="M2792" s="132"/>
    </row>
    <row r="2793" spans="10:13">
      <c r="J2793" s="132"/>
      <c r="K2793" s="132"/>
      <c r="L2793" s="132"/>
      <c r="M2793" s="132"/>
    </row>
    <row r="2794" spans="10:13">
      <c r="J2794" s="132"/>
      <c r="K2794" s="132"/>
      <c r="L2794" s="132"/>
      <c r="M2794" s="132"/>
    </row>
    <row r="2795" spans="10:13">
      <c r="J2795" s="132"/>
      <c r="K2795" s="132"/>
      <c r="L2795" s="132"/>
      <c r="M2795" s="132"/>
    </row>
    <row r="2796" spans="10:13">
      <c r="J2796" s="132"/>
      <c r="K2796" s="132"/>
      <c r="L2796" s="132"/>
      <c r="M2796" s="132"/>
    </row>
    <row r="2797" spans="10:13">
      <c r="J2797" s="132"/>
      <c r="K2797" s="132"/>
      <c r="L2797" s="132"/>
      <c r="M2797" s="132"/>
    </row>
    <row r="2798" spans="10:13">
      <c r="J2798" s="132"/>
      <c r="K2798" s="132"/>
      <c r="L2798" s="132"/>
      <c r="M2798" s="132"/>
    </row>
    <row r="2799" spans="10:13">
      <c r="J2799" s="132"/>
      <c r="K2799" s="132"/>
      <c r="L2799" s="132"/>
      <c r="M2799" s="132"/>
    </row>
    <row r="2800" spans="10:13">
      <c r="J2800" s="132"/>
      <c r="K2800" s="132"/>
      <c r="L2800" s="132"/>
      <c r="M2800" s="132"/>
    </row>
    <row r="2801" spans="10:13">
      <c r="J2801" s="132"/>
      <c r="K2801" s="132"/>
      <c r="L2801" s="132"/>
      <c r="M2801" s="132"/>
    </row>
    <row r="2802" spans="10:13">
      <c r="J2802" s="132"/>
      <c r="K2802" s="132"/>
      <c r="L2802" s="132"/>
      <c r="M2802" s="132"/>
    </row>
    <row r="2803" spans="10:13">
      <c r="J2803" s="132"/>
      <c r="K2803" s="132"/>
      <c r="L2803" s="132"/>
      <c r="M2803" s="132"/>
    </row>
    <row r="2804" spans="10:13">
      <c r="J2804" s="132"/>
      <c r="K2804" s="132"/>
      <c r="L2804" s="132"/>
      <c r="M2804" s="132"/>
    </row>
    <row r="2805" spans="10:13">
      <c r="J2805" s="132"/>
      <c r="K2805" s="132"/>
      <c r="L2805" s="132"/>
      <c r="M2805" s="132"/>
    </row>
    <row r="2806" spans="10:13">
      <c r="J2806" s="132"/>
      <c r="K2806" s="132"/>
      <c r="L2806" s="132"/>
      <c r="M2806" s="132"/>
    </row>
    <row r="2807" spans="10:13">
      <c r="J2807" s="132"/>
      <c r="K2807" s="132"/>
      <c r="L2807" s="132"/>
      <c r="M2807" s="132"/>
    </row>
    <row r="2808" spans="10:13">
      <c r="J2808" s="132"/>
      <c r="K2808" s="132"/>
      <c r="L2808" s="132"/>
      <c r="M2808" s="132"/>
    </row>
    <row r="2809" spans="10:13">
      <c r="J2809" s="132"/>
      <c r="K2809" s="132"/>
      <c r="L2809" s="132"/>
      <c r="M2809" s="132"/>
    </row>
    <row r="2810" spans="10:13">
      <c r="J2810" s="132"/>
      <c r="K2810" s="132"/>
      <c r="L2810" s="132"/>
      <c r="M2810" s="132"/>
    </row>
    <row r="2811" spans="10:13">
      <c r="J2811" s="132"/>
      <c r="K2811" s="132"/>
      <c r="L2811" s="132"/>
      <c r="M2811" s="132"/>
    </row>
    <row r="2812" spans="10:13">
      <c r="J2812" s="132"/>
      <c r="K2812" s="132"/>
      <c r="L2812" s="132"/>
      <c r="M2812" s="132"/>
    </row>
    <row r="2813" spans="10:13">
      <c r="J2813" s="132"/>
      <c r="K2813" s="132"/>
      <c r="L2813" s="132"/>
      <c r="M2813" s="132"/>
    </row>
    <row r="2814" spans="10:13">
      <c r="J2814" s="132"/>
      <c r="K2814" s="132"/>
      <c r="L2814" s="132"/>
      <c r="M2814" s="132"/>
    </row>
    <row r="2815" spans="10:13">
      <c r="J2815" s="132"/>
      <c r="K2815" s="132"/>
      <c r="L2815" s="132"/>
      <c r="M2815" s="132"/>
    </row>
    <row r="2816" spans="10:13">
      <c r="J2816" s="132"/>
      <c r="K2816" s="132"/>
      <c r="L2816" s="132"/>
      <c r="M2816" s="132"/>
    </row>
    <row r="2817" spans="10:13">
      <c r="J2817" s="132"/>
      <c r="K2817" s="132"/>
      <c r="L2817" s="132"/>
      <c r="M2817" s="132"/>
    </row>
    <row r="2818" spans="10:13">
      <c r="J2818" s="132"/>
      <c r="K2818" s="132"/>
      <c r="L2818" s="132"/>
      <c r="M2818" s="132"/>
    </row>
    <row r="2819" spans="10:13">
      <c r="J2819" s="132"/>
      <c r="K2819" s="132"/>
      <c r="L2819" s="132"/>
      <c r="M2819" s="132"/>
    </row>
    <row r="2820" spans="10:13">
      <c r="J2820" s="132"/>
      <c r="K2820" s="132"/>
      <c r="L2820" s="132"/>
      <c r="M2820" s="132"/>
    </row>
    <row r="2821" spans="10:13">
      <c r="J2821" s="132"/>
      <c r="K2821" s="132"/>
      <c r="L2821" s="132"/>
      <c r="M2821" s="132"/>
    </row>
    <row r="2822" spans="10:13">
      <c r="J2822" s="132"/>
      <c r="K2822" s="132"/>
      <c r="L2822" s="132"/>
      <c r="M2822" s="132"/>
    </row>
    <row r="2823" spans="10:13">
      <c r="J2823" s="132"/>
      <c r="K2823" s="132"/>
      <c r="L2823" s="132"/>
      <c r="M2823" s="132"/>
    </row>
    <row r="2824" spans="10:13">
      <c r="J2824" s="132"/>
      <c r="K2824" s="132"/>
      <c r="L2824" s="132"/>
      <c r="M2824" s="132"/>
    </row>
    <row r="2825" spans="10:13">
      <c r="J2825" s="132"/>
      <c r="K2825" s="132"/>
      <c r="L2825" s="132"/>
      <c r="M2825" s="132"/>
    </row>
    <row r="2826" spans="10:13">
      <c r="J2826" s="132"/>
      <c r="K2826" s="132"/>
      <c r="L2826" s="132"/>
      <c r="M2826" s="132"/>
    </row>
    <row r="2827" spans="10:13">
      <c r="J2827" s="132"/>
      <c r="K2827" s="132"/>
      <c r="L2827" s="132"/>
      <c r="M2827" s="132"/>
    </row>
    <row r="2828" spans="10:13">
      <c r="J2828" s="132"/>
      <c r="K2828" s="132"/>
      <c r="L2828" s="132"/>
      <c r="M2828" s="132"/>
    </row>
    <row r="2829" spans="10:13">
      <c r="J2829" s="132"/>
      <c r="K2829" s="132"/>
      <c r="L2829" s="132"/>
      <c r="M2829" s="132"/>
    </row>
    <row r="2830" spans="10:13">
      <c r="J2830" s="132"/>
      <c r="K2830" s="132"/>
      <c r="L2830" s="132"/>
      <c r="M2830" s="132"/>
    </row>
    <row r="2831" spans="10:13">
      <c r="J2831" s="132"/>
      <c r="K2831" s="132"/>
      <c r="L2831" s="132"/>
      <c r="M2831" s="132"/>
    </row>
    <row r="2832" spans="10:13">
      <c r="J2832" s="132"/>
      <c r="K2832" s="132"/>
      <c r="L2832" s="132"/>
      <c r="M2832" s="132"/>
    </row>
    <row r="2833" spans="10:13">
      <c r="J2833" s="132"/>
      <c r="K2833" s="132"/>
      <c r="L2833" s="132"/>
      <c r="M2833" s="132"/>
    </row>
    <row r="2834" spans="10:13">
      <c r="J2834" s="132"/>
      <c r="K2834" s="132"/>
      <c r="L2834" s="132"/>
      <c r="M2834" s="132"/>
    </row>
    <row r="2835" spans="10:13">
      <c r="J2835" s="132"/>
      <c r="K2835" s="132"/>
      <c r="L2835" s="132"/>
      <c r="M2835" s="132"/>
    </row>
    <row r="2836" spans="10:13">
      <c r="J2836" s="132"/>
      <c r="K2836" s="132"/>
      <c r="L2836" s="132"/>
      <c r="M2836" s="132"/>
    </row>
    <row r="2837" spans="10:13">
      <c r="J2837" s="132"/>
      <c r="K2837" s="132"/>
      <c r="L2837" s="132"/>
      <c r="M2837" s="132"/>
    </row>
    <row r="2838" spans="10:13">
      <c r="J2838" s="132"/>
      <c r="K2838" s="132"/>
      <c r="L2838" s="132"/>
      <c r="M2838" s="132"/>
    </row>
    <row r="2839" spans="10:13">
      <c r="J2839" s="132"/>
      <c r="K2839" s="132"/>
      <c r="L2839" s="132"/>
      <c r="M2839" s="132"/>
    </row>
    <row r="2840" spans="10:13">
      <c r="J2840" s="132"/>
      <c r="K2840" s="132"/>
      <c r="L2840" s="132"/>
      <c r="M2840" s="132"/>
    </row>
    <row r="2841" spans="10:13">
      <c r="J2841" s="132"/>
      <c r="K2841" s="132"/>
      <c r="L2841" s="132"/>
      <c r="M2841" s="132"/>
    </row>
    <row r="2842" spans="10:13">
      <c r="J2842" s="132"/>
      <c r="K2842" s="132"/>
      <c r="L2842" s="132"/>
      <c r="M2842" s="132"/>
    </row>
    <row r="2843" spans="10:13">
      <c r="J2843" s="132"/>
      <c r="K2843" s="132"/>
      <c r="L2843" s="132"/>
      <c r="M2843" s="132"/>
    </row>
    <row r="2844" spans="10:13">
      <c r="J2844" s="132"/>
      <c r="K2844" s="132"/>
      <c r="L2844" s="132"/>
      <c r="M2844" s="132"/>
    </row>
    <row r="2845" spans="10:13">
      <c r="J2845" s="132"/>
      <c r="K2845" s="132"/>
      <c r="L2845" s="132"/>
      <c r="M2845" s="132"/>
    </row>
    <row r="2846" spans="10:13">
      <c r="J2846" s="132"/>
      <c r="K2846" s="132"/>
      <c r="L2846" s="132"/>
      <c r="M2846" s="132"/>
    </row>
    <row r="2847" spans="10:13">
      <c r="J2847" s="132"/>
      <c r="K2847" s="132"/>
      <c r="L2847" s="132"/>
      <c r="M2847" s="132"/>
    </row>
    <row r="2848" spans="10:13">
      <c r="J2848" s="132"/>
      <c r="K2848" s="132"/>
      <c r="L2848" s="132"/>
      <c r="M2848" s="132"/>
    </row>
    <row r="2849" spans="10:13">
      <c r="J2849" s="132"/>
      <c r="K2849" s="132"/>
      <c r="L2849" s="132"/>
      <c r="M2849" s="132"/>
    </row>
    <row r="2850" spans="10:13">
      <c r="J2850" s="132"/>
      <c r="K2850" s="132"/>
      <c r="L2850" s="132"/>
      <c r="M2850" s="132"/>
    </row>
    <row r="2851" spans="10:13">
      <c r="J2851" s="132"/>
      <c r="K2851" s="132"/>
      <c r="L2851" s="132"/>
      <c r="M2851" s="132"/>
    </row>
    <row r="2852" spans="10:13">
      <c r="J2852" s="132"/>
      <c r="K2852" s="132"/>
      <c r="L2852" s="132"/>
      <c r="M2852" s="132"/>
    </row>
    <row r="2853" spans="10:13">
      <c r="J2853" s="132"/>
      <c r="K2853" s="132"/>
      <c r="L2853" s="132"/>
      <c r="M2853" s="132"/>
    </row>
    <row r="2854" spans="10:13">
      <c r="J2854" s="132"/>
      <c r="K2854" s="132"/>
      <c r="L2854" s="132"/>
      <c r="M2854" s="132"/>
    </row>
    <row r="2855" spans="10:13">
      <c r="J2855" s="132"/>
      <c r="K2855" s="132"/>
      <c r="L2855" s="132"/>
      <c r="M2855" s="132"/>
    </row>
    <row r="2856" spans="10:13">
      <c r="J2856" s="132"/>
      <c r="K2856" s="132"/>
      <c r="L2856" s="132"/>
      <c r="M2856" s="132"/>
    </row>
    <row r="2857" spans="10:13">
      <c r="J2857" s="132"/>
      <c r="K2857" s="132"/>
      <c r="L2857" s="132"/>
      <c r="M2857" s="132"/>
    </row>
    <row r="2858" spans="10:13">
      <c r="J2858" s="132"/>
      <c r="K2858" s="132"/>
      <c r="L2858" s="132"/>
      <c r="M2858" s="132"/>
    </row>
    <row r="2859" spans="10:13">
      <c r="J2859" s="132"/>
      <c r="K2859" s="132"/>
      <c r="L2859" s="132"/>
      <c r="M2859" s="132"/>
    </row>
    <row r="2860" spans="10:13">
      <c r="J2860" s="132"/>
      <c r="K2860" s="132"/>
      <c r="L2860" s="132"/>
      <c r="M2860" s="132"/>
    </row>
    <row r="2861" spans="10:13">
      <c r="J2861" s="132"/>
      <c r="K2861" s="132"/>
      <c r="L2861" s="132"/>
      <c r="M2861" s="132"/>
    </row>
    <row r="2862" spans="10:13">
      <c r="J2862" s="132"/>
      <c r="K2862" s="132"/>
      <c r="L2862" s="132"/>
      <c r="M2862" s="132"/>
    </row>
    <row r="2863" spans="10:13">
      <c r="J2863" s="132"/>
      <c r="K2863" s="132"/>
      <c r="L2863" s="132"/>
      <c r="M2863" s="132"/>
    </row>
    <row r="2864" spans="10:13">
      <c r="J2864" s="132"/>
      <c r="K2864" s="132"/>
      <c r="L2864" s="132"/>
      <c r="M2864" s="132"/>
    </row>
    <row r="2865" spans="10:13">
      <c r="J2865" s="132"/>
      <c r="K2865" s="132"/>
      <c r="L2865" s="132"/>
      <c r="M2865" s="132"/>
    </row>
    <row r="2866" spans="10:13">
      <c r="J2866" s="132"/>
      <c r="K2866" s="132"/>
      <c r="L2866" s="132"/>
      <c r="M2866" s="132"/>
    </row>
    <row r="2867" spans="10:13">
      <c r="J2867" s="132"/>
      <c r="K2867" s="132"/>
      <c r="L2867" s="132"/>
      <c r="M2867" s="132"/>
    </row>
    <row r="2868" spans="10:13">
      <c r="J2868" s="132"/>
      <c r="K2868" s="132"/>
      <c r="L2868" s="132"/>
      <c r="M2868" s="132"/>
    </row>
    <row r="2869" spans="10:13">
      <c r="J2869" s="132"/>
      <c r="K2869" s="132"/>
      <c r="L2869" s="132"/>
      <c r="M2869" s="132"/>
    </row>
    <row r="2870" spans="10:13">
      <c r="J2870" s="132"/>
      <c r="K2870" s="132"/>
      <c r="L2870" s="132"/>
      <c r="M2870" s="132"/>
    </row>
    <row r="2871" spans="10:13">
      <c r="J2871" s="132"/>
      <c r="K2871" s="132"/>
      <c r="L2871" s="132"/>
      <c r="M2871" s="132"/>
    </row>
    <row r="2872" spans="10:13">
      <c r="J2872" s="132"/>
      <c r="K2872" s="132"/>
      <c r="L2872" s="132"/>
      <c r="M2872" s="132"/>
    </row>
    <row r="2873" spans="10:13">
      <c r="J2873" s="132"/>
      <c r="K2873" s="132"/>
      <c r="L2873" s="132"/>
      <c r="M2873" s="132"/>
    </row>
    <row r="2874" spans="10:13">
      <c r="J2874" s="132"/>
      <c r="K2874" s="132"/>
      <c r="L2874" s="132"/>
      <c r="M2874" s="132"/>
    </row>
    <row r="2875" spans="10:13">
      <c r="J2875" s="132"/>
      <c r="K2875" s="132"/>
      <c r="L2875" s="132"/>
      <c r="M2875" s="132"/>
    </row>
    <row r="2876" spans="10:13">
      <c r="J2876" s="132"/>
      <c r="K2876" s="132"/>
      <c r="L2876" s="132"/>
      <c r="M2876" s="132"/>
    </row>
    <row r="2877" spans="10:13">
      <c r="J2877" s="132"/>
      <c r="K2877" s="132"/>
      <c r="L2877" s="132"/>
      <c r="M2877" s="132"/>
    </row>
    <row r="2878" spans="10:13">
      <c r="J2878" s="132"/>
      <c r="K2878" s="132"/>
      <c r="L2878" s="132"/>
      <c r="M2878" s="132"/>
    </row>
    <row r="2879" spans="10:13">
      <c r="J2879" s="132"/>
      <c r="K2879" s="132"/>
      <c r="L2879" s="132"/>
      <c r="M2879" s="132"/>
    </row>
    <row r="2880" spans="10:13">
      <c r="J2880" s="132"/>
      <c r="K2880" s="132"/>
      <c r="L2880" s="132"/>
      <c r="M2880" s="132"/>
    </row>
    <row r="2881" spans="10:13">
      <c r="J2881" s="132"/>
      <c r="K2881" s="132"/>
      <c r="L2881" s="132"/>
      <c r="M2881" s="132"/>
    </row>
    <row r="2882" spans="10:13">
      <c r="J2882" s="132"/>
      <c r="K2882" s="132"/>
      <c r="L2882" s="132"/>
      <c r="M2882" s="132"/>
    </row>
    <row r="2883" spans="10:13">
      <c r="J2883" s="132"/>
      <c r="K2883" s="132"/>
      <c r="L2883" s="132"/>
      <c r="M2883" s="132"/>
    </row>
    <row r="2884" spans="10:13">
      <c r="J2884" s="132"/>
      <c r="K2884" s="132"/>
      <c r="L2884" s="132"/>
      <c r="M2884" s="132"/>
    </row>
    <row r="2885" spans="10:13">
      <c r="J2885" s="132"/>
      <c r="K2885" s="132"/>
      <c r="L2885" s="132"/>
      <c r="M2885" s="132"/>
    </row>
    <row r="2886" spans="10:13">
      <c r="J2886" s="132"/>
      <c r="K2886" s="132"/>
      <c r="L2886" s="132"/>
      <c r="M2886" s="132"/>
    </row>
    <row r="2887" spans="10:13">
      <c r="J2887" s="132"/>
      <c r="K2887" s="132"/>
      <c r="L2887" s="132"/>
      <c r="M2887" s="132"/>
    </row>
    <row r="2888" spans="10:13">
      <c r="J2888" s="132"/>
      <c r="K2888" s="132"/>
      <c r="L2888" s="132"/>
      <c r="M2888" s="132"/>
    </row>
    <row r="2889" spans="10:13">
      <c r="J2889" s="132"/>
      <c r="K2889" s="132"/>
      <c r="L2889" s="132"/>
      <c r="M2889" s="132"/>
    </row>
    <row r="2890" spans="10:13">
      <c r="J2890" s="132"/>
      <c r="K2890" s="132"/>
      <c r="L2890" s="132"/>
      <c r="M2890" s="132"/>
    </row>
    <row r="2891" spans="10:13">
      <c r="J2891" s="132"/>
      <c r="K2891" s="132"/>
      <c r="L2891" s="132"/>
      <c r="M2891" s="132"/>
    </row>
    <row r="2892" spans="10:13">
      <c r="J2892" s="132"/>
      <c r="K2892" s="132"/>
      <c r="L2892" s="132"/>
      <c r="M2892" s="132"/>
    </row>
    <row r="2893" spans="10:13">
      <c r="J2893" s="132"/>
      <c r="K2893" s="132"/>
      <c r="L2893" s="132"/>
      <c r="M2893" s="132"/>
    </row>
    <row r="2894" spans="10:13">
      <c r="J2894" s="132"/>
      <c r="K2894" s="132"/>
      <c r="L2894" s="132"/>
      <c r="M2894" s="132"/>
    </row>
    <row r="2895" spans="10:13">
      <c r="J2895" s="132"/>
      <c r="K2895" s="132"/>
      <c r="L2895" s="132"/>
      <c r="M2895" s="132"/>
    </row>
    <row r="2896" spans="10:13">
      <c r="J2896" s="132"/>
      <c r="K2896" s="132"/>
      <c r="L2896" s="132"/>
      <c r="M2896" s="132"/>
    </row>
    <row r="2897" spans="10:13">
      <c r="J2897" s="132"/>
      <c r="K2897" s="132"/>
      <c r="L2897" s="132"/>
      <c r="M2897" s="132"/>
    </row>
    <row r="2898" spans="10:13">
      <c r="J2898" s="132"/>
      <c r="K2898" s="132"/>
      <c r="L2898" s="132"/>
      <c r="M2898" s="132"/>
    </row>
    <row r="2899" spans="10:13">
      <c r="J2899" s="132"/>
      <c r="K2899" s="132"/>
      <c r="L2899" s="132"/>
      <c r="M2899" s="132"/>
    </row>
    <row r="2900" spans="10:13">
      <c r="J2900" s="132"/>
      <c r="K2900" s="132"/>
      <c r="L2900" s="132"/>
      <c r="M2900" s="132"/>
    </row>
    <row r="2901" spans="10:13">
      <c r="J2901" s="132"/>
      <c r="K2901" s="132"/>
      <c r="L2901" s="132"/>
      <c r="M2901" s="132"/>
    </row>
    <row r="2902" spans="10:13">
      <c r="J2902" s="132"/>
      <c r="K2902" s="132"/>
      <c r="L2902" s="132"/>
      <c r="M2902" s="132"/>
    </row>
    <row r="2903" spans="10:13">
      <c r="J2903" s="132"/>
      <c r="K2903" s="132"/>
      <c r="L2903" s="132"/>
      <c r="M2903" s="132"/>
    </row>
    <row r="2904" spans="10:13">
      <c r="J2904" s="132"/>
      <c r="K2904" s="132"/>
      <c r="L2904" s="132"/>
      <c r="M2904" s="132"/>
    </row>
    <row r="2905" spans="10:13">
      <c r="J2905" s="132"/>
      <c r="K2905" s="132"/>
      <c r="L2905" s="132"/>
      <c r="M2905" s="132"/>
    </row>
    <row r="2906" spans="10:13">
      <c r="J2906" s="132"/>
      <c r="K2906" s="132"/>
      <c r="L2906" s="132"/>
      <c r="M2906" s="132"/>
    </row>
    <row r="2907" spans="10:13">
      <c r="J2907" s="132"/>
      <c r="K2907" s="132"/>
      <c r="L2907" s="132"/>
      <c r="M2907" s="132"/>
    </row>
    <row r="2908" spans="10:13">
      <c r="J2908" s="132"/>
      <c r="K2908" s="132"/>
      <c r="L2908" s="132"/>
      <c r="M2908" s="132"/>
    </row>
    <row r="2909" spans="10:13">
      <c r="J2909" s="132"/>
      <c r="K2909" s="132"/>
      <c r="L2909" s="132"/>
      <c r="M2909" s="132"/>
    </row>
    <row r="2910" spans="10:13">
      <c r="J2910" s="132"/>
      <c r="K2910" s="132"/>
      <c r="L2910" s="132"/>
      <c r="M2910" s="132"/>
    </row>
    <row r="2911" spans="10:13">
      <c r="J2911" s="132"/>
      <c r="K2911" s="132"/>
      <c r="L2911" s="132"/>
      <c r="M2911" s="132"/>
    </row>
    <row r="2912" spans="10:13">
      <c r="J2912" s="132"/>
      <c r="K2912" s="132"/>
      <c r="L2912" s="132"/>
      <c r="M2912" s="132"/>
    </row>
    <row r="2913" spans="10:13">
      <c r="J2913" s="132"/>
      <c r="K2913" s="132"/>
      <c r="L2913" s="132"/>
      <c r="M2913" s="132"/>
    </row>
    <row r="2914" spans="10:13">
      <c r="J2914" s="132"/>
      <c r="K2914" s="132"/>
      <c r="L2914" s="132"/>
      <c r="M2914" s="132"/>
    </row>
    <row r="2915" spans="10:13">
      <c r="J2915" s="132"/>
      <c r="K2915" s="132"/>
      <c r="L2915" s="132"/>
      <c r="M2915" s="132"/>
    </row>
    <row r="2916" spans="10:13">
      <c r="J2916" s="132"/>
      <c r="K2916" s="132"/>
      <c r="L2916" s="132"/>
      <c r="M2916" s="132"/>
    </row>
    <row r="2917" spans="10:13">
      <c r="J2917" s="132"/>
      <c r="K2917" s="132"/>
      <c r="L2917" s="132"/>
      <c r="M2917" s="132"/>
    </row>
    <row r="2918" spans="10:13">
      <c r="J2918" s="132"/>
      <c r="K2918" s="132"/>
      <c r="L2918" s="132"/>
      <c r="M2918" s="132"/>
    </row>
    <row r="2919" spans="10:13">
      <c r="J2919" s="132"/>
      <c r="K2919" s="132"/>
      <c r="L2919" s="132"/>
      <c r="M2919" s="132"/>
    </row>
    <row r="2920" spans="10:13">
      <c r="J2920" s="132"/>
      <c r="K2920" s="132"/>
      <c r="L2920" s="132"/>
      <c r="M2920" s="132"/>
    </row>
    <row r="2921" spans="10:13">
      <c r="J2921" s="132"/>
      <c r="K2921" s="132"/>
      <c r="L2921" s="132"/>
      <c r="M2921" s="132"/>
    </row>
    <row r="2922" spans="10:13">
      <c r="J2922" s="132"/>
      <c r="K2922" s="132"/>
      <c r="L2922" s="132"/>
      <c r="M2922" s="132"/>
    </row>
    <row r="2923" spans="10:13">
      <c r="J2923" s="132"/>
      <c r="K2923" s="132"/>
      <c r="L2923" s="132"/>
      <c r="M2923" s="132"/>
    </row>
    <row r="2924" spans="10:13">
      <c r="J2924" s="132"/>
      <c r="K2924" s="132"/>
      <c r="L2924" s="132"/>
      <c r="M2924" s="132"/>
    </row>
    <row r="2925" spans="10:13">
      <c r="J2925" s="132"/>
      <c r="K2925" s="132"/>
      <c r="L2925" s="132"/>
      <c r="M2925" s="132"/>
    </row>
    <row r="2926" spans="10:13">
      <c r="J2926" s="132"/>
      <c r="K2926" s="132"/>
      <c r="L2926" s="132"/>
      <c r="M2926" s="132"/>
    </row>
    <row r="2927" spans="10:13">
      <c r="J2927" s="132"/>
      <c r="K2927" s="132"/>
      <c r="L2927" s="132"/>
      <c r="M2927" s="132"/>
    </row>
    <row r="2928" spans="10:13">
      <c r="J2928" s="132"/>
      <c r="K2928" s="132"/>
      <c r="L2928" s="132"/>
      <c r="M2928" s="132"/>
    </row>
    <row r="2929" spans="10:13">
      <c r="J2929" s="132"/>
      <c r="K2929" s="132"/>
      <c r="L2929" s="132"/>
      <c r="M2929" s="132"/>
    </row>
    <row r="2930" spans="10:13">
      <c r="J2930" s="132"/>
      <c r="K2930" s="132"/>
      <c r="L2930" s="132"/>
      <c r="M2930" s="132"/>
    </row>
    <row r="2931" spans="10:13">
      <c r="J2931" s="132"/>
      <c r="K2931" s="132"/>
      <c r="L2931" s="132"/>
      <c r="M2931" s="132"/>
    </row>
    <row r="2932" spans="10:13">
      <c r="J2932" s="132"/>
      <c r="K2932" s="132"/>
      <c r="L2932" s="132"/>
      <c r="M2932" s="132"/>
    </row>
    <row r="2933" spans="10:13">
      <c r="J2933" s="132"/>
      <c r="K2933" s="132"/>
      <c r="L2933" s="132"/>
      <c r="M2933" s="132"/>
    </row>
    <row r="2934" spans="10:13">
      <c r="J2934" s="132"/>
      <c r="K2934" s="132"/>
      <c r="L2934" s="132"/>
      <c r="M2934" s="132"/>
    </row>
    <row r="2935" spans="10:13">
      <c r="J2935" s="132"/>
      <c r="K2935" s="132"/>
      <c r="L2935" s="132"/>
      <c r="M2935" s="132"/>
    </row>
    <row r="2936" spans="10:13">
      <c r="J2936" s="132"/>
      <c r="K2936" s="132"/>
      <c r="L2936" s="132"/>
      <c r="M2936" s="132"/>
    </row>
    <row r="2937" spans="10:13">
      <c r="J2937" s="132"/>
      <c r="K2937" s="132"/>
      <c r="L2937" s="132"/>
      <c r="M2937" s="132"/>
    </row>
    <row r="2938" spans="10:13">
      <c r="J2938" s="132"/>
      <c r="K2938" s="132"/>
      <c r="L2938" s="132"/>
      <c r="M2938" s="132"/>
    </row>
    <row r="2939" spans="10:13">
      <c r="J2939" s="132"/>
      <c r="K2939" s="132"/>
      <c r="L2939" s="132"/>
      <c r="M2939" s="132"/>
    </row>
    <row r="2940" spans="10:13">
      <c r="J2940" s="132"/>
      <c r="K2940" s="132"/>
      <c r="L2940" s="132"/>
      <c r="M2940" s="132"/>
    </row>
    <row r="2941" spans="10:13">
      <c r="J2941" s="132"/>
      <c r="K2941" s="132"/>
      <c r="L2941" s="132"/>
      <c r="M2941" s="132"/>
    </row>
    <row r="2942" spans="10:13">
      <c r="J2942" s="132"/>
      <c r="K2942" s="132"/>
      <c r="L2942" s="132"/>
      <c r="M2942" s="132"/>
    </row>
    <row r="2943" spans="10:13">
      <c r="J2943" s="132"/>
      <c r="K2943" s="132"/>
      <c r="L2943" s="132"/>
      <c r="M2943" s="132"/>
    </row>
    <row r="2944" spans="10:13">
      <c r="J2944" s="132"/>
      <c r="K2944" s="132"/>
      <c r="L2944" s="132"/>
      <c r="M2944" s="132"/>
    </row>
    <row r="2945" spans="10:13">
      <c r="J2945" s="132"/>
      <c r="K2945" s="132"/>
      <c r="L2945" s="132"/>
      <c r="M2945" s="132"/>
    </row>
    <row r="2946" spans="10:13">
      <c r="J2946" s="132"/>
      <c r="K2946" s="132"/>
      <c r="L2946" s="132"/>
      <c r="M2946" s="132"/>
    </row>
    <row r="2947" spans="10:13">
      <c r="J2947" s="132"/>
      <c r="K2947" s="132"/>
      <c r="L2947" s="132"/>
      <c r="M2947" s="132"/>
    </row>
    <row r="2948" spans="10:13">
      <c r="J2948" s="132"/>
      <c r="K2948" s="132"/>
      <c r="L2948" s="132"/>
      <c r="M2948" s="132"/>
    </row>
    <row r="2949" spans="10:13">
      <c r="J2949" s="132"/>
      <c r="K2949" s="132"/>
      <c r="L2949" s="132"/>
      <c r="M2949" s="132"/>
    </row>
    <row r="2950" spans="10:13">
      <c r="J2950" s="132"/>
      <c r="K2950" s="132"/>
      <c r="L2950" s="132"/>
      <c r="M2950" s="132"/>
    </row>
    <row r="2951" spans="10:13">
      <c r="J2951" s="132"/>
      <c r="K2951" s="132"/>
      <c r="L2951" s="132"/>
      <c r="M2951" s="132"/>
    </row>
    <row r="2952" spans="10:13">
      <c r="J2952" s="132"/>
      <c r="K2952" s="132"/>
      <c r="L2952" s="132"/>
      <c r="M2952" s="132"/>
    </row>
    <row r="2953" spans="10:13">
      <c r="J2953" s="132"/>
      <c r="K2953" s="132"/>
      <c r="L2953" s="132"/>
      <c r="M2953" s="132"/>
    </row>
    <row r="2954" spans="10:13">
      <c r="J2954" s="132"/>
      <c r="K2954" s="132"/>
      <c r="L2954" s="132"/>
      <c r="M2954" s="132"/>
    </row>
    <row r="2955" spans="10:13">
      <c r="J2955" s="132"/>
      <c r="K2955" s="132"/>
      <c r="L2955" s="132"/>
      <c r="M2955" s="132"/>
    </row>
    <row r="2956" spans="10:13">
      <c r="J2956" s="132"/>
      <c r="K2956" s="132"/>
      <c r="L2956" s="132"/>
      <c r="M2956" s="132"/>
    </row>
    <row r="2957" spans="10:13">
      <c r="J2957" s="132"/>
      <c r="K2957" s="132"/>
      <c r="L2957" s="132"/>
      <c r="M2957" s="132"/>
    </row>
    <row r="2958" spans="10:13">
      <c r="J2958" s="132"/>
      <c r="K2958" s="132"/>
      <c r="L2958" s="132"/>
      <c r="M2958" s="132"/>
    </row>
    <row r="2959" spans="10:13">
      <c r="J2959" s="132"/>
      <c r="K2959" s="132"/>
      <c r="L2959" s="132"/>
      <c r="M2959" s="132"/>
    </row>
    <row r="2960" spans="10:13">
      <c r="J2960" s="132"/>
      <c r="K2960" s="132"/>
      <c r="L2960" s="132"/>
      <c r="M2960" s="132"/>
    </row>
    <row r="2961" spans="10:13">
      <c r="J2961" s="132"/>
      <c r="K2961" s="132"/>
      <c r="L2961" s="132"/>
      <c r="M2961" s="132"/>
    </row>
    <row r="2962" spans="10:13">
      <c r="J2962" s="132"/>
      <c r="K2962" s="132"/>
      <c r="L2962" s="132"/>
      <c r="M2962" s="132"/>
    </row>
    <row r="2963" spans="10:13">
      <c r="J2963" s="132"/>
      <c r="K2963" s="132"/>
      <c r="L2963" s="132"/>
      <c r="M2963" s="132"/>
    </row>
    <row r="2964" spans="10:13">
      <c r="J2964" s="132"/>
      <c r="K2964" s="132"/>
      <c r="L2964" s="132"/>
      <c r="M2964" s="132"/>
    </row>
    <row r="2965" spans="10:13">
      <c r="J2965" s="132"/>
      <c r="K2965" s="132"/>
      <c r="L2965" s="132"/>
      <c r="M2965" s="132"/>
    </row>
    <row r="2966" spans="10:13">
      <c r="J2966" s="132"/>
      <c r="K2966" s="132"/>
      <c r="L2966" s="132"/>
      <c r="M2966" s="132"/>
    </row>
    <row r="2967" spans="10:13">
      <c r="J2967" s="132"/>
      <c r="K2967" s="132"/>
      <c r="L2967" s="132"/>
      <c r="M2967" s="132"/>
    </row>
    <row r="2968" spans="10:13">
      <c r="J2968" s="132"/>
      <c r="K2968" s="132"/>
      <c r="L2968" s="132"/>
      <c r="M2968" s="132"/>
    </row>
    <row r="2969" spans="10:13">
      <c r="J2969" s="132"/>
      <c r="K2969" s="132"/>
      <c r="L2969" s="132"/>
      <c r="M2969" s="132"/>
    </row>
    <row r="2970" spans="10:13">
      <c r="J2970" s="132"/>
      <c r="K2970" s="132"/>
      <c r="L2970" s="132"/>
      <c r="M2970" s="132"/>
    </row>
    <row r="2971" spans="10:13">
      <c r="J2971" s="132"/>
      <c r="K2971" s="132"/>
      <c r="L2971" s="132"/>
      <c r="M2971" s="132"/>
    </row>
    <row r="2972" spans="10:13">
      <c r="J2972" s="132"/>
      <c r="K2972" s="132"/>
      <c r="L2972" s="132"/>
      <c r="M2972" s="132"/>
    </row>
    <row r="2973" spans="10:13">
      <c r="J2973" s="132"/>
      <c r="K2973" s="132"/>
      <c r="L2973" s="132"/>
      <c r="M2973" s="132"/>
    </row>
    <row r="2974" spans="10:13">
      <c r="J2974" s="132"/>
      <c r="K2974" s="132"/>
      <c r="L2974" s="132"/>
      <c r="M2974" s="132"/>
    </row>
    <row r="2975" spans="10:13">
      <c r="J2975" s="132"/>
      <c r="K2975" s="132"/>
      <c r="L2975" s="132"/>
      <c r="M2975" s="132"/>
    </row>
    <row r="2976" spans="10:13">
      <c r="J2976" s="132"/>
      <c r="K2976" s="132"/>
      <c r="L2976" s="132"/>
      <c r="M2976" s="132"/>
    </row>
    <row r="2977" spans="10:13">
      <c r="J2977" s="132"/>
      <c r="K2977" s="132"/>
      <c r="L2977" s="132"/>
      <c r="M2977" s="132"/>
    </row>
    <row r="2978" spans="10:13">
      <c r="J2978" s="132"/>
      <c r="K2978" s="132"/>
      <c r="L2978" s="132"/>
      <c r="M2978" s="132"/>
    </row>
    <row r="2979" spans="10:13">
      <c r="J2979" s="132"/>
      <c r="K2979" s="132"/>
      <c r="L2979" s="132"/>
      <c r="M2979" s="132"/>
    </row>
    <row r="2980" spans="10:13">
      <c r="J2980" s="132"/>
      <c r="K2980" s="132"/>
      <c r="L2980" s="132"/>
      <c r="M2980" s="132"/>
    </row>
    <row r="2981" spans="10:13">
      <c r="J2981" s="132"/>
      <c r="K2981" s="132"/>
      <c r="L2981" s="132"/>
      <c r="M2981" s="132"/>
    </row>
    <row r="2982" spans="10:13">
      <c r="J2982" s="132"/>
      <c r="K2982" s="132"/>
      <c r="L2982" s="132"/>
      <c r="M2982" s="132"/>
    </row>
    <row r="2983" spans="10:13">
      <c r="J2983" s="132"/>
      <c r="K2983" s="132"/>
      <c r="L2983" s="132"/>
      <c r="M2983" s="132"/>
    </row>
    <row r="2984" spans="10:13">
      <c r="J2984" s="132"/>
      <c r="K2984" s="132"/>
      <c r="L2984" s="132"/>
      <c r="M2984" s="132"/>
    </row>
    <row r="2985" spans="10:13">
      <c r="J2985" s="132"/>
      <c r="K2985" s="132"/>
      <c r="L2985" s="132"/>
      <c r="M2985" s="132"/>
    </row>
    <row r="2986" spans="10:13">
      <c r="J2986" s="132"/>
      <c r="K2986" s="132"/>
      <c r="L2986" s="132"/>
      <c r="M2986" s="132"/>
    </row>
    <row r="2987" spans="10:13">
      <c r="J2987" s="132"/>
      <c r="K2987" s="132"/>
      <c r="L2987" s="132"/>
      <c r="M2987" s="132"/>
    </row>
    <row r="2988" spans="10:13">
      <c r="J2988" s="132"/>
      <c r="K2988" s="132"/>
      <c r="L2988" s="132"/>
      <c r="M2988" s="132"/>
    </row>
    <row r="2989" spans="10:13">
      <c r="J2989" s="132"/>
      <c r="K2989" s="132"/>
      <c r="L2989" s="132"/>
      <c r="M2989" s="132"/>
    </row>
    <row r="2990" spans="10:13">
      <c r="J2990" s="132"/>
      <c r="K2990" s="132"/>
      <c r="L2990" s="132"/>
      <c r="M2990" s="132"/>
    </row>
    <row r="2991" spans="10:13">
      <c r="J2991" s="132"/>
      <c r="K2991" s="132"/>
      <c r="L2991" s="132"/>
      <c r="M2991" s="132"/>
    </row>
    <row r="2992" spans="10:13">
      <c r="J2992" s="132"/>
      <c r="K2992" s="132"/>
      <c r="L2992" s="132"/>
      <c r="M2992" s="132"/>
    </row>
    <row r="2993" spans="10:13">
      <c r="J2993" s="132"/>
      <c r="K2993" s="132"/>
      <c r="L2993" s="132"/>
      <c r="M2993" s="132"/>
    </row>
    <row r="2994" spans="10:13">
      <c r="J2994" s="132"/>
      <c r="K2994" s="132"/>
      <c r="L2994" s="132"/>
      <c r="M2994" s="132"/>
    </row>
    <row r="2995" spans="10:13">
      <c r="J2995" s="132"/>
      <c r="K2995" s="132"/>
      <c r="L2995" s="132"/>
      <c r="M2995" s="132"/>
    </row>
    <row r="2996" spans="10:13">
      <c r="J2996" s="132"/>
      <c r="K2996" s="132"/>
      <c r="L2996" s="132"/>
      <c r="M2996" s="132"/>
    </row>
    <row r="2997" spans="10:13">
      <c r="J2997" s="132"/>
      <c r="K2997" s="132"/>
      <c r="L2997" s="132"/>
      <c r="M2997" s="132"/>
    </row>
    <row r="2998" spans="10:13">
      <c r="J2998" s="132"/>
      <c r="K2998" s="132"/>
      <c r="L2998" s="132"/>
      <c r="M2998" s="132"/>
    </row>
    <row r="2999" spans="10:13">
      <c r="J2999" s="132"/>
      <c r="K2999" s="132"/>
      <c r="L2999" s="132"/>
      <c r="M2999" s="132"/>
    </row>
    <row r="3000" spans="10:13">
      <c r="J3000" s="132"/>
      <c r="K3000" s="132"/>
      <c r="L3000" s="132"/>
      <c r="M3000" s="132"/>
    </row>
    <row r="3001" spans="10:13">
      <c r="J3001" s="132"/>
      <c r="K3001" s="132"/>
      <c r="L3001" s="132"/>
      <c r="M3001" s="132"/>
    </row>
    <row r="3002" spans="10:13">
      <c r="J3002" s="132"/>
      <c r="K3002" s="132"/>
      <c r="L3002" s="132"/>
      <c r="M3002" s="132"/>
    </row>
    <row r="3003" spans="10:13">
      <c r="J3003" s="132"/>
      <c r="K3003" s="132"/>
      <c r="L3003" s="132"/>
      <c r="M3003" s="132"/>
    </row>
    <row r="3004" spans="10:13">
      <c r="J3004" s="132"/>
      <c r="K3004" s="132"/>
      <c r="L3004" s="132"/>
      <c r="M3004" s="132"/>
    </row>
    <row r="3005" spans="10:13">
      <c r="J3005" s="132"/>
      <c r="K3005" s="132"/>
      <c r="L3005" s="132"/>
      <c r="M3005" s="132"/>
    </row>
    <row r="3006" spans="10:13">
      <c r="J3006" s="132"/>
      <c r="K3006" s="132"/>
      <c r="L3006" s="132"/>
      <c r="M3006" s="132"/>
    </row>
    <row r="3007" spans="10:13">
      <c r="J3007" s="132"/>
      <c r="K3007" s="132"/>
      <c r="L3007" s="132"/>
      <c r="M3007" s="132"/>
    </row>
    <row r="3008" spans="10:13">
      <c r="J3008" s="132"/>
      <c r="K3008" s="132"/>
      <c r="L3008" s="132"/>
      <c r="M3008" s="132"/>
    </row>
    <row r="3009" spans="10:13">
      <c r="J3009" s="132"/>
      <c r="K3009" s="132"/>
      <c r="L3009" s="132"/>
      <c r="M3009" s="132"/>
    </row>
    <row r="3010" spans="10:13">
      <c r="J3010" s="132"/>
      <c r="K3010" s="132"/>
      <c r="L3010" s="132"/>
      <c r="M3010" s="132"/>
    </row>
    <row r="3011" spans="10:13">
      <c r="J3011" s="132"/>
      <c r="K3011" s="132"/>
      <c r="L3011" s="132"/>
      <c r="M3011" s="132"/>
    </row>
    <row r="3012" spans="10:13">
      <c r="J3012" s="132"/>
      <c r="K3012" s="132"/>
      <c r="L3012" s="132"/>
      <c r="M3012" s="132"/>
    </row>
    <row r="3013" spans="10:13">
      <c r="J3013" s="132"/>
      <c r="K3013" s="132"/>
      <c r="L3013" s="132"/>
      <c r="M3013" s="132"/>
    </row>
    <row r="3014" spans="10:13">
      <c r="J3014" s="132"/>
      <c r="K3014" s="132"/>
      <c r="L3014" s="132"/>
      <c r="M3014" s="132"/>
    </row>
    <row r="3015" spans="10:13">
      <c r="J3015" s="132"/>
      <c r="K3015" s="132"/>
      <c r="L3015" s="132"/>
      <c r="M3015" s="132"/>
    </row>
    <row r="3016" spans="10:13">
      <c r="J3016" s="132"/>
      <c r="K3016" s="132"/>
      <c r="L3016" s="132"/>
      <c r="M3016" s="132"/>
    </row>
    <row r="3017" spans="10:13">
      <c r="J3017" s="132"/>
      <c r="K3017" s="132"/>
      <c r="L3017" s="132"/>
      <c r="M3017" s="132"/>
    </row>
    <row r="3018" spans="10:13">
      <c r="J3018" s="132"/>
      <c r="K3018" s="132"/>
      <c r="L3018" s="132"/>
      <c r="M3018" s="132"/>
    </row>
    <row r="3019" spans="10:13">
      <c r="J3019" s="132"/>
      <c r="K3019" s="132"/>
      <c r="L3019" s="132"/>
      <c r="M3019" s="132"/>
    </row>
    <row r="3020" spans="10:13">
      <c r="J3020" s="132"/>
      <c r="K3020" s="132"/>
      <c r="L3020" s="132"/>
      <c r="M3020" s="132"/>
    </row>
    <row r="3021" spans="10:13">
      <c r="J3021" s="132"/>
      <c r="K3021" s="132"/>
      <c r="L3021" s="132"/>
      <c r="M3021" s="132"/>
    </row>
    <row r="3022" spans="10:13">
      <c r="J3022" s="132"/>
      <c r="K3022" s="132"/>
      <c r="L3022" s="132"/>
      <c r="M3022" s="132"/>
    </row>
    <row r="3023" spans="10:13">
      <c r="J3023" s="132"/>
      <c r="K3023" s="132"/>
      <c r="L3023" s="132"/>
      <c r="M3023" s="132"/>
    </row>
    <row r="3024" spans="10:13">
      <c r="J3024" s="132"/>
      <c r="K3024" s="132"/>
      <c r="L3024" s="132"/>
      <c r="M3024" s="132"/>
    </row>
    <row r="3025" spans="10:13">
      <c r="J3025" s="132"/>
      <c r="K3025" s="132"/>
      <c r="L3025" s="132"/>
      <c r="M3025" s="132"/>
    </row>
    <row r="3026" spans="10:13">
      <c r="J3026" s="132"/>
      <c r="K3026" s="132"/>
      <c r="L3026" s="132"/>
      <c r="M3026" s="132"/>
    </row>
    <row r="3027" spans="10:13">
      <c r="J3027" s="132"/>
      <c r="K3027" s="132"/>
      <c r="L3027" s="132"/>
      <c r="M3027" s="132"/>
    </row>
    <row r="3028" spans="10:13">
      <c r="J3028" s="132"/>
      <c r="K3028" s="132"/>
      <c r="L3028" s="132"/>
      <c r="M3028" s="132"/>
    </row>
    <row r="3029" spans="10:13">
      <c r="J3029" s="132"/>
      <c r="K3029" s="132"/>
      <c r="L3029" s="132"/>
      <c r="M3029" s="132"/>
    </row>
    <row r="3030" spans="10:13">
      <c r="J3030" s="132"/>
      <c r="K3030" s="132"/>
      <c r="L3030" s="132"/>
      <c r="M3030" s="132"/>
    </row>
    <row r="3031" spans="10:13">
      <c r="J3031" s="132"/>
      <c r="K3031" s="132"/>
      <c r="L3031" s="132"/>
      <c r="M3031" s="132"/>
    </row>
    <row r="3032" spans="10:13">
      <c r="J3032" s="132"/>
      <c r="K3032" s="132"/>
      <c r="L3032" s="132"/>
      <c r="M3032" s="132"/>
    </row>
    <row r="3033" spans="10:13">
      <c r="J3033" s="132"/>
      <c r="K3033" s="132"/>
      <c r="L3033" s="132"/>
      <c r="M3033" s="132"/>
    </row>
    <row r="3034" spans="10:13">
      <c r="J3034" s="132"/>
      <c r="K3034" s="132"/>
      <c r="L3034" s="132"/>
      <c r="M3034" s="132"/>
    </row>
    <row r="3035" spans="10:13">
      <c r="J3035" s="132"/>
      <c r="K3035" s="132"/>
      <c r="L3035" s="132"/>
      <c r="M3035" s="132"/>
    </row>
    <row r="3036" spans="10:13">
      <c r="J3036" s="132"/>
      <c r="K3036" s="132"/>
      <c r="L3036" s="132"/>
      <c r="M3036" s="132"/>
    </row>
    <row r="3037" spans="10:13">
      <c r="J3037" s="132"/>
      <c r="K3037" s="132"/>
      <c r="L3037" s="132"/>
      <c r="M3037" s="132"/>
    </row>
    <row r="3038" spans="10:13">
      <c r="J3038" s="132"/>
      <c r="K3038" s="132"/>
      <c r="L3038" s="132"/>
      <c r="M3038" s="132"/>
    </row>
    <row r="3039" spans="10:13">
      <c r="J3039" s="132"/>
      <c r="K3039" s="132"/>
      <c r="L3039" s="132"/>
      <c r="M3039" s="132"/>
    </row>
    <row r="3040" spans="10:13">
      <c r="J3040" s="132"/>
      <c r="K3040" s="132"/>
      <c r="L3040" s="132"/>
      <c r="M3040" s="132"/>
    </row>
    <row r="3041" spans="10:13">
      <c r="J3041" s="132"/>
      <c r="K3041" s="132"/>
      <c r="L3041" s="132"/>
      <c r="M3041" s="132"/>
    </row>
    <row r="3042" spans="10:13">
      <c r="J3042" s="132"/>
      <c r="K3042" s="132"/>
      <c r="L3042" s="132"/>
      <c r="M3042" s="132"/>
    </row>
    <row r="3043" spans="10:13">
      <c r="J3043" s="132"/>
      <c r="K3043" s="132"/>
      <c r="L3043" s="132"/>
      <c r="M3043" s="132"/>
    </row>
    <row r="3044" spans="10:13">
      <c r="J3044" s="132"/>
      <c r="K3044" s="132"/>
      <c r="L3044" s="132"/>
      <c r="M3044" s="132"/>
    </row>
    <row r="3045" spans="10:13">
      <c r="J3045" s="132"/>
      <c r="K3045" s="132"/>
      <c r="L3045" s="132"/>
      <c r="M3045" s="132"/>
    </row>
    <row r="3046" spans="10:13">
      <c r="J3046" s="132"/>
      <c r="K3046" s="132"/>
      <c r="L3046" s="132"/>
      <c r="M3046" s="132"/>
    </row>
    <row r="3047" spans="10:13">
      <c r="J3047" s="132"/>
      <c r="K3047" s="132"/>
      <c r="L3047" s="132"/>
      <c r="M3047" s="132"/>
    </row>
    <row r="3048" spans="10:13">
      <c r="J3048" s="132"/>
      <c r="K3048" s="132"/>
      <c r="L3048" s="132"/>
      <c r="M3048" s="132"/>
    </row>
    <row r="3049" spans="10:13">
      <c r="J3049" s="132"/>
      <c r="K3049" s="132"/>
      <c r="L3049" s="132"/>
      <c r="M3049" s="132"/>
    </row>
    <row r="3050" spans="10:13">
      <c r="J3050" s="132"/>
      <c r="K3050" s="132"/>
      <c r="L3050" s="132"/>
      <c r="M3050" s="132"/>
    </row>
    <row r="3051" spans="10:13">
      <c r="J3051" s="132"/>
      <c r="K3051" s="132"/>
      <c r="L3051" s="132"/>
      <c r="M3051" s="132"/>
    </row>
    <row r="3052" spans="10:13">
      <c r="J3052" s="132"/>
      <c r="K3052" s="132"/>
      <c r="L3052" s="132"/>
      <c r="M3052" s="132"/>
    </row>
    <row r="3053" spans="10:13">
      <c r="J3053" s="132"/>
      <c r="K3053" s="132"/>
      <c r="L3053" s="132"/>
      <c r="M3053" s="132"/>
    </row>
    <row r="3054" spans="10:13">
      <c r="J3054" s="132"/>
      <c r="K3054" s="132"/>
      <c r="L3054" s="132"/>
      <c r="M3054" s="132"/>
    </row>
    <row r="3055" spans="10:13">
      <c r="J3055" s="132"/>
      <c r="K3055" s="132"/>
      <c r="L3055" s="132"/>
      <c r="M3055" s="132"/>
    </row>
    <row r="3056" spans="10:13">
      <c r="J3056" s="132"/>
      <c r="K3056" s="132"/>
      <c r="L3056" s="132"/>
      <c r="M3056" s="132"/>
    </row>
    <row r="3057" spans="10:13">
      <c r="J3057" s="132"/>
      <c r="K3057" s="132"/>
      <c r="L3057" s="132"/>
      <c r="M3057" s="132"/>
    </row>
    <row r="3058" spans="10:13">
      <c r="J3058" s="132"/>
      <c r="K3058" s="132"/>
      <c r="L3058" s="132"/>
      <c r="M3058" s="132"/>
    </row>
    <row r="3059" spans="10:13">
      <c r="J3059" s="132"/>
      <c r="K3059" s="132"/>
      <c r="L3059" s="132"/>
      <c r="M3059" s="132"/>
    </row>
    <row r="3060" spans="10:13">
      <c r="J3060" s="132"/>
      <c r="K3060" s="132"/>
      <c r="L3060" s="132"/>
      <c r="M3060" s="132"/>
    </row>
    <row r="3061" spans="10:13">
      <c r="J3061" s="132"/>
      <c r="K3061" s="132"/>
      <c r="L3061" s="132"/>
      <c r="M3061" s="132"/>
    </row>
    <row r="3062" spans="10:13">
      <c r="J3062" s="132"/>
      <c r="K3062" s="132"/>
      <c r="L3062" s="132"/>
      <c r="M3062" s="132"/>
    </row>
    <row r="3063" spans="10:13">
      <c r="J3063" s="132"/>
      <c r="K3063" s="132"/>
      <c r="L3063" s="132"/>
      <c r="M3063" s="132"/>
    </row>
    <row r="3064" spans="10:13">
      <c r="J3064" s="132"/>
      <c r="K3064" s="132"/>
      <c r="L3064" s="132"/>
      <c r="M3064" s="132"/>
    </row>
    <row r="3065" spans="10:13">
      <c r="J3065" s="132"/>
      <c r="K3065" s="132"/>
      <c r="L3065" s="132"/>
      <c r="M3065" s="132"/>
    </row>
    <row r="3066" spans="10:13">
      <c r="J3066" s="132"/>
      <c r="K3066" s="132"/>
      <c r="L3066" s="132"/>
      <c r="M3066" s="132"/>
    </row>
    <row r="3067" spans="10:13">
      <c r="J3067" s="132"/>
      <c r="K3067" s="132"/>
      <c r="L3067" s="132"/>
      <c r="M3067" s="132"/>
    </row>
    <row r="3068" spans="10:13">
      <c r="J3068" s="132"/>
      <c r="K3068" s="132"/>
      <c r="L3068" s="132"/>
      <c r="M3068" s="132"/>
    </row>
    <row r="3069" spans="10:13">
      <c r="J3069" s="132"/>
      <c r="K3069" s="132"/>
      <c r="L3069" s="132"/>
      <c r="M3069" s="132"/>
    </row>
    <row r="3070" spans="10:13">
      <c r="J3070" s="132"/>
      <c r="K3070" s="132"/>
      <c r="L3070" s="132"/>
      <c r="M3070" s="132"/>
    </row>
    <row r="3071" spans="10:13">
      <c r="J3071" s="132"/>
      <c r="K3071" s="132"/>
      <c r="L3071" s="132"/>
      <c r="M3071" s="132"/>
    </row>
    <row r="3072" spans="10:13">
      <c r="J3072" s="132"/>
      <c r="K3072" s="132"/>
      <c r="L3072" s="132"/>
      <c r="M3072" s="132"/>
    </row>
    <row r="3073" spans="10:13">
      <c r="J3073" s="132"/>
      <c r="K3073" s="132"/>
      <c r="L3073" s="132"/>
      <c r="M3073" s="132"/>
    </row>
    <row r="3074" spans="10:13">
      <c r="J3074" s="132"/>
      <c r="K3074" s="132"/>
      <c r="L3074" s="132"/>
      <c r="M3074" s="132"/>
    </row>
    <row r="3075" spans="10:13">
      <c r="J3075" s="132"/>
      <c r="K3075" s="132"/>
      <c r="L3075" s="132"/>
      <c r="M3075" s="132"/>
    </row>
    <row r="3076" spans="10:13">
      <c r="J3076" s="132"/>
      <c r="K3076" s="132"/>
      <c r="L3076" s="132"/>
      <c r="M3076" s="132"/>
    </row>
    <row r="3077" spans="10:13">
      <c r="J3077" s="132"/>
      <c r="K3077" s="132"/>
      <c r="L3077" s="132"/>
      <c r="M3077" s="132"/>
    </row>
    <row r="3078" spans="10:13">
      <c r="J3078" s="132"/>
      <c r="K3078" s="132"/>
      <c r="L3078" s="132"/>
      <c r="M3078" s="132"/>
    </row>
    <row r="3079" spans="10:13">
      <c r="J3079" s="132"/>
      <c r="K3079" s="132"/>
      <c r="L3079" s="132"/>
      <c r="M3079" s="132"/>
    </row>
    <row r="3080" spans="10:13">
      <c r="J3080" s="132"/>
      <c r="K3080" s="132"/>
      <c r="L3080" s="132"/>
      <c r="M3080" s="132"/>
    </row>
    <row r="3081" spans="10:13">
      <c r="J3081" s="132"/>
      <c r="K3081" s="132"/>
      <c r="L3081" s="132"/>
      <c r="M3081" s="132"/>
    </row>
    <row r="3082" spans="10:13">
      <c r="J3082" s="132"/>
      <c r="K3082" s="132"/>
      <c r="L3082" s="132"/>
      <c r="M3082" s="132"/>
    </row>
    <row r="3083" spans="10:13">
      <c r="J3083" s="132"/>
      <c r="K3083" s="132"/>
      <c r="L3083" s="132"/>
      <c r="M3083" s="132"/>
    </row>
    <row r="3084" spans="10:13">
      <c r="J3084" s="132"/>
      <c r="K3084" s="132"/>
      <c r="L3084" s="132"/>
      <c r="M3084" s="132"/>
    </row>
    <row r="3085" spans="10:13">
      <c r="J3085" s="132"/>
      <c r="K3085" s="132"/>
      <c r="L3085" s="132"/>
      <c r="M3085" s="132"/>
    </row>
    <row r="3086" spans="10:13">
      <c r="J3086" s="132"/>
      <c r="K3086" s="132"/>
      <c r="L3086" s="132"/>
      <c r="M3086" s="132"/>
    </row>
    <row r="3087" spans="10:13">
      <c r="J3087" s="132"/>
      <c r="K3087" s="132"/>
      <c r="L3087" s="132"/>
      <c r="M3087" s="132"/>
    </row>
    <row r="3088" spans="10:13">
      <c r="J3088" s="132"/>
      <c r="K3088" s="132"/>
      <c r="L3088" s="132"/>
      <c r="M3088" s="132"/>
    </row>
    <row r="3089" spans="10:13">
      <c r="J3089" s="132"/>
      <c r="K3089" s="132"/>
      <c r="L3089" s="132"/>
      <c r="M3089" s="132"/>
    </row>
    <row r="3090" spans="10:13">
      <c r="J3090" s="132"/>
      <c r="K3090" s="132"/>
      <c r="L3090" s="132"/>
      <c r="M3090" s="132"/>
    </row>
    <row r="3091" spans="10:13">
      <c r="J3091" s="132"/>
      <c r="K3091" s="132"/>
      <c r="L3091" s="132"/>
      <c r="M3091" s="132"/>
    </row>
    <row r="3092" spans="10:13">
      <c r="J3092" s="132"/>
      <c r="K3092" s="132"/>
      <c r="L3092" s="132"/>
      <c r="M3092" s="132"/>
    </row>
    <row r="3093" spans="10:13">
      <c r="J3093" s="132"/>
      <c r="K3093" s="132"/>
      <c r="L3093" s="132"/>
      <c r="M3093" s="132"/>
    </row>
    <row r="3094" spans="10:13">
      <c r="J3094" s="132"/>
      <c r="K3094" s="132"/>
      <c r="L3094" s="132"/>
      <c r="M3094" s="132"/>
    </row>
    <row r="3095" spans="10:13">
      <c r="J3095" s="132"/>
      <c r="K3095" s="132"/>
      <c r="L3095" s="132"/>
      <c r="M3095" s="132"/>
    </row>
    <row r="3096" spans="10:13">
      <c r="J3096" s="132"/>
      <c r="K3096" s="132"/>
      <c r="L3096" s="132"/>
      <c r="M3096" s="132"/>
    </row>
    <row r="3097" spans="10:13">
      <c r="J3097" s="132"/>
      <c r="K3097" s="132"/>
      <c r="L3097" s="132"/>
      <c r="M3097" s="132"/>
    </row>
    <row r="3098" spans="10:13">
      <c r="J3098" s="132"/>
      <c r="K3098" s="132"/>
      <c r="L3098" s="132"/>
      <c r="M3098" s="132"/>
    </row>
    <row r="3099" spans="10:13">
      <c r="J3099" s="132"/>
      <c r="K3099" s="132"/>
      <c r="L3099" s="132"/>
      <c r="M3099" s="132"/>
    </row>
    <row r="3100" spans="10:13">
      <c r="J3100" s="132"/>
      <c r="K3100" s="132"/>
      <c r="L3100" s="132"/>
      <c r="M3100" s="132"/>
    </row>
    <row r="3101" spans="10:13">
      <c r="J3101" s="132"/>
      <c r="K3101" s="132"/>
      <c r="L3101" s="132"/>
      <c r="M3101" s="132"/>
    </row>
    <row r="3102" spans="10:13">
      <c r="J3102" s="132"/>
      <c r="K3102" s="132"/>
      <c r="L3102" s="132"/>
      <c r="M3102" s="132"/>
    </row>
    <row r="3103" spans="10:13">
      <c r="J3103" s="132"/>
      <c r="K3103" s="132"/>
      <c r="L3103" s="132"/>
      <c r="M3103" s="132"/>
    </row>
    <row r="3104" spans="10:13">
      <c r="J3104" s="132"/>
      <c r="K3104" s="132"/>
      <c r="L3104" s="132"/>
      <c r="M3104" s="132"/>
    </row>
    <row r="3105" spans="10:13">
      <c r="J3105" s="132"/>
      <c r="K3105" s="132"/>
      <c r="L3105" s="132"/>
      <c r="M3105" s="132"/>
    </row>
    <row r="3106" spans="10:13">
      <c r="J3106" s="132"/>
      <c r="K3106" s="132"/>
      <c r="L3106" s="132"/>
      <c r="M3106" s="132"/>
    </row>
    <row r="3107" spans="10:13">
      <c r="J3107" s="132"/>
      <c r="K3107" s="132"/>
      <c r="L3107" s="132"/>
      <c r="M3107" s="132"/>
    </row>
    <row r="3108" spans="10:13">
      <c r="J3108" s="132"/>
      <c r="K3108" s="132"/>
      <c r="L3108" s="132"/>
      <c r="M3108" s="132"/>
    </row>
    <row r="3109" spans="10:13">
      <c r="J3109" s="132"/>
      <c r="K3109" s="132"/>
      <c r="L3109" s="132"/>
      <c r="M3109" s="132"/>
    </row>
    <row r="3110" spans="10:13">
      <c r="J3110" s="132"/>
      <c r="K3110" s="132"/>
      <c r="L3110" s="132"/>
      <c r="M3110" s="132"/>
    </row>
    <row r="3111" spans="10:13">
      <c r="J3111" s="132"/>
      <c r="K3111" s="132"/>
      <c r="L3111" s="132"/>
      <c r="M3111" s="132"/>
    </row>
    <row r="3112" spans="10:13">
      <c r="J3112" s="132"/>
      <c r="K3112" s="132"/>
      <c r="L3112" s="132"/>
      <c r="M3112" s="132"/>
    </row>
    <row r="3113" spans="10:13">
      <c r="J3113" s="132"/>
      <c r="K3113" s="132"/>
      <c r="L3113" s="132"/>
      <c r="M3113" s="132"/>
    </row>
    <row r="3114" spans="10:13">
      <c r="J3114" s="132"/>
      <c r="K3114" s="132"/>
      <c r="L3114" s="132"/>
      <c r="M3114" s="132"/>
    </row>
    <row r="3115" spans="10:13">
      <c r="J3115" s="132"/>
      <c r="K3115" s="132"/>
      <c r="L3115" s="132"/>
      <c r="M3115" s="132"/>
    </row>
    <row r="3116" spans="10:13">
      <c r="J3116" s="132"/>
      <c r="K3116" s="132"/>
      <c r="L3116" s="132"/>
      <c r="M3116" s="132"/>
    </row>
    <row r="3117" spans="10:13">
      <c r="J3117" s="132"/>
      <c r="K3117" s="132"/>
      <c r="L3117" s="132"/>
      <c r="M3117" s="132"/>
    </row>
    <row r="3118" spans="10:13">
      <c r="J3118" s="132"/>
      <c r="K3118" s="132"/>
      <c r="L3118" s="132"/>
      <c r="M3118" s="132"/>
    </row>
    <row r="3119" spans="10:13">
      <c r="J3119" s="132"/>
      <c r="K3119" s="132"/>
      <c r="L3119" s="132"/>
      <c r="M3119" s="132"/>
    </row>
    <row r="3120" spans="10:13">
      <c r="J3120" s="132"/>
      <c r="K3120" s="132"/>
      <c r="L3120" s="132"/>
      <c r="M3120" s="132"/>
    </row>
    <row r="3121" spans="10:13">
      <c r="J3121" s="132"/>
      <c r="K3121" s="132"/>
      <c r="L3121" s="132"/>
      <c r="M3121" s="132"/>
    </row>
    <row r="3122" spans="10:13">
      <c r="J3122" s="132"/>
      <c r="K3122" s="132"/>
      <c r="L3122" s="132"/>
      <c r="M3122" s="132"/>
    </row>
    <row r="3123" spans="10:13">
      <c r="J3123" s="132"/>
      <c r="K3123" s="132"/>
      <c r="L3123" s="132"/>
      <c r="M3123" s="132"/>
    </row>
    <row r="3124" spans="10:13">
      <c r="J3124" s="132"/>
      <c r="K3124" s="132"/>
      <c r="L3124" s="132"/>
      <c r="M3124" s="132"/>
    </row>
    <row r="3125" spans="10:13">
      <c r="J3125" s="132"/>
      <c r="K3125" s="132"/>
      <c r="L3125" s="132"/>
      <c r="M3125" s="132"/>
    </row>
    <row r="3126" spans="10:13">
      <c r="J3126" s="132"/>
      <c r="K3126" s="132"/>
      <c r="L3126" s="132"/>
      <c r="M3126" s="132"/>
    </row>
    <row r="3127" spans="10:13">
      <c r="J3127" s="132"/>
      <c r="K3127" s="132"/>
      <c r="L3127" s="132"/>
      <c r="M3127" s="132"/>
    </row>
    <row r="3128" spans="10:13">
      <c r="J3128" s="132"/>
      <c r="K3128" s="132"/>
      <c r="L3128" s="132"/>
      <c r="M3128" s="132"/>
    </row>
    <row r="3129" spans="10:13">
      <c r="J3129" s="132"/>
      <c r="K3129" s="132"/>
      <c r="L3129" s="132"/>
      <c r="M3129" s="132"/>
    </row>
    <row r="3130" spans="10:13">
      <c r="J3130" s="132"/>
      <c r="K3130" s="132"/>
      <c r="L3130" s="132"/>
      <c r="M3130" s="132"/>
    </row>
    <row r="3131" spans="10:13">
      <c r="J3131" s="132"/>
      <c r="K3131" s="132"/>
      <c r="L3131" s="132"/>
      <c r="M3131" s="132"/>
    </row>
    <row r="3132" spans="10:13">
      <c r="J3132" s="132"/>
      <c r="K3132" s="132"/>
      <c r="L3132" s="132"/>
      <c r="M3132" s="132"/>
    </row>
    <row r="3133" spans="10:13">
      <c r="J3133" s="132"/>
      <c r="K3133" s="132"/>
      <c r="L3133" s="132"/>
      <c r="M3133" s="132"/>
    </row>
    <row r="3134" spans="10:13">
      <c r="J3134" s="132"/>
      <c r="K3134" s="132"/>
      <c r="L3134" s="132"/>
      <c r="M3134" s="132"/>
    </row>
    <row r="3135" spans="10:13">
      <c r="J3135" s="132"/>
      <c r="K3135" s="132"/>
      <c r="L3135" s="132"/>
      <c r="M3135" s="132"/>
    </row>
    <row r="3136" spans="10:13">
      <c r="J3136" s="132"/>
      <c r="K3136" s="132"/>
      <c r="L3136" s="132"/>
      <c r="M3136" s="132"/>
    </row>
    <row r="3137" spans="10:13">
      <c r="J3137" s="132"/>
      <c r="K3137" s="132"/>
      <c r="L3137" s="132"/>
      <c r="M3137" s="132"/>
    </row>
    <row r="3138" spans="10:13">
      <c r="J3138" s="132"/>
      <c r="K3138" s="132"/>
      <c r="L3138" s="132"/>
      <c r="M3138" s="132"/>
    </row>
    <row r="3139" spans="10:13">
      <c r="J3139" s="132"/>
      <c r="K3139" s="132"/>
      <c r="L3139" s="132"/>
      <c r="M3139" s="132"/>
    </row>
    <row r="3140" spans="10:13">
      <c r="J3140" s="132"/>
      <c r="K3140" s="132"/>
      <c r="L3140" s="132"/>
      <c r="M3140" s="132"/>
    </row>
    <row r="3141" spans="10:13">
      <c r="J3141" s="132"/>
      <c r="K3141" s="132"/>
      <c r="L3141" s="132"/>
      <c r="M3141" s="132"/>
    </row>
    <row r="3142" spans="10:13">
      <c r="J3142" s="132"/>
      <c r="K3142" s="132"/>
      <c r="L3142" s="132"/>
      <c r="M3142" s="132"/>
    </row>
    <row r="3143" spans="10:13">
      <c r="J3143" s="132"/>
      <c r="K3143" s="132"/>
      <c r="L3143" s="132"/>
      <c r="M3143" s="132"/>
    </row>
    <row r="3144" spans="10:13">
      <c r="J3144" s="132"/>
      <c r="K3144" s="132"/>
      <c r="L3144" s="132"/>
      <c r="M3144" s="132"/>
    </row>
    <row r="3145" spans="10:13">
      <c r="J3145" s="132"/>
      <c r="K3145" s="132"/>
      <c r="L3145" s="132"/>
      <c r="M3145" s="132"/>
    </row>
    <row r="3146" spans="10:13">
      <c r="J3146" s="132"/>
      <c r="K3146" s="132"/>
      <c r="L3146" s="132"/>
      <c r="M3146" s="132"/>
    </row>
    <row r="3147" spans="10:13">
      <c r="J3147" s="132"/>
      <c r="K3147" s="132"/>
      <c r="L3147" s="132"/>
      <c r="M3147" s="132"/>
    </row>
    <row r="3148" spans="10:13">
      <c r="J3148" s="132"/>
      <c r="K3148" s="132"/>
      <c r="L3148" s="132"/>
      <c r="M3148" s="132"/>
    </row>
    <row r="3149" spans="10:13">
      <c r="J3149" s="132"/>
      <c r="K3149" s="132"/>
      <c r="L3149" s="132"/>
      <c r="M3149" s="132"/>
    </row>
    <row r="3150" spans="10:13">
      <c r="J3150" s="132"/>
      <c r="K3150" s="132"/>
      <c r="L3150" s="132"/>
      <c r="M3150" s="132"/>
    </row>
    <row r="3151" spans="10:13">
      <c r="J3151" s="132"/>
      <c r="K3151" s="132"/>
      <c r="L3151" s="132"/>
      <c r="M3151" s="132"/>
    </row>
    <row r="3152" spans="10:13">
      <c r="J3152" s="132"/>
      <c r="K3152" s="132"/>
      <c r="L3152" s="132"/>
      <c r="M3152" s="132"/>
    </row>
    <row r="3153" spans="10:13">
      <c r="J3153" s="132"/>
      <c r="K3153" s="132"/>
      <c r="L3153" s="132"/>
      <c r="M3153" s="132"/>
    </row>
    <row r="3154" spans="10:13">
      <c r="J3154" s="132"/>
      <c r="K3154" s="132"/>
      <c r="L3154" s="132"/>
      <c r="M3154" s="132"/>
    </row>
    <row r="3155" spans="10:13">
      <c r="J3155" s="132"/>
      <c r="K3155" s="132"/>
      <c r="L3155" s="132"/>
      <c r="M3155" s="132"/>
    </row>
    <row r="3156" spans="10:13">
      <c r="J3156" s="132"/>
      <c r="K3156" s="132"/>
      <c r="L3156" s="132"/>
      <c r="M3156" s="132"/>
    </row>
    <row r="3157" spans="10:13">
      <c r="J3157" s="132"/>
      <c r="K3157" s="132"/>
      <c r="L3157" s="132"/>
      <c r="M3157" s="132"/>
    </row>
    <row r="3158" spans="10:13">
      <c r="J3158" s="132"/>
      <c r="K3158" s="132"/>
      <c r="L3158" s="132"/>
      <c r="M3158" s="132"/>
    </row>
    <row r="3159" spans="10:13">
      <c r="J3159" s="132"/>
      <c r="K3159" s="132"/>
      <c r="L3159" s="132"/>
      <c r="M3159" s="132"/>
    </row>
    <row r="3160" spans="10:13">
      <c r="J3160" s="132"/>
      <c r="K3160" s="132"/>
      <c r="L3160" s="132"/>
      <c r="M3160" s="132"/>
    </row>
    <row r="3161" spans="10:13">
      <c r="J3161" s="132"/>
      <c r="K3161" s="132"/>
      <c r="L3161" s="132"/>
      <c r="M3161" s="132"/>
    </row>
    <row r="3162" spans="10:13">
      <c r="J3162" s="132"/>
      <c r="K3162" s="132"/>
      <c r="L3162" s="132"/>
      <c r="M3162" s="132"/>
    </row>
    <row r="3163" spans="10:13">
      <c r="J3163" s="132"/>
      <c r="K3163" s="132"/>
      <c r="L3163" s="132"/>
      <c r="M3163" s="132"/>
    </row>
    <row r="3164" spans="10:13">
      <c r="J3164" s="132"/>
      <c r="K3164" s="132"/>
      <c r="L3164" s="132"/>
      <c r="M3164" s="132"/>
    </row>
    <row r="3165" spans="10:13">
      <c r="J3165" s="132"/>
      <c r="K3165" s="132"/>
      <c r="L3165" s="132"/>
      <c r="M3165" s="132"/>
    </row>
    <row r="3166" spans="10:13">
      <c r="J3166" s="132"/>
      <c r="K3166" s="132"/>
      <c r="L3166" s="132"/>
      <c r="M3166" s="132"/>
    </row>
    <row r="3167" spans="10:13">
      <c r="J3167" s="132"/>
      <c r="K3167" s="132"/>
      <c r="L3167" s="132"/>
      <c r="M3167" s="132"/>
    </row>
    <row r="3168" spans="10:13">
      <c r="J3168" s="132"/>
      <c r="K3168" s="132"/>
      <c r="L3168" s="132"/>
      <c r="M3168" s="132"/>
    </row>
    <row r="3169" spans="10:13">
      <c r="J3169" s="132"/>
      <c r="K3169" s="132"/>
      <c r="L3169" s="132"/>
      <c r="M3169" s="132"/>
    </row>
    <row r="3170" spans="10:13">
      <c r="J3170" s="132"/>
      <c r="K3170" s="132"/>
      <c r="L3170" s="132"/>
      <c r="M3170" s="132"/>
    </row>
    <row r="3171" spans="10:13">
      <c r="J3171" s="132"/>
      <c r="K3171" s="132"/>
      <c r="L3171" s="132"/>
      <c r="M3171" s="132"/>
    </row>
    <row r="3172" spans="10:13">
      <c r="J3172" s="132"/>
      <c r="K3172" s="132"/>
      <c r="L3172" s="132"/>
      <c r="M3172" s="132"/>
    </row>
    <row r="3173" spans="10:13">
      <c r="J3173" s="132"/>
      <c r="K3173" s="132"/>
      <c r="L3173" s="132"/>
      <c r="M3173" s="132"/>
    </row>
    <row r="3174" spans="10:13">
      <c r="J3174" s="132"/>
      <c r="K3174" s="132"/>
      <c r="L3174" s="132"/>
      <c r="M3174" s="132"/>
    </row>
    <row r="3175" spans="10:13">
      <c r="J3175" s="132"/>
      <c r="K3175" s="132"/>
      <c r="L3175" s="132"/>
      <c r="M3175" s="132"/>
    </row>
    <row r="3176" spans="10:13">
      <c r="J3176" s="132"/>
      <c r="K3176" s="132"/>
      <c r="L3176" s="132"/>
      <c r="M3176" s="132"/>
    </row>
    <row r="3177" spans="10:13">
      <c r="J3177" s="132"/>
      <c r="K3177" s="132"/>
      <c r="L3177" s="132"/>
      <c r="M3177" s="132"/>
    </row>
    <row r="3178" spans="10:13">
      <c r="J3178" s="132"/>
      <c r="K3178" s="132"/>
      <c r="L3178" s="132"/>
      <c r="M3178" s="132"/>
    </row>
    <row r="3179" spans="10:13">
      <c r="J3179" s="132"/>
      <c r="K3179" s="132"/>
      <c r="L3179" s="132"/>
      <c r="M3179" s="132"/>
    </row>
    <row r="3180" spans="10:13">
      <c r="J3180" s="132"/>
      <c r="K3180" s="132"/>
      <c r="L3180" s="132"/>
      <c r="M3180" s="132"/>
    </row>
    <row r="3181" spans="10:13">
      <c r="J3181" s="132"/>
      <c r="K3181" s="132"/>
      <c r="L3181" s="132"/>
      <c r="M3181" s="132"/>
    </row>
    <row r="3182" spans="10:13">
      <c r="J3182" s="132"/>
      <c r="K3182" s="132"/>
      <c r="L3182" s="132"/>
      <c r="M3182" s="132"/>
    </row>
    <row r="3183" spans="10:13">
      <c r="J3183" s="132"/>
      <c r="K3183" s="132"/>
      <c r="L3183" s="132"/>
      <c r="M3183" s="132"/>
    </row>
    <row r="3184" spans="10:13">
      <c r="J3184" s="132"/>
      <c r="K3184" s="132"/>
      <c r="L3184" s="132"/>
      <c r="M3184" s="132"/>
    </row>
    <row r="3185" spans="10:13">
      <c r="J3185" s="132"/>
      <c r="K3185" s="132"/>
      <c r="L3185" s="132"/>
      <c r="M3185" s="132"/>
    </row>
    <row r="3186" spans="10:13">
      <c r="J3186" s="132"/>
      <c r="K3186" s="132"/>
      <c r="L3186" s="132"/>
      <c r="M3186" s="132"/>
    </row>
    <row r="3187" spans="10:13">
      <c r="J3187" s="132"/>
      <c r="K3187" s="132"/>
      <c r="L3187" s="132"/>
      <c r="M3187" s="132"/>
    </row>
    <row r="3188" spans="10:13">
      <c r="J3188" s="132"/>
      <c r="K3188" s="132"/>
      <c r="L3188" s="132"/>
      <c r="M3188" s="132"/>
    </row>
    <row r="3189" spans="10:13">
      <c r="J3189" s="132"/>
      <c r="K3189" s="132"/>
      <c r="L3189" s="132"/>
      <c r="M3189" s="132"/>
    </row>
    <row r="3190" spans="10:13">
      <c r="J3190" s="132"/>
      <c r="K3190" s="132"/>
      <c r="L3190" s="132"/>
      <c r="M3190" s="132"/>
    </row>
    <row r="3191" spans="10:13">
      <c r="J3191" s="132"/>
      <c r="K3191" s="132"/>
      <c r="L3191" s="132"/>
      <c r="M3191" s="132"/>
    </row>
    <row r="3192" spans="10:13">
      <c r="J3192" s="132"/>
      <c r="K3192" s="132"/>
      <c r="L3192" s="132"/>
      <c r="M3192" s="132"/>
    </row>
    <row r="3193" spans="10:13">
      <c r="J3193" s="132"/>
      <c r="K3193" s="132"/>
      <c r="L3193" s="132"/>
      <c r="M3193" s="132"/>
    </row>
    <row r="3194" spans="10:13">
      <c r="J3194" s="132"/>
      <c r="K3194" s="132"/>
      <c r="L3194" s="132"/>
      <c r="M3194" s="132"/>
    </row>
    <row r="3195" spans="10:13">
      <c r="J3195" s="132"/>
      <c r="K3195" s="132"/>
      <c r="L3195" s="132"/>
      <c r="M3195" s="132"/>
    </row>
    <row r="3196" spans="10:13">
      <c r="J3196" s="132"/>
      <c r="K3196" s="132"/>
      <c r="L3196" s="132"/>
      <c r="M3196" s="132"/>
    </row>
    <row r="3197" spans="10:13">
      <c r="J3197" s="132"/>
      <c r="K3197" s="132"/>
      <c r="L3197" s="132"/>
      <c r="M3197" s="132"/>
    </row>
    <row r="3198" spans="10:13">
      <c r="J3198" s="132"/>
      <c r="K3198" s="132"/>
      <c r="L3198" s="132"/>
      <c r="M3198" s="132"/>
    </row>
    <row r="3199" spans="10:13">
      <c r="J3199" s="132"/>
      <c r="K3199" s="132"/>
      <c r="L3199" s="132"/>
      <c r="M3199" s="132"/>
    </row>
    <row r="3200" spans="10:13">
      <c r="J3200" s="132"/>
      <c r="K3200" s="132"/>
      <c r="L3200" s="132"/>
      <c r="M3200" s="132"/>
    </row>
    <row r="3201" spans="10:13">
      <c r="J3201" s="132"/>
      <c r="K3201" s="132"/>
      <c r="L3201" s="132"/>
      <c r="M3201" s="132"/>
    </row>
    <row r="3202" spans="10:13">
      <c r="J3202" s="132"/>
      <c r="K3202" s="132"/>
      <c r="L3202" s="132"/>
      <c r="M3202" s="132"/>
    </row>
    <row r="3203" spans="10:13">
      <c r="J3203" s="132"/>
      <c r="K3203" s="132"/>
      <c r="L3203" s="132"/>
      <c r="M3203" s="132"/>
    </row>
    <row r="3204" spans="10:13">
      <c r="J3204" s="132"/>
      <c r="K3204" s="132"/>
      <c r="L3204" s="132"/>
      <c r="M3204" s="132"/>
    </row>
    <row r="3205" spans="10:13">
      <c r="J3205" s="132"/>
      <c r="K3205" s="132"/>
      <c r="L3205" s="132"/>
      <c r="M3205" s="132"/>
    </row>
    <row r="3206" spans="10:13">
      <c r="J3206" s="132"/>
      <c r="K3206" s="132"/>
      <c r="L3206" s="132"/>
      <c r="M3206" s="132"/>
    </row>
    <row r="3207" spans="10:13">
      <c r="J3207" s="132"/>
      <c r="K3207" s="132"/>
      <c r="L3207" s="132"/>
      <c r="M3207" s="132"/>
    </row>
    <row r="3208" spans="10:13">
      <c r="J3208" s="132"/>
      <c r="K3208" s="132"/>
      <c r="L3208" s="132"/>
      <c r="M3208" s="132"/>
    </row>
    <row r="3209" spans="10:13">
      <c r="J3209" s="132"/>
      <c r="K3209" s="132"/>
      <c r="L3209" s="132"/>
      <c r="M3209" s="132"/>
    </row>
    <row r="3210" spans="10:13">
      <c r="J3210" s="132"/>
      <c r="K3210" s="132"/>
      <c r="L3210" s="132"/>
      <c r="M3210" s="132"/>
    </row>
    <row r="3211" spans="10:13">
      <c r="J3211" s="132"/>
      <c r="K3211" s="132"/>
      <c r="L3211" s="132"/>
      <c r="M3211" s="132"/>
    </row>
    <row r="3212" spans="10:13">
      <c r="J3212" s="132"/>
      <c r="K3212" s="132"/>
      <c r="L3212" s="132"/>
      <c r="M3212" s="132"/>
    </row>
    <row r="3213" spans="10:13">
      <c r="J3213" s="132"/>
      <c r="K3213" s="132"/>
      <c r="L3213" s="132"/>
      <c r="M3213" s="132"/>
    </row>
    <row r="3214" spans="10:13">
      <c r="J3214" s="132"/>
      <c r="K3214" s="132"/>
      <c r="L3214" s="132"/>
      <c r="M3214" s="132"/>
    </row>
    <row r="3215" spans="10:13">
      <c r="J3215" s="132"/>
      <c r="K3215" s="132"/>
      <c r="L3215" s="132"/>
      <c r="M3215" s="132"/>
    </row>
    <row r="3216" spans="10:13">
      <c r="J3216" s="132"/>
      <c r="K3216" s="132"/>
      <c r="L3216" s="132"/>
      <c r="M3216" s="132"/>
    </row>
    <row r="3217" spans="10:13">
      <c r="J3217" s="132"/>
      <c r="K3217" s="132"/>
      <c r="L3217" s="132"/>
      <c r="M3217" s="132"/>
    </row>
    <row r="3218" spans="10:13">
      <c r="J3218" s="132"/>
      <c r="K3218" s="132"/>
      <c r="L3218" s="132"/>
      <c r="M3218" s="132"/>
    </row>
    <row r="3219" spans="10:13">
      <c r="J3219" s="132"/>
      <c r="K3219" s="132"/>
      <c r="L3219" s="132"/>
      <c r="M3219" s="132"/>
    </row>
  </sheetData>
  <sheetProtection selectLockedCells="1" selectUnlockedCells="1"/>
  <mergeCells count="9">
    <mergeCell ref="J16:M16"/>
    <mergeCell ref="B16:B17"/>
    <mergeCell ref="C28:E28"/>
    <mergeCell ref="H16:I16"/>
    <mergeCell ref="G16:G17"/>
    <mergeCell ref="F16:F17"/>
    <mergeCell ref="E16:E17"/>
    <mergeCell ref="D16:D17"/>
    <mergeCell ref="C16:C17"/>
  </mergeCells>
  <printOptions horizontalCentered="1" verticalCentered="1"/>
  <pageMargins left="0.70866141732283472" right="0.70866141732283472" top="0.74803149606299213" bottom="0.74803149606299213" header="0.31496062992125984" footer="0.31496062992125984"/>
  <pageSetup scale="46"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1">
    <pageSetUpPr fitToPage="1"/>
  </sheetPr>
  <dimension ref="A1:JI5279"/>
  <sheetViews>
    <sheetView showGridLines="0" topLeftCell="A30" zoomScale="70" zoomScaleNormal="70" zoomScaleSheetLayoutView="95" workbookViewId="0">
      <selection activeCell="M30" sqref="M30"/>
    </sheetView>
  </sheetViews>
  <sheetFormatPr baseColWidth="10" defaultColWidth="11.44140625" defaultRowHeight="15"/>
  <cols>
    <col min="1" max="1" width="4.5546875" style="73" customWidth="1"/>
    <col min="2" max="2" width="13.88671875" style="75" customWidth="1"/>
    <col min="3" max="3" width="35.88671875" style="151" customWidth="1"/>
    <col min="4" max="4" width="24.6640625" style="132" customWidth="1"/>
    <col min="5" max="5" width="18.44140625" style="132" customWidth="1"/>
    <col min="6" max="6" width="17.88671875" style="132" customWidth="1"/>
    <col min="7" max="7" width="24.109375" style="133" customWidth="1"/>
    <col min="8" max="8" width="16" style="75" customWidth="1"/>
    <col min="9" max="9" width="26.33203125" style="132" customWidth="1"/>
    <col min="10" max="10" width="47.5546875" style="73" customWidth="1"/>
    <col min="11" max="11" width="45.109375" style="73" customWidth="1"/>
    <col min="12" max="13" width="45.109375" style="75" customWidth="1"/>
    <col min="14" max="16384" width="11.44140625" style="75"/>
  </cols>
  <sheetData>
    <row r="1" spans="2:269" s="73" customFormat="1">
      <c r="C1" s="148"/>
      <c r="D1" s="126"/>
      <c r="E1" s="126"/>
      <c r="F1" s="126"/>
      <c r="G1" s="127"/>
      <c r="I1" s="126"/>
    </row>
    <row r="2" spans="2:269" s="73" customFormat="1">
      <c r="C2" s="148"/>
      <c r="D2" s="126"/>
      <c r="E2" s="126"/>
      <c r="F2" s="126"/>
      <c r="G2" s="127"/>
      <c r="I2" s="126"/>
    </row>
    <row r="3" spans="2:269" s="73" customFormat="1">
      <c r="C3" s="148"/>
      <c r="D3" s="126"/>
      <c r="E3" s="126"/>
      <c r="F3" s="126"/>
      <c r="G3" s="127"/>
      <c r="I3" s="126"/>
    </row>
    <row r="4" spans="2:269" s="73" customFormat="1">
      <c r="C4" s="148"/>
      <c r="D4" s="126"/>
      <c r="E4" s="126"/>
      <c r="F4" s="126"/>
      <c r="G4" s="127"/>
      <c r="I4" s="126"/>
    </row>
    <row r="5" spans="2:269" s="73" customFormat="1">
      <c r="C5" s="148"/>
      <c r="D5" s="126"/>
      <c r="E5" s="126"/>
      <c r="F5" s="126"/>
      <c r="G5" s="127"/>
      <c r="I5" s="126"/>
    </row>
    <row r="6" spans="2:269" s="73" customFormat="1">
      <c r="C6" s="148"/>
      <c r="D6" s="126"/>
      <c r="E6" s="126"/>
      <c r="F6" s="126"/>
      <c r="G6" s="127"/>
      <c r="I6" s="126"/>
    </row>
    <row r="7" spans="2:269" s="73" customFormat="1">
      <c r="C7" s="148"/>
      <c r="D7" s="126"/>
      <c r="E7" s="126"/>
      <c r="F7" s="126"/>
      <c r="G7" s="127"/>
      <c r="I7" s="126"/>
    </row>
    <row r="8" spans="2:269" s="73" customFormat="1">
      <c r="C8" s="148"/>
      <c r="D8" s="126"/>
      <c r="E8" s="126"/>
      <c r="F8" s="126"/>
      <c r="G8" s="127"/>
      <c r="I8" s="126"/>
    </row>
    <row r="9" spans="2:269" s="73" customFormat="1">
      <c r="C9" s="148"/>
      <c r="D9" s="126"/>
      <c r="E9" s="126"/>
      <c r="F9" s="126"/>
      <c r="G9" s="127"/>
      <c r="I9" s="126"/>
    </row>
    <row r="10" spans="2:269" s="73" customFormat="1">
      <c r="C10" s="148"/>
      <c r="D10" s="126"/>
      <c r="E10" s="126"/>
      <c r="F10" s="126"/>
      <c r="G10" s="127"/>
      <c r="I10" s="126"/>
    </row>
    <row r="11" spans="2:269" ht="44.25" customHeight="1">
      <c r="B11" s="286" t="s">
        <v>416</v>
      </c>
      <c r="C11" s="286"/>
      <c r="D11" s="49"/>
      <c r="E11" s="286"/>
      <c r="F11" s="286"/>
      <c r="G11" s="277"/>
      <c r="H11" s="286"/>
      <c r="I11" s="286"/>
      <c r="J11" s="286"/>
      <c r="L11" s="73"/>
      <c r="M11" s="73"/>
      <c r="N11" s="73"/>
      <c r="O11" s="73"/>
      <c r="P11" s="73"/>
      <c r="Q11" s="73"/>
      <c r="R11" s="73"/>
      <c r="S11" s="73"/>
      <c r="T11" s="73"/>
      <c r="U11" s="73"/>
      <c r="V11" s="73"/>
      <c r="W11" s="73"/>
      <c r="X11" s="73"/>
      <c r="Y11" s="73"/>
      <c r="Z11" s="73"/>
      <c r="AA11" s="73"/>
      <c r="AB11" s="73"/>
      <c r="AC11" s="73"/>
      <c r="AD11" s="73"/>
      <c r="AE11" s="73"/>
      <c r="AF11" s="73"/>
      <c r="AG11" s="73"/>
      <c r="AH11" s="73"/>
      <c r="AI11" s="73"/>
      <c r="AJ11" s="73"/>
      <c r="AK11" s="73"/>
      <c r="AL11" s="73"/>
      <c r="AM11" s="73"/>
      <c r="AN11" s="73"/>
      <c r="AO11" s="73"/>
      <c r="AP11" s="73"/>
      <c r="AQ11" s="73"/>
      <c r="AR11" s="73"/>
      <c r="AS11" s="73"/>
      <c r="AT11" s="73"/>
      <c r="AU11" s="73"/>
      <c r="AV11" s="73"/>
      <c r="AW11" s="73"/>
      <c r="AX11" s="73"/>
      <c r="AY11" s="73"/>
      <c r="AZ11" s="73"/>
      <c r="BA11" s="73"/>
      <c r="BB11" s="73"/>
      <c r="BC11" s="73"/>
      <c r="BD11" s="73"/>
      <c r="BE11" s="73"/>
      <c r="BF11" s="73"/>
      <c r="BG11" s="73"/>
      <c r="BH11" s="73"/>
      <c r="BI11" s="73"/>
      <c r="BJ11" s="73"/>
      <c r="BK11" s="73"/>
      <c r="BL11" s="73"/>
      <c r="BM11" s="73"/>
      <c r="BN11" s="73"/>
      <c r="BO11" s="73"/>
      <c r="BP11" s="73"/>
      <c r="BQ11" s="73"/>
      <c r="BR11" s="73"/>
      <c r="BS11" s="73"/>
      <c r="BT11" s="73"/>
      <c r="BU11" s="73"/>
      <c r="BV11" s="73"/>
      <c r="BW11" s="73"/>
      <c r="BX11" s="73"/>
      <c r="BY11" s="73"/>
      <c r="BZ11" s="73"/>
      <c r="CA11" s="73"/>
      <c r="CB11" s="73"/>
      <c r="CC11" s="73"/>
      <c r="CD11" s="73"/>
      <c r="CE11" s="73"/>
      <c r="CF11" s="73"/>
      <c r="CG11" s="73"/>
      <c r="CH11" s="73"/>
      <c r="CI11" s="73"/>
      <c r="CJ11" s="73"/>
      <c r="CK11" s="73"/>
      <c r="CL11" s="73"/>
      <c r="CM11" s="73"/>
      <c r="CN11" s="73"/>
      <c r="CO11" s="73"/>
      <c r="CP11" s="73"/>
      <c r="CQ11" s="73"/>
      <c r="CR11" s="73"/>
      <c r="CS11" s="73"/>
      <c r="CT11" s="73"/>
      <c r="CU11" s="73"/>
      <c r="CV11" s="73"/>
      <c r="CW11" s="73"/>
      <c r="CX11" s="73"/>
      <c r="CY11" s="73"/>
      <c r="CZ11" s="73"/>
      <c r="DA11" s="73"/>
      <c r="DB11" s="73"/>
      <c r="DC11" s="73"/>
      <c r="DD11" s="73"/>
      <c r="DE11" s="73"/>
      <c r="DF11" s="73"/>
      <c r="DG11" s="73"/>
      <c r="DH11" s="73"/>
      <c r="DI11" s="73"/>
      <c r="DJ11" s="73"/>
      <c r="DK11" s="73"/>
      <c r="DL11" s="73"/>
      <c r="DM11" s="73"/>
      <c r="DN11" s="73"/>
      <c r="DO11" s="73"/>
      <c r="DP11" s="73"/>
      <c r="DQ11" s="73"/>
      <c r="DR11" s="73"/>
      <c r="DS11" s="73"/>
      <c r="DT11" s="73"/>
      <c r="DU11" s="73"/>
      <c r="DV11" s="73"/>
      <c r="DW11" s="73"/>
      <c r="DX11" s="73"/>
      <c r="DY11" s="73"/>
      <c r="DZ11" s="73"/>
      <c r="EA11" s="73"/>
      <c r="EB11" s="73"/>
      <c r="EC11" s="73"/>
      <c r="ED11" s="73"/>
      <c r="EE11" s="73"/>
      <c r="EF11" s="73"/>
      <c r="EG11" s="73"/>
      <c r="EH11" s="73"/>
      <c r="EI11" s="73"/>
      <c r="EJ11" s="73"/>
      <c r="EK11" s="73"/>
      <c r="EL11" s="73"/>
      <c r="EM11" s="73"/>
      <c r="EN11" s="73"/>
      <c r="EO11" s="73"/>
      <c r="EP11" s="73"/>
      <c r="EQ11" s="73"/>
      <c r="ER11" s="73"/>
      <c r="ES11" s="73"/>
      <c r="ET11" s="73"/>
      <c r="EU11" s="73"/>
      <c r="EV11" s="73"/>
      <c r="EW11" s="73"/>
      <c r="EX11" s="73"/>
      <c r="EY11" s="73"/>
      <c r="EZ11" s="73"/>
      <c r="FA11" s="73"/>
      <c r="FB11" s="73"/>
      <c r="FC11" s="73"/>
      <c r="FD11" s="73"/>
      <c r="FE11" s="73"/>
      <c r="FF11" s="73"/>
      <c r="FG11" s="73"/>
      <c r="FH11" s="73"/>
      <c r="FI11" s="73"/>
      <c r="FJ11" s="73"/>
      <c r="FK11" s="73"/>
      <c r="FL11" s="73"/>
      <c r="FM11" s="73"/>
      <c r="FN11" s="73"/>
      <c r="FO11" s="73"/>
      <c r="FP11" s="73"/>
      <c r="FQ11" s="73"/>
      <c r="FR11" s="73"/>
      <c r="FS11" s="73"/>
      <c r="FT11" s="73"/>
      <c r="FU11" s="73"/>
      <c r="FV11" s="73"/>
      <c r="FW11" s="73"/>
      <c r="FX11" s="73"/>
      <c r="FY11" s="73"/>
      <c r="FZ11" s="73"/>
      <c r="GA11" s="73"/>
      <c r="GB11" s="73"/>
      <c r="GC11" s="73"/>
      <c r="GD11" s="73"/>
      <c r="GE11" s="73"/>
      <c r="GF11" s="73"/>
      <c r="GG11" s="73"/>
      <c r="GH11" s="73"/>
      <c r="GI11" s="73"/>
      <c r="GJ11" s="73"/>
      <c r="GK11" s="73"/>
      <c r="GL11" s="73"/>
      <c r="GM11" s="73"/>
      <c r="GN11" s="73"/>
      <c r="GO11" s="73"/>
      <c r="GP11" s="73"/>
      <c r="GQ11" s="73"/>
      <c r="GR11" s="73"/>
      <c r="GS11" s="73"/>
      <c r="GT11" s="73"/>
      <c r="GU11" s="73"/>
      <c r="GV11" s="73"/>
      <c r="GW11" s="73"/>
      <c r="GX11" s="73"/>
      <c r="GY11" s="73"/>
      <c r="GZ11" s="73"/>
      <c r="HA11" s="73"/>
      <c r="HB11" s="73"/>
      <c r="HC11" s="73"/>
      <c r="HD11" s="73"/>
      <c r="HE11" s="73"/>
      <c r="HF11" s="73"/>
      <c r="HG11" s="73"/>
      <c r="HH11" s="73"/>
      <c r="HI11" s="73"/>
      <c r="HJ11" s="73"/>
      <c r="HK11" s="73"/>
      <c r="HL11" s="73"/>
      <c r="HM11" s="73"/>
      <c r="HN11" s="73"/>
      <c r="HO11" s="73"/>
      <c r="HP11" s="73"/>
      <c r="HQ11" s="73"/>
      <c r="HR11" s="73"/>
      <c r="HS11" s="73"/>
      <c r="HT11" s="73"/>
      <c r="HU11" s="73"/>
      <c r="HV11" s="73"/>
      <c r="HW11" s="73"/>
      <c r="HX11" s="73"/>
      <c r="HY11" s="73"/>
      <c r="HZ11" s="73"/>
      <c r="IA11" s="73"/>
      <c r="IB11" s="73"/>
      <c r="IC11" s="73"/>
      <c r="ID11" s="73"/>
      <c r="IE11" s="73"/>
      <c r="IF11" s="73"/>
      <c r="IG11" s="73"/>
      <c r="IH11" s="73"/>
      <c r="II11" s="73"/>
      <c r="IJ11" s="73"/>
      <c r="IK11" s="73"/>
      <c r="IL11" s="73"/>
      <c r="IM11" s="73"/>
      <c r="IN11" s="73"/>
      <c r="IO11" s="73"/>
      <c r="IP11" s="73"/>
      <c r="IQ11" s="73"/>
      <c r="IR11" s="73"/>
      <c r="IS11" s="73"/>
      <c r="IT11" s="73"/>
      <c r="IU11" s="73"/>
      <c r="IV11" s="73"/>
      <c r="IW11" s="73"/>
      <c r="IX11" s="73"/>
      <c r="IY11" s="73"/>
      <c r="IZ11" s="73"/>
      <c r="JA11" s="73"/>
      <c r="JB11" s="73"/>
      <c r="JC11" s="73"/>
      <c r="JD11" s="73"/>
      <c r="JE11" s="73"/>
      <c r="JF11" s="73"/>
      <c r="JG11" s="73"/>
      <c r="JH11" s="73"/>
      <c r="JI11" s="73"/>
    </row>
    <row r="12" spans="2:269" s="73" customFormat="1">
      <c r="C12" s="148"/>
      <c r="D12" s="126"/>
      <c r="E12" s="126"/>
      <c r="F12" s="126"/>
      <c r="G12" s="127"/>
      <c r="I12" s="126"/>
    </row>
    <row r="13" spans="2:269" ht="20.25" customHeight="1">
      <c r="B13" s="106" t="s">
        <v>271</v>
      </c>
      <c r="C13" s="301" t="s">
        <v>362</v>
      </c>
      <c r="D13" s="294"/>
      <c r="E13" s="284"/>
      <c r="F13" s="284"/>
      <c r="G13" s="287"/>
      <c r="H13" s="284"/>
      <c r="I13" s="284"/>
      <c r="J13" s="285"/>
      <c r="L13" s="73"/>
      <c r="M13" s="73"/>
      <c r="N13" s="73"/>
      <c r="O13" s="73"/>
      <c r="P13" s="73"/>
      <c r="Q13" s="73"/>
      <c r="R13" s="73"/>
      <c r="S13" s="73"/>
      <c r="T13" s="73"/>
      <c r="U13" s="73"/>
      <c r="V13" s="73"/>
      <c r="W13" s="73"/>
      <c r="X13" s="73"/>
      <c r="Y13" s="73"/>
      <c r="Z13" s="73"/>
      <c r="AA13" s="73"/>
      <c r="AB13" s="73"/>
      <c r="AC13" s="73"/>
      <c r="AD13" s="73"/>
      <c r="AE13" s="73"/>
      <c r="AF13" s="73"/>
      <c r="AG13" s="73"/>
      <c r="AH13" s="73"/>
      <c r="AI13" s="73"/>
      <c r="AJ13" s="73"/>
      <c r="AK13" s="73"/>
      <c r="AL13" s="73"/>
      <c r="AM13" s="73"/>
      <c r="AN13" s="73"/>
      <c r="AO13" s="73"/>
      <c r="AP13" s="73"/>
      <c r="AQ13" s="73"/>
      <c r="AR13" s="73"/>
      <c r="AS13" s="73"/>
      <c r="AT13" s="73"/>
      <c r="AU13" s="73"/>
      <c r="AV13" s="73"/>
      <c r="AW13" s="73"/>
      <c r="AX13" s="73"/>
      <c r="AY13" s="73"/>
      <c r="AZ13" s="73"/>
      <c r="BA13" s="73"/>
      <c r="BB13" s="73"/>
      <c r="BC13" s="73"/>
      <c r="BD13" s="73"/>
      <c r="BE13" s="73"/>
      <c r="BF13" s="73"/>
      <c r="BG13" s="73"/>
      <c r="BH13" s="73"/>
      <c r="BI13" s="73"/>
      <c r="BJ13" s="73"/>
      <c r="BK13" s="73"/>
      <c r="BL13" s="73"/>
      <c r="BM13" s="73"/>
      <c r="BN13" s="73"/>
      <c r="BO13" s="73"/>
      <c r="BP13" s="73"/>
      <c r="BQ13" s="73"/>
      <c r="BR13" s="73"/>
      <c r="BS13" s="73"/>
      <c r="BT13" s="73"/>
      <c r="BU13" s="73"/>
      <c r="BV13" s="73"/>
      <c r="BW13" s="73"/>
      <c r="BX13" s="73"/>
      <c r="BY13" s="73"/>
      <c r="BZ13" s="73"/>
      <c r="CA13" s="73"/>
      <c r="CB13" s="73"/>
      <c r="CC13" s="73"/>
      <c r="CD13" s="73"/>
      <c r="CE13" s="73"/>
      <c r="CF13" s="73"/>
      <c r="CG13" s="73"/>
      <c r="CH13" s="73"/>
      <c r="CI13" s="73"/>
      <c r="CJ13" s="73"/>
      <c r="CK13" s="73"/>
      <c r="CL13" s="73"/>
      <c r="CM13" s="73"/>
      <c r="CN13" s="73"/>
      <c r="CO13" s="73"/>
      <c r="CP13" s="73"/>
      <c r="CQ13" s="73"/>
      <c r="CR13" s="73"/>
      <c r="CS13" s="73"/>
      <c r="CT13" s="73"/>
      <c r="CU13" s="73"/>
      <c r="CV13" s="73"/>
      <c r="CW13" s="73"/>
      <c r="CX13" s="73"/>
      <c r="CY13" s="73"/>
      <c r="CZ13" s="73"/>
      <c r="DA13" s="73"/>
      <c r="DB13" s="73"/>
      <c r="DC13" s="73"/>
      <c r="DD13" s="73"/>
      <c r="DE13" s="73"/>
      <c r="DF13" s="73"/>
      <c r="DG13" s="73"/>
      <c r="DH13" s="73"/>
      <c r="DI13" s="73"/>
      <c r="DJ13" s="73"/>
      <c r="DK13" s="73"/>
      <c r="DL13" s="73"/>
      <c r="DM13" s="73"/>
      <c r="DN13" s="73"/>
      <c r="DO13" s="73"/>
      <c r="DP13" s="73"/>
      <c r="DQ13" s="73"/>
      <c r="DR13" s="73"/>
      <c r="DS13" s="73"/>
      <c r="DT13" s="73"/>
      <c r="DU13" s="73"/>
      <c r="DV13" s="73"/>
      <c r="DW13" s="73"/>
      <c r="DX13" s="73"/>
      <c r="DY13" s="73"/>
      <c r="DZ13" s="73"/>
      <c r="EA13" s="73"/>
      <c r="EB13" s="73"/>
      <c r="EC13" s="73"/>
      <c r="ED13" s="73"/>
      <c r="EE13" s="73"/>
      <c r="EF13" s="73"/>
      <c r="EG13" s="73"/>
      <c r="EH13" s="73"/>
      <c r="EI13" s="73"/>
      <c r="EJ13" s="73"/>
      <c r="EK13" s="73"/>
      <c r="EL13" s="73"/>
      <c r="EM13" s="73"/>
      <c r="EN13" s="73"/>
      <c r="EO13" s="73"/>
      <c r="EP13" s="73"/>
      <c r="EQ13" s="73"/>
      <c r="ER13" s="73"/>
      <c r="ES13" s="73"/>
      <c r="ET13" s="73"/>
      <c r="EU13" s="73"/>
      <c r="EV13" s="73"/>
      <c r="EW13" s="73"/>
      <c r="EX13" s="73"/>
      <c r="EY13" s="73"/>
      <c r="EZ13" s="73"/>
      <c r="FA13" s="73"/>
      <c r="FB13" s="73"/>
      <c r="FC13" s="73"/>
      <c r="FD13" s="73"/>
      <c r="FE13" s="73"/>
      <c r="FF13" s="73"/>
      <c r="FG13" s="73"/>
      <c r="FH13" s="73"/>
      <c r="FI13" s="73"/>
      <c r="FJ13" s="73"/>
      <c r="FK13" s="73"/>
      <c r="FL13" s="73"/>
      <c r="FM13" s="73"/>
      <c r="FN13" s="73"/>
      <c r="FO13" s="73"/>
      <c r="FP13" s="73"/>
      <c r="FQ13" s="73"/>
      <c r="FR13" s="73"/>
      <c r="FS13" s="73"/>
      <c r="FT13" s="73"/>
      <c r="FU13" s="73"/>
      <c r="FV13" s="73"/>
      <c r="FW13" s="73"/>
      <c r="FX13" s="73"/>
      <c r="FY13" s="73"/>
      <c r="FZ13" s="73"/>
      <c r="GA13" s="73"/>
      <c r="GB13" s="73"/>
      <c r="GC13" s="73"/>
      <c r="GD13" s="73"/>
      <c r="GE13" s="73"/>
      <c r="GF13" s="73"/>
      <c r="GG13" s="73"/>
      <c r="GH13" s="73"/>
      <c r="GI13" s="73"/>
      <c r="GJ13" s="73"/>
      <c r="GK13" s="73"/>
      <c r="GL13" s="73"/>
      <c r="GM13" s="73"/>
      <c r="GN13" s="73"/>
      <c r="GO13" s="73"/>
      <c r="GP13" s="73"/>
      <c r="GQ13" s="73"/>
      <c r="GR13" s="73"/>
      <c r="GS13" s="73"/>
      <c r="GT13" s="73"/>
      <c r="GU13" s="73"/>
      <c r="GV13" s="73"/>
      <c r="GW13" s="73"/>
      <c r="GX13" s="73"/>
      <c r="GY13" s="73"/>
      <c r="GZ13" s="73"/>
      <c r="HA13" s="73"/>
      <c r="HB13" s="73"/>
      <c r="HC13" s="73"/>
      <c r="HD13" s="73"/>
      <c r="HE13" s="73"/>
      <c r="HF13" s="73"/>
      <c r="HG13" s="73"/>
      <c r="HH13" s="73"/>
      <c r="HI13" s="73"/>
      <c r="HJ13" s="73"/>
      <c r="HK13" s="73"/>
      <c r="HL13" s="73"/>
      <c r="HM13" s="73"/>
      <c r="HN13" s="73"/>
      <c r="HO13" s="73"/>
      <c r="HP13" s="73"/>
      <c r="HQ13" s="73"/>
      <c r="HR13" s="73"/>
      <c r="HS13" s="73"/>
      <c r="HT13" s="73"/>
      <c r="HU13" s="73"/>
      <c r="HV13" s="73"/>
      <c r="HW13" s="73"/>
      <c r="HX13" s="73"/>
      <c r="HY13" s="73"/>
      <c r="HZ13" s="73"/>
      <c r="IA13" s="73"/>
      <c r="IB13" s="73"/>
      <c r="IC13" s="73"/>
      <c r="ID13" s="73"/>
      <c r="IE13" s="73"/>
      <c r="IF13" s="73"/>
      <c r="IG13" s="73"/>
      <c r="IH13" s="73"/>
      <c r="II13" s="73"/>
      <c r="IJ13" s="73"/>
      <c r="IK13" s="73"/>
      <c r="IL13" s="73"/>
      <c r="IM13" s="73"/>
      <c r="IN13" s="73"/>
      <c r="IO13" s="73"/>
      <c r="IP13" s="73"/>
      <c r="IQ13" s="73"/>
      <c r="IR13" s="73"/>
      <c r="IS13" s="73"/>
      <c r="IT13" s="73"/>
      <c r="IU13" s="73"/>
      <c r="IV13" s="73"/>
      <c r="IW13" s="73"/>
      <c r="IX13" s="73"/>
      <c r="IY13" s="73"/>
      <c r="IZ13" s="73"/>
      <c r="JA13" s="73"/>
      <c r="JB13" s="73"/>
      <c r="JC13" s="73"/>
      <c r="JD13" s="73"/>
      <c r="JE13" s="73"/>
      <c r="JF13" s="73"/>
      <c r="JG13" s="73"/>
      <c r="JH13" s="73"/>
      <c r="JI13" s="73"/>
    </row>
    <row r="14" spans="2:269" s="73" customFormat="1">
      <c r="C14" s="148"/>
      <c r="D14" s="126"/>
      <c r="E14" s="126"/>
      <c r="F14" s="126"/>
      <c r="G14" s="127"/>
      <c r="I14" s="126"/>
    </row>
    <row r="15" spans="2:269" s="73" customFormat="1">
      <c r="C15" s="148"/>
      <c r="D15" s="126"/>
      <c r="E15" s="126"/>
      <c r="F15" s="126"/>
      <c r="G15" s="127"/>
      <c r="I15" s="126"/>
    </row>
    <row r="16" spans="2:269" ht="15.6">
      <c r="B16" s="301" t="s">
        <v>363</v>
      </c>
      <c r="C16" s="292"/>
      <c r="D16" s="295"/>
      <c r="E16" s="292"/>
      <c r="F16" s="292"/>
      <c r="G16" s="287"/>
      <c r="H16" s="292"/>
      <c r="I16" s="292"/>
      <c r="J16" s="285"/>
      <c r="L16" s="73"/>
      <c r="M16" s="73"/>
      <c r="N16" s="73"/>
      <c r="O16" s="73"/>
      <c r="P16" s="73"/>
      <c r="Q16" s="73"/>
      <c r="R16" s="73"/>
      <c r="S16" s="73"/>
      <c r="T16" s="73"/>
      <c r="U16" s="73"/>
      <c r="V16" s="73"/>
      <c r="W16" s="73"/>
      <c r="X16" s="73"/>
      <c r="Y16" s="73"/>
      <c r="Z16" s="73"/>
      <c r="AA16" s="73"/>
      <c r="AB16" s="73"/>
      <c r="AC16" s="73"/>
      <c r="AD16" s="73"/>
      <c r="AE16" s="73"/>
      <c r="AF16" s="73"/>
      <c r="AG16" s="73"/>
      <c r="AH16" s="73"/>
      <c r="AI16" s="73"/>
      <c r="AJ16" s="73"/>
      <c r="AK16" s="73"/>
      <c r="AL16" s="73"/>
      <c r="AM16" s="73"/>
      <c r="AN16" s="73"/>
      <c r="AO16" s="73"/>
      <c r="AP16" s="73"/>
      <c r="AQ16" s="73"/>
      <c r="AR16" s="73"/>
      <c r="AS16" s="73"/>
      <c r="AT16" s="73"/>
      <c r="AU16" s="73"/>
      <c r="AV16" s="73"/>
      <c r="AW16" s="73"/>
      <c r="AX16" s="73"/>
      <c r="AY16" s="73"/>
      <c r="AZ16" s="73"/>
      <c r="BA16" s="73"/>
      <c r="BB16" s="73"/>
      <c r="BC16" s="73"/>
      <c r="BD16" s="73"/>
      <c r="BE16" s="73"/>
      <c r="BF16" s="73"/>
      <c r="BG16" s="73"/>
      <c r="BH16" s="73"/>
      <c r="BI16" s="73"/>
      <c r="BJ16" s="73"/>
      <c r="BK16" s="73"/>
      <c r="BL16" s="73"/>
      <c r="BM16" s="73"/>
      <c r="BN16" s="73"/>
      <c r="BO16" s="73"/>
      <c r="BP16" s="73"/>
      <c r="BQ16" s="73"/>
      <c r="BR16" s="73"/>
      <c r="BS16" s="73"/>
      <c r="BT16" s="73"/>
      <c r="BU16" s="73"/>
      <c r="BV16" s="73"/>
      <c r="BW16" s="73"/>
      <c r="BX16" s="73"/>
      <c r="BY16" s="73"/>
      <c r="BZ16" s="73"/>
      <c r="CA16" s="73"/>
      <c r="CB16" s="73"/>
      <c r="CC16" s="73"/>
      <c r="CD16" s="73"/>
      <c r="CE16" s="73"/>
      <c r="CF16" s="73"/>
      <c r="CG16" s="73"/>
      <c r="CH16" s="73"/>
      <c r="CI16" s="73"/>
      <c r="CJ16" s="73"/>
      <c r="CK16" s="73"/>
      <c r="CL16" s="73"/>
      <c r="CM16" s="73"/>
      <c r="CN16" s="73"/>
      <c r="CO16" s="73"/>
      <c r="CP16" s="73"/>
      <c r="CQ16" s="73"/>
      <c r="CR16" s="73"/>
      <c r="CS16" s="73"/>
      <c r="CT16" s="73"/>
      <c r="CU16" s="73"/>
      <c r="CV16" s="73"/>
      <c r="CW16" s="73"/>
      <c r="CX16" s="73"/>
      <c r="CY16" s="73"/>
      <c r="CZ16" s="73"/>
      <c r="DA16" s="73"/>
      <c r="DB16" s="73"/>
      <c r="DC16" s="73"/>
      <c r="DD16" s="73"/>
      <c r="DE16" s="73"/>
      <c r="DF16" s="73"/>
      <c r="DG16" s="73"/>
      <c r="DH16" s="73"/>
      <c r="DI16" s="73"/>
      <c r="DJ16" s="73"/>
      <c r="DK16" s="73"/>
      <c r="DL16" s="73"/>
      <c r="DM16" s="73"/>
      <c r="DN16" s="73"/>
      <c r="DO16" s="73"/>
      <c r="DP16" s="73"/>
      <c r="DQ16" s="73"/>
      <c r="DR16" s="73"/>
      <c r="DS16" s="73"/>
      <c r="DT16" s="73"/>
      <c r="DU16" s="73"/>
      <c r="DV16" s="73"/>
      <c r="DW16" s="73"/>
      <c r="DX16" s="73"/>
      <c r="DY16" s="73"/>
      <c r="DZ16" s="73"/>
      <c r="EA16" s="73"/>
      <c r="EB16" s="73"/>
      <c r="EC16" s="73"/>
      <c r="ED16" s="73"/>
      <c r="EE16" s="73"/>
      <c r="EF16" s="73"/>
      <c r="EG16" s="73"/>
      <c r="EH16" s="73"/>
      <c r="EI16" s="73"/>
      <c r="EJ16" s="73"/>
      <c r="EK16" s="73"/>
      <c r="EL16" s="73"/>
      <c r="EM16" s="73"/>
      <c r="EN16" s="73"/>
      <c r="EO16" s="73"/>
      <c r="EP16" s="73"/>
      <c r="EQ16" s="73"/>
      <c r="ER16" s="73"/>
      <c r="ES16" s="73"/>
      <c r="ET16" s="73"/>
      <c r="EU16" s="73"/>
      <c r="EV16" s="73"/>
      <c r="EW16" s="73"/>
      <c r="EX16" s="73"/>
      <c r="EY16" s="73"/>
      <c r="EZ16" s="73"/>
      <c r="FA16" s="73"/>
      <c r="FB16" s="73"/>
      <c r="FC16" s="73"/>
      <c r="FD16" s="73"/>
      <c r="FE16" s="73"/>
      <c r="FF16" s="73"/>
      <c r="FG16" s="73"/>
      <c r="FH16" s="73"/>
      <c r="FI16" s="73"/>
      <c r="FJ16" s="73"/>
      <c r="FK16" s="73"/>
      <c r="FL16" s="73"/>
      <c r="FM16" s="73"/>
      <c r="FN16" s="73"/>
      <c r="FO16" s="73"/>
      <c r="FP16" s="73"/>
      <c r="FQ16" s="73"/>
      <c r="FR16" s="73"/>
      <c r="FS16" s="73"/>
      <c r="FT16" s="73"/>
      <c r="FU16" s="73"/>
      <c r="FV16" s="73"/>
      <c r="FW16" s="73"/>
      <c r="FX16" s="73"/>
      <c r="FY16" s="73"/>
      <c r="FZ16" s="73"/>
      <c r="GA16" s="73"/>
      <c r="GB16" s="73"/>
      <c r="GC16" s="73"/>
      <c r="GD16" s="73"/>
      <c r="GE16" s="73"/>
      <c r="GF16" s="73"/>
      <c r="GG16" s="73"/>
      <c r="GH16" s="73"/>
      <c r="GI16" s="73"/>
      <c r="GJ16" s="73"/>
      <c r="GK16" s="73"/>
      <c r="GL16" s="73"/>
      <c r="GM16" s="73"/>
      <c r="GN16" s="73"/>
      <c r="GO16" s="73"/>
      <c r="GP16" s="73"/>
      <c r="GQ16" s="73"/>
      <c r="GR16" s="73"/>
      <c r="GS16" s="73"/>
      <c r="GT16" s="73"/>
      <c r="GU16" s="73"/>
      <c r="GV16" s="73"/>
      <c r="GW16" s="73"/>
      <c r="GX16" s="73"/>
      <c r="GY16" s="73"/>
      <c r="GZ16" s="73"/>
      <c r="HA16" s="73"/>
      <c r="HB16" s="73"/>
      <c r="HC16" s="73"/>
      <c r="HD16" s="73"/>
      <c r="HE16" s="73"/>
      <c r="HF16" s="73"/>
      <c r="HG16" s="73"/>
      <c r="HH16" s="73"/>
      <c r="HI16" s="73"/>
      <c r="HJ16" s="73"/>
      <c r="HK16" s="73"/>
      <c r="HL16" s="73"/>
      <c r="HM16" s="73"/>
      <c r="HN16" s="73"/>
      <c r="HO16" s="73"/>
      <c r="HP16" s="73"/>
      <c r="HQ16" s="73"/>
      <c r="HR16" s="73"/>
      <c r="HS16" s="73"/>
      <c r="HT16" s="73"/>
      <c r="HU16" s="73"/>
      <c r="HV16" s="73"/>
      <c r="HW16" s="73"/>
      <c r="HX16" s="73"/>
      <c r="HY16" s="73"/>
      <c r="HZ16" s="73"/>
      <c r="IA16" s="73"/>
      <c r="IB16" s="73"/>
      <c r="IC16" s="73"/>
      <c r="ID16" s="73"/>
      <c r="IE16" s="73"/>
      <c r="IF16" s="73"/>
      <c r="IG16" s="73"/>
      <c r="IH16" s="73"/>
      <c r="II16" s="73"/>
      <c r="IJ16" s="73"/>
      <c r="IK16" s="73"/>
      <c r="IL16" s="73"/>
      <c r="IM16" s="73"/>
      <c r="IN16" s="73"/>
      <c r="IO16" s="73"/>
      <c r="IP16" s="73"/>
      <c r="IQ16" s="73"/>
      <c r="IR16" s="73"/>
      <c r="IS16" s="73"/>
      <c r="IT16" s="73"/>
      <c r="IU16" s="73"/>
      <c r="IV16" s="73"/>
      <c r="IW16" s="73"/>
      <c r="IX16" s="73"/>
      <c r="IY16" s="73"/>
      <c r="IZ16" s="73"/>
      <c r="JA16" s="73"/>
      <c r="JB16" s="73"/>
      <c r="JC16" s="73"/>
      <c r="JD16" s="73"/>
      <c r="JE16" s="73"/>
      <c r="JF16" s="73"/>
      <c r="JG16" s="73"/>
      <c r="JH16" s="73"/>
      <c r="JI16" s="73"/>
    </row>
    <row r="17" spans="2:213" s="73" customFormat="1">
      <c r="C17" s="148"/>
      <c r="D17" s="126"/>
      <c r="E17" s="126"/>
      <c r="F17" s="126"/>
      <c r="G17" s="127"/>
      <c r="I17" s="126"/>
    </row>
    <row r="18" spans="2:213" ht="15.6">
      <c r="B18" s="380" t="s">
        <v>125</v>
      </c>
      <c r="C18" s="389" t="s">
        <v>112</v>
      </c>
      <c r="D18" s="380" t="s">
        <v>126</v>
      </c>
      <c r="E18" s="380" t="s">
        <v>127</v>
      </c>
      <c r="F18" s="380" t="s">
        <v>128</v>
      </c>
      <c r="G18" s="390" t="s">
        <v>129</v>
      </c>
      <c r="H18" s="374" t="s">
        <v>130</v>
      </c>
      <c r="I18" s="374"/>
      <c r="J18" s="374" t="s">
        <v>413</v>
      </c>
      <c r="K18" s="374"/>
      <c r="L18" s="374"/>
      <c r="M18" s="374"/>
      <c r="N18" s="73"/>
      <c r="O18" s="73"/>
      <c r="P18" s="73"/>
      <c r="Q18" s="73"/>
      <c r="R18" s="73"/>
      <c r="S18" s="73"/>
      <c r="T18" s="73"/>
      <c r="U18" s="73"/>
      <c r="V18" s="73"/>
      <c r="W18" s="73"/>
      <c r="X18" s="73"/>
      <c r="Y18" s="73"/>
      <c r="Z18" s="73"/>
      <c r="AA18" s="73"/>
      <c r="AB18" s="73"/>
      <c r="AC18" s="73"/>
      <c r="AD18" s="73"/>
      <c r="AE18" s="73"/>
      <c r="AF18" s="73"/>
      <c r="AG18" s="73"/>
      <c r="AH18" s="73"/>
      <c r="AI18" s="73"/>
      <c r="AJ18" s="73"/>
      <c r="AK18" s="73"/>
      <c r="AL18" s="73"/>
      <c r="AM18" s="73"/>
      <c r="AN18" s="73"/>
      <c r="AO18" s="73"/>
      <c r="AP18" s="73"/>
      <c r="AQ18" s="73"/>
      <c r="AR18" s="73"/>
      <c r="AS18" s="73"/>
      <c r="AT18" s="73"/>
      <c r="AU18" s="73"/>
      <c r="AV18" s="73"/>
      <c r="AW18" s="73"/>
      <c r="AX18" s="73"/>
      <c r="AY18" s="73"/>
      <c r="AZ18" s="73"/>
      <c r="BA18" s="73"/>
      <c r="BB18" s="73"/>
      <c r="BC18" s="73"/>
      <c r="BD18" s="73"/>
      <c r="BE18" s="73"/>
      <c r="BF18" s="73"/>
      <c r="BG18" s="73"/>
      <c r="BH18" s="73"/>
      <c r="BI18" s="73"/>
      <c r="BJ18" s="73"/>
      <c r="BK18" s="73"/>
      <c r="BL18" s="73"/>
      <c r="BM18" s="73"/>
      <c r="BN18" s="73"/>
      <c r="BO18" s="73"/>
      <c r="BP18" s="73"/>
      <c r="BQ18" s="73"/>
      <c r="BR18" s="73"/>
      <c r="BS18" s="73"/>
      <c r="BT18" s="73"/>
      <c r="BU18" s="73"/>
      <c r="BV18" s="73"/>
      <c r="BW18" s="73"/>
      <c r="BX18" s="73"/>
      <c r="BY18" s="73"/>
      <c r="BZ18" s="73"/>
      <c r="CA18" s="73"/>
      <c r="CB18" s="73"/>
      <c r="CC18" s="73"/>
      <c r="CD18" s="73"/>
      <c r="CE18" s="73"/>
      <c r="CF18" s="73"/>
      <c r="CG18" s="73"/>
      <c r="CH18" s="73"/>
      <c r="CI18" s="73"/>
      <c r="CJ18" s="73"/>
      <c r="CK18" s="73"/>
      <c r="CL18" s="73"/>
      <c r="CM18" s="73"/>
      <c r="CN18" s="73"/>
      <c r="CO18" s="73"/>
      <c r="CP18" s="73"/>
      <c r="CQ18" s="73"/>
      <c r="CR18" s="73"/>
      <c r="CS18" s="73"/>
      <c r="CT18" s="73"/>
      <c r="CU18" s="73"/>
      <c r="CV18" s="73"/>
      <c r="CW18" s="73"/>
      <c r="CX18" s="73"/>
      <c r="CY18" s="73"/>
      <c r="CZ18" s="73"/>
      <c r="DA18" s="73"/>
      <c r="DB18" s="73"/>
      <c r="DC18" s="73"/>
      <c r="DD18" s="73"/>
      <c r="DE18" s="73"/>
      <c r="DF18" s="73"/>
      <c r="DG18" s="73"/>
      <c r="DH18" s="73"/>
      <c r="DI18" s="73"/>
      <c r="DJ18" s="73"/>
      <c r="DK18" s="73"/>
      <c r="DL18" s="73"/>
      <c r="DM18" s="73"/>
      <c r="DN18" s="73"/>
      <c r="DO18" s="73"/>
      <c r="DP18" s="73"/>
      <c r="DQ18" s="73"/>
      <c r="DR18" s="73"/>
      <c r="DS18" s="73"/>
      <c r="DT18" s="73"/>
      <c r="DU18" s="73"/>
      <c r="DV18" s="73"/>
      <c r="DW18" s="73"/>
      <c r="DX18" s="73"/>
      <c r="DY18" s="73"/>
      <c r="DZ18" s="73"/>
      <c r="EA18" s="73"/>
      <c r="EB18" s="73"/>
      <c r="EC18" s="73"/>
      <c r="ED18" s="73"/>
      <c r="EE18" s="73"/>
      <c r="EF18" s="73"/>
      <c r="EG18" s="73"/>
      <c r="EH18" s="73"/>
      <c r="EI18" s="73"/>
      <c r="EJ18" s="73"/>
      <c r="EK18" s="73"/>
      <c r="EL18" s="73"/>
      <c r="EM18" s="73"/>
      <c r="EN18" s="73"/>
      <c r="EO18" s="73"/>
      <c r="EP18" s="73"/>
      <c r="EQ18" s="73"/>
      <c r="ER18" s="73"/>
      <c r="ES18" s="73"/>
      <c r="ET18" s="73"/>
      <c r="EU18" s="73"/>
      <c r="EV18" s="73"/>
      <c r="EW18" s="73"/>
      <c r="EX18" s="73"/>
      <c r="EY18" s="73"/>
      <c r="EZ18" s="73"/>
      <c r="FA18" s="73"/>
      <c r="FB18" s="73"/>
      <c r="FC18" s="73"/>
      <c r="FD18" s="73"/>
      <c r="FE18" s="73"/>
      <c r="FF18" s="73"/>
      <c r="FG18" s="73"/>
      <c r="FH18" s="73"/>
      <c r="FI18" s="73"/>
      <c r="FJ18" s="73"/>
      <c r="FK18" s="73"/>
      <c r="FL18" s="73"/>
      <c r="FM18" s="73"/>
      <c r="FN18" s="73"/>
      <c r="FO18" s="73"/>
      <c r="FP18" s="73"/>
      <c r="FQ18" s="73"/>
      <c r="FR18" s="73"/>
      <c r="FS18" s="73"/>
      <c r="FT18" s="73"/>
      <c r="FU18" s="73"/>
      <c r="FV18" s="73"/>
      <c r="FW18" s="73"/>
      <c r="FX18" s="73"/>
      <c r="FY18" s="73"/>
      <c r="FZ18" s="73"/>
      <c r="GA18" s="73"/>
      <c r="GB18" s="73"/>
      <c r="GC18" s="73"/>
      <c r="GD18" s="73"/>
      <c r="GE18" s="73"/>
      <c r="GF18" s="73"/>
      <c r="GG18" s="73"/>
      <c r="GH18" s="73"/>
      <c r="GI18" s="73"/>
      <c r="GJ18" s="73"/>
      <c r="GK18" s="73"/>
      <c r="GL18" s="73"/>
      <c r="GM18" s="73"/>
      <c r="GN18" s="73"/>
      <c r="GO18" s="73"/>
      <c r="GP18" s="73"/>
      <c r="GQ18" s="73"/>
      <c r="GR18" s="73"/>
      <c r="GS18" s="73"/>
      <c r="GT18" s="73"/>
      <c r="GU18" s="73"/>
      <c r="GV18" s="73"/>
      <c r="GW18" s="73"/>
      <c r="GX18" s="73"/>
      <c r="GY18" s="73"/>
      <c r="GZ18" s="73"/>
      <c r="HA18" s="73"/>
      <c r="HB18" s="73"/>
      <c r="HC18" s="73"/>
      <c r="HD18" s="73"/>
      <c r="HE18" s="73"/>
    </row>
    <row r="19" spans="2:213" ht="22.2" customHeight="1">
      <c r="B19" s="380"/>
      <c r="C19" s="389"/>
      <c r="D19" s="380"/>
      <c r="E19" s="380"/>
      <c r="F19" s="380"/>
      <c r="G19" s="390"/>
      <c r="H19" s="108" t="s">
        <v>131</v>
      </c>
      <c r="I19" s="107" t="s">
        <v>132</v>
      </c>
      <c r="J19" s="108" t="s">
        <v>409</v>
      </c>
      <c r="K19" s="108" t="s">
        <v>410</v>
      </c>
      <c r="L19" s="108" t="s">
        <v>411</v>
      </c>
      <c r="M19" s="108" t="s">
        <v>412</v>
      </c>
      <c r="N19" s="73"/>
      <c r="O19" s="73"/>
      <c r="P19" s="73"/>
      <c r="Q19" s="73"/>
      <c r="R19" s="73"/>
      <c r="S19" s="73"/>
      <c r="T19" s="73"/>
      <c r="U19" s="73"/>
      <c r="V19" s="73"/>
      <c r="W19" s="73"/>
      <c r="X19" s="73"/>
      <c r="Y19" s="73"/>
      <c r="Z19" s="73"/>
      <c r="AA19" s="73"/>
      <c r="AB19" s="73"/>
      <c r="AC19" s="73"/>
      <c r="AD19" s="73"/>
      <c r="AE19" s="73"/>
      <c r="AF19" s="73"/>
      <c r="AG19" s="73"/>
      <c r="AH19" s="73"/>
      <c r="AI19" s="73"/>
      <c r="AJ19" s="73"/>
      <c r="AK19" s="73"/>
      <c r="AL19" s="73"/>
      <c r="AM19" s="73"/>
      <c r="AN19" s="73"/>
      <c r="AO19" s="73"/>
      <c r="AP19" s="73"/>
      <c r="AQ19" s="73"/>
      <c r="AR19" s="73"/>
      <c r="AS19" s="73"/>
      <c r="AT19" s="73"/>
      <c r="AU19" s="73"/>
      <c r="AV19" s="73"/>
      <c r="AW19" s="73"/>
      <c r="AX19" s="73"/>
      <c r="AY19" s="73"/>
      <c r="AZ19" s="73"/>
      <c r="BA19" s="73"/>
      <c r="BB19" s="73"/>
      <c r="BC19" s="73"/>
      <c r="BD19" s="73"/>
      <c r="BE19" s="73"/>
      <c r="BF19" s="73"/>
      <c r="BG19" s="73"/>
      <c r="BH19" s="73"/>
      <c r="BI19" s="73"/>
      <c r="BJ19" s="73"/>
      <c r="BK19" s="73"/>
      <c r="BL19" s="73"/>
      <c r="BM19" s="73"/>
      <c r="BN19" s="73"/>
      <c r="BO19" s="73"/>
      <c r="BP19" s="73"/>
      <c r="BQ19" s="73"/>
      <c r="BR19" s="73"/>
      <c r="BS19" s="73"/>
      <c r="BT19" s="73"/>
      <c r="BU19" s="73"/>
      <c r="BV19" s="73"/>
      <c r="BW19" s="73"/>
      <c r="BX19" s="73"/>
      <c r="BY19" s="73"/>
      <c r="BZ19" s="73"/>
      <c r="CA19" s="73"/>
      <c r="CB19" s="73"/>
      <c r="CC19" s="73"/>
      <c r="CD19" s="73"/>
      <c r="CE19" s="73"/>
      <c r="CF19" s="73"/>
      <c r="CG19" s="73"/>
      <c r="CH19" s="73"/>
      <c r="CI19" s="73"/>
      <c r="CJ19" s="73"/>
      <c r="CK19" s="73"/>
      <c r="CL19" s="73"/>
      <c r="CM19" s="73"/>
      <c r="CN19" s="73"/>
      <c r="CO19" s="73"/>
      <c r="CP19" s="73"/>
      <c r="CQ19" s="73"/>
      <c r="CR19" s="73"/>
      <c r="CS19" s="73"/>
      <c r="CT19" s="73"/>
      <c r="CU19" s="73"/>
      <c r="CV19" s="73"/>
      <c r="CW19" s="73"/>
      <c r="CX19" s="73"/>
      <c r="CY19" s="73"/>
      <c r="CZ19" s="73"/>
      <c r="DA19" s="73"/>
      <c r="DB19" s="73"/>
      <c r="DC19" s="73"/>
      <c r="DD19" s="73"/>
      <c r="DE19" s="73"/>
      <c r="DF19" s="73"/>
      <c r="DG19" s="73"/>
      <c r="DH19" s="73"/>
      <c r="DI19" s="73"/>
      <c r="DJ19" s="73"/>
      <c r="DK19" s="73"/>
      <c r="DL19" s="73"/>
      <c r="DM19" s="73"/>
      <c r="DN19" s="73"/>
      <c r="DO19" s="73"/>
      <c r="DP19" s="73"/>
      <c r="DQ19" s="73"/>
      <c r="DR19" s="73"/>
      <c r="DS19" s="73"/>
      <c r="DT19" s="73"/>
      <c r="DU19" s="73"/>
      <c r="DV19" s="73"/>
      <c r="DW19" s="73"/>
      <c r="DX19" s="73"/>
      <c r="DY19" s="73"/>
      <c r="DZ19" s="73"/>
      <c r="EA19" s="73"/>
      <c r="EB19" s="73"/>
      <c r="EC19" s="73"/>
      <c r="ED19" s="73"/>
      <c r="EE19" s="73"/>
      <c r="EF19" s="73"/>
      <c r="EG19" s="73"/>
      <c r="EH19" s="73"/>
      <c r="EI19" s="73"/>
      <c r="EJ19" s="73"/>
      <c r="EK19" s="73"/>
      <c r="EL19" s="73"/>
      <c r="EM19" s="73"/>
      <c r="EN19" s="73"/>
      <c r="EO19" s="73"/>
      <c r="EP19" s="73"/>
      <c r="EQ19" s="73"/>
      <c r="ER19" s="73"/>
      <c r="ES19" s="73"/>
      <c r="ET19" s="73"/>
      <c r="EU19" s="73"/>
      <c r="EV19" s="73"/>
      <c r="EW19" s="73"/>
      <c r="EX19" s="73"/>
      <c r="EY19" s="73"/>
      <c r="EZ19" s="73"/>
      <c r="FA19" s="73"/>
      <c r="FB19" s="73"/>
      <c r="FC19" s="73"/>
      <c r="FD19" s="73"/>
      <c r="FE19" s="73"/>
      <c r="FF19" s="73"/>
      <c r="FG19" s="73"/>
      <c r="FH19" s="73"/>
      <c r="FI19" s="73"/>
      <c r="FJ19" s="73"/>
      <c r="FK19" s="73"/>
      <c r="FL19" s="73"/>
      <c r="FM19" s="73"/>
      <c r="FN19" s="73"/>
      <c r="FO19" s="73"/>
      <c r="FP19" s="73"/>
      <c r="FQ19" s="73"/>
      <c r="FR19" s="73"/>
      <c r="FS19" s="73"/>
      <c r="FT19" s="73"/>
      <c r="FU19" s="73"/>
      <c r="FV19" s="73"/>
      <c r="FW19" s="73"/>
      <c r="FX19" s="73"/>
      <c r="FY19" s="73"/>
      <c r="FZ19" s="73"/>
      <c r="GA19" s="73"/>
      <c r="GB19" s="73"/>
      <c r="GC19" s="73"/>
      <c r="GD19" s="73"/>
      <c r="GE19" s="73"/>
      <c r="GF19" s="73"/>
      <c r="GG19" s="73"/>
      <c r="GH19" s="73"/>
      <c r="GI19" s="73"/>
      <c r="GJ19" s="73"/>
      <c r="GK19" s="73"/>
      <c r="GL19" s="73"/>
      <c r="GM19" s="73"/>
      <c r="GN19" s="73"/>
      <c r="GO19" s="73"/>
      <c r="GP19" s="73"/>
      <c r="GQ19" s="73"/>
      <c r="GR19" s="73"/>
      <c r="GS19" s="73"/>
      <c r="GT19" s="73"/>
      <c r="GU19" s="73"/>
      <c r="GV19" s="73"/>
      <c r="GW19" s="73"/>
      <c r="GX19" s="73"/>
      <c r="GY19" s="73"/>
      <c r="GZ19" s="73"/>
      <c r="HA19" s="73"/>
      <c r="HB19" s="73"/>
      <c r="HC19" s="73"/>
      <c r="HD19" s="73"/>
      <c r="HE19" s="73"/>
    </row>
    <row r="20" spans="2:213" ht="15.6">
      <c r="B20" s="108" t="s">
        <v>364</v>
      </c>
      <c r="C20" s="243" t="s">
        <v>365</v>
      </c>
      <c r="D20" s="296"/>
      <c r="E20" s="244"/>
      <c r="F20" s="244"/>
      <c r="G20" s="288"/>
      <c r="H20" s="244"/>
      <c r="I20" s="282"/>
      <c r="J20" s="152"/>
      <c r="K20" s="152"/>
      <c r="L20" s="152"/>
      <c r="M20" s="153"/>
      <c r="N20" s="73"/>
      <c r="O20" s="73"/>
      <c r="P20" s="73"/>
      <c r="Q20" s="73"/>
      <c r="R20" s="73"/>
      <c r="S20" s="73"/>
      <c r="T20" s="73"/>
      <c r="U20" s="73"/>
      <c r="V20" s="73"/>
      <c r="W20" s="73"/>
      <c r="X20" s="73"/>
      <c r="Y20" s="73"/>
      <c r="Z20" s="73"/>
      <c r="AA20" s="73"/>
      <c r="AB20" s="73"/>
      <c r="AC20" s="73"/>
      <c r="AD20" s="73"/>
      <c r="AE20" s="73"/>
      <c r="AF20" s="73"/>
      <c r="AG20" s="73"/>
      <c r="AH20" s="73"/>
      <c r="AI20" s="73"/>
      <c r="AJ20" s="73"/>
      <c r="AK20" s="73"/>
      <c r="AL20" s="73"/>
      <c r="AM20" s="73"/>
      <c r="AN20" s="73"/>
      <c r="AO20" s="73"/>
      <c r="AP20" s="73"/>
      <c r="AQ20" s="73"/>
      <c r="AR20" s="73"/>
      <c r="AS20" s="73"/>
      <c r="AT20" s="73"/>
      <c r="AU20" s="73"/>
      <c r="AV20" s="73"/>
      <c r="AW20" s="73"/>
      <c r="AX20" s="73"/>
      <c r="AY20" s="73"/>
      <c r="AZ20" s="73"/>
      <c r="BA20" s="73"/>
      <c r="BB20" s="73"/>
      <c r="BC20" s="73"/>
      <c r="BD20" s="73"/>
      <c r="BE20" s="73"/>
      <c r="BF20" s="73"/>
      <c r="BG20" s="73"/>
      <c r="BH20" s="73"/>
      <c r="BI20" s="73"/>
      <c r="BJ20" s="73"/>
      <c r="BK20" s="73"/>
      <c r="BL20" s="73"/>
      <c r="BM20" s="73"/>
      <c r="BN20" s="73"/>
      <c r="BO20" s="73"/>
      <c r="BP20" s="73"/>
      <c r="BQ20" s="73"/>
      <c r="BR20" s="73"/>
      <c r="BS20" s="73"/>
      <c r="BT20" s="73"/>
      <c r="BU20" s="73"/>
      <c r="BV20" s="73"/>
      <c r="BW20" s="73"/>
      <c r="BX20" s="73"/>
      <c r="BY20" s="73"/>
      <c r="BZ20" s="73"/>
      <c r="CA20" s="73"/>
      <c r="CB20" s="73"/>
      <c r="CC20" s="73"/>
      <c r="CD20" s="73"/>
      <c r="CE20" s="73"/>
      <c r="CF20" s="73"/>
      <c r="CG20" s="73"/>
      <c r="CH20" s="73"/>
      <c r="CI20" s="73"/>
      <c r="CJ20" s="73"/>
      <c r="CK20" s="73"/>
      <c r="CL20" s="73"/>
      <c r="CM20" s="73"/>
      <c r="CN20" s="73"/>
      <c r="CO20" s="73"/>
      <c r="CP20" s="73"/>
      <c r="CQ20" s="73"/>
      <c r="CR20" s="73"/>
      <c r="CS20" s="73"/>
      <c r="CT20" s="73"/>
      <c r="CU20" s="73"/>
      <c r="CV20" s="73"/>
      <c r="CW20" s="73"/>
      <c r="CX20" s="73"/>
      <c r="CY20" s="73"/>
      <c r="CZ20" s="73"/>
      <c r="DA20" s="73"/>
      <c r="DB20" s="73"/>
      <c r="DC20" s="73"/>
      <c r="DD20" s="73"/>
      <c r="DE20" s="73"/>
      <c r="DF20" s="73"/>
      <c r="DG20" s="73"/>
      <c r="DH20" s="73"/>
      <c r="DI20" s="73"/>
      <c r="DJ20" s="73"/>
      <c r="DK20" s="73"/>
      <c r="DL20" s="73"/>
      <c r="DM20" s="73"/>
      <c r="DN20" s="73"/>
      <c r="DO20" s="73"/>
      <c r="DP20" s="73"/>
      <c r="DQ20" s="73"/>
      <c r="DR20" s="73"/>
      <c r="DS20" s="73"/>
      <c r="DT20" s="73"/>
      <c r="DU20" s="73"/>
      <c r="DV20" s="73"/>
      <c r="DW20" s="73"/>
      <c r="DX20" s="73"/>
      <c r="DY20" s="73"/>
      <c r="DZ20" s="73"/>
      <c r="EA20" s="73"/>
      <c r="EB20" s="73"/>
      <c r="EC20" s="73"/>
      <c r="ED20" s="73"/>
      <c r="EE20" s="73"/>
      <c r="EF20" s="73"/>
      <c r="EG20" s="73"/>
      <c r="EH20" s="73"/>
      <c r="EI20" s="73"/>
      <c r="EJ20" s="73"/>
      <c r="EK20" s="73"/>
      <c r="EL20" s="73"/>
      <c r="EM20" s="73"/>
      <c r="EN20" s="73"/>
      <c r="EO20" s="73"/>
      <c r="EP20" s="73"/>
      <c r="EQ20" s="73"/>
      <c r="ER20" s="73"/>
      <c r="ES20" s="73"/>
      <c r="ET20" s="73"/>
      <c r="EU20" s="73"/>
      <c r="EV20" s="73"/>
      <c r="EW20" s="73"/>
      <c r="EX20" s="73"/>
      <c r="EY20" s="73"/>
      <c r="EZ20" s="73"/>
      <c r="FA20" s="73"/>
      <c r="FB20" s="73"/>
      <c r="FC20" s="73"/>
      <c r="FD20" s="73"/>
      <c r="FE20" s="73"/>
      <c r="FF20" s="73"/>
      <c r="FG20" s="73"/>
      <c r="FH20" s="73"/>
      <c r="FI20" s="73"/>
      <c r="FJ20" s="73"/>
      <c r="FK20" s="73"/>
      <c r="FL20" s="73"/>
      <c r="FM20" s="73"/>
      <c r="FN20" s="73"/>
      <c r="FO20" s="73"/>
      <c r="FP20" s="73"/>
      <c r="FQ20" s="73"/>
      <c r="FR20" s="73"/>
      <c r="FS20" s="73"/>
      <c r="FT20" s="73"/>
      <c r="FU20" s="73"/>
      <c r="FV20" s="73"/>
      <c r="FW20" s="73"/>
      <c r="FX20" s="73"/>
      <c r="FY20" s="73"/>
      <c r="FZ20" s="73"/>
      <c r="GA20" s="73"/>
      <c r="GB20" s="73"/>
      <c r="GC20" s="73"/>
      <c r="GD20" s="73"/>
      <c r="GE20" s="73"/>
      <c r="GF20" s="73"/>
      <c r="GG20" s="73"/>
      <c r="GH20" s="73"/>
      <c r="GI20" s="73"/>
      <c r="GJ20" s="73"/>
      <c r="GK20" s="73"/>
      <c r="GL20" s="73"/>
      <c r="GM20" s="73"/>
      <c r="GN20" s="73"/>
      <c r="GO20" s="73"/>
      <c r="GP20" s="73"/>
      <c r="GQ20" s="73"/>
      <c r="GR20" s="73"/>
      <c r="GS20" s="73"/>
      <c r="GT20" s="73"/>
      <c r="GU20" s="73"/>
      <c r="GV20" s="73"/>
      <c r="GW20" s="73"/>
      <c r="GX20" s="73"/>
      <c r="GY20" s="73"/>
      <c r="GZ20" s="73"/>
      <c r="HA20" s="73"/>
      <c r="HB20" s="73"/>
      <c r="HC20" s="73"/>
      <c r="HD20" s="73"/>
      <c r="HE20" s="73"/>
    </row>
    <row r="21" spans="2:213" ht="105">
      <c r="B21" s="47">
        <v>1</v>
      </c>
      <c r="C21" s="82" t="s">
        <v>366</v>
      </c>
      <c r="D21" s="62" t="s">
        <v>279</v>
      </c>
      <c r="E21" s="115">
        <v>45658</v>
      </c>
      <c r="F21" s="115">
        <v>45838</v>
      </c>
      <c r="G21" s="289" t="s">
        <v>280</v>
      </c>
      <c r="H21" s="120" t="s">
        <v>138</v>
      </c>
      <c r="I21" s="120" t="s">
        <v>281</v>
      </c>
      <c r="J21" s="110" t="s">
        <v>430</v>
      </c>
      <c r="K21" s="110" t="s">
        <v>477</v>
      </c>
      <c r="L21" s="110" t="s">
        <v>490</v>
      </c>
      <c r="M21" s="110" t="s">
        <v>490</v>
      </c>
      <c r="N21" s="73"/>
      <c r="O21" s="73"/>
      <c r="P21" s="73"/>
      <c r="Q21" s="73"/>
      <c r="R21" s="73"/>
      <c r="S21" s="73"/>
      <c r="T21" s="73"/>
      <c r="U21" s="73"/>
      <c r="V21" s="73"/>
      <c r="W21" s="73"/>
      <c r="X21" s="73"/>
      <c r="Y21" s="73"/>
      <c r="Z21" s="73"/>
      <c r="AA21" s="73"/>
      <c r="AB21" s="73"/>
      <c r="AC21" s="73"/>
      <c r="AD21" s="73"/>
      <c r="AE21" s="73"/>
      <c r="AF21" s="73"/>
      <c r="AG21" s="73"/>
      <c r="AH21" s="73"/>
      <c r="AI21" s="73"/>
      <c r="AJ21" s="73"/>
      <c r="AK21" s="73"/>
      <c r="AL21" s="73"/>
      <c r="AM21" s="73"/>
      <c r="AN21" s="73"/>
      <c r="AO21" s="73"/>
      <c r="AP21" s="73"/>
      <c r="AQ21" s="73"/>
      <c r="AR21" s="73"/>
      <c r="AS21" s="73"/>
      <c r="AT21" s="73"/>
      <c r="AU21" s="73"/>
      <c r="AV21" s="73"/>
      <c r="AW21" s="73"/>
      <c r="AX21" s="73"/>
      <c r="AY21" s="73"/>
      <c r="AZ21" s="73"/>
      <c r="BA21" s="73"/>
      <c r="BB21" s="73"/>
      <c r="BC21" s="73"/>
      <c r="BD21" s="73"/>
      <c r="BE21" s="73"/>
      <c r="BF21" s="73"/>
      <c r="BG21" s="73"/>
      <c r="BH21" s="73"/>
      <c r="BI21" s="73"/>
      <c r="BJ21" s="73"/>
      <c r="BK21" s="73"/>
      <c r="BL21" s="73"/>
      <c r="BM21" s="73"/>
      <c r="BN21" s="73"/>
      <c r="BO21" s="73"/>
      <c r="BP21" s="73"/>
      <c r="BQ21" s="73"/>
      <c r="BR21" s="73"/>
      <c r="BS21" s="73"/>
      <c r="BT21" s="73"/>
      <c r="BU21" s="73"/>
      <c r="BV21" s="73"/>
      <c r="BW21" s="73"/>
      <c r="BX21" s="73"/>
      <c r="BY21" s="73"/>
      <c r="BZ21" s="73"/>
      <c r="CA21" s="73"/>
      <c r="CB21" s="73"/>
      <c r="CC21" s="73"/>
      <c r="CD21" s="73"/>
      <c r="CE21" s="73"/>
      <c r="CF21" s="73"/>
      <c r="CG21" s="73"/>
      <c r="CH21" s="73"/>
      <c r="CI21" s="73"/>
      <c r="CJ21" s="73"/>
      <c r="CK21" s="73"/>
      <c r="CL21" s="73"/>
      <c r="CM21" s="73"/>
      <c r="CN21" s="73"/>
      <c r="CO21" s="73"/>
      <c r="CP21" s="73"/>
      <c r="CQ21" s="73"/>
      <c r="CR21" s="73"/>
      <c r="CS21" s="73"/>
      <c r="CT21" s="73"/>
      <c r="CU21" s="73"/>
      <c r="CV21" s="73"/>
      <c r="CW21" s="73"/>
      <c r="CX21" s="73"/>
      <c r="CY21" s="73"/>
      <c r="CZ21" s="73"/>
      <c r="DA21" s="73"/>
      <c r="DB21" s="73"/>
      <c r="DC21" s="73"/>
      <c r="DD21" s="73"/>
      <c r="DE21" s="73"/>
      <c r="DF21" s="73"/>
      <c r="DG21" s="73"/>
      <c r="DH21" s="73"/>
      <c r="DI21" s="73"/>
      <c r="DJ21" s="73"/>
      <c r="DK21" s="73"/>
      <c r="DL21" s="73"/>
      <c r="DM21" s="73"/>
      <c r="DN21" s="73"/>
      <c r="DO21" s="73"/>
      <c r="DP21" s="73"/>
      <c r="DQ21" s="73"/>
      <c r="DR21" s="73"/>
      <c r="DS21" s="73"/>
      <c r="DT21" s="73"/>
      <c r="DU21" s="73"/>
      <c r="DV21" s="73"/>
      <c r="DW21" s="73"/>
      <c r="DX21" s="73"/>
      <c r="DY21" s="73"/>
      <c r="DZ21" s="73"/>
      <c r="EA21" s="73"/>
      <c r="EB21" s="73"/>
      <c r="EC21" s="73"/>
      <c r="ED21" s="73"/>
      <c r="EE21" s="73"/>
      <c r="EF21" s="73"/>
      <c r="EG21" s="73"/>
      <c r="EH21" s="73"/>
      <c r="EI21" s="73"/>
      <c r="EJ21" s="73"/>
      <c r="EK21" s="73"/>
      <c r="EL21" s="73"/>
      <c r="EM21" s="73"/>
      <c r="EN21" s="73"/>
      <c r="EO21" s="73"/>
      <c r="EP21" s="73"/>
      <c r="EQ21" s="73"/>
      <c r="ER21" s="73"/>
      <c r="ES21" s="73"/>
      <c r="ET21" s="73"/>
      <c r="EU21" s="73"/>
      <c r="EV21" s="73"/>
      <c r="EW21" s="73"/>
      <c r="EX21" s="73"/>
      <c r="EY21" s="73"/>
      <c r="EZ21" s="73"/>
      <c r="FA21" s="73"/>
      <c r="FB21" s="73"/>
      <c r="FC21" s="73"/>
      <c r="FD21" s="73"/>
      <c r="FE21" s="73"/>
      <c r="FF21" s="73"/>
      <c r="FG21" s="73"/>
      <c r="FH21" s="73"/>
      <c r="FI21" s="73"/>
      <c r="FJ21" s="73"/>
      <c r="FK21" s="73"/>
      <c r="FL21" s="73"/>
      <c r="FM21" s="73"/>
      <c r="FN21" s="73"/>
      <c r="FO21" s="73"/>
      <c r="FP21" s="73"/>
      <c r="FQ21" s="73"/>
      <c r="FR21" s="73"/>
      <c r="FS21" s="73"/>
      <c r="FT21" s="73"/>
      <c r="FU21" s="73"/>
      <c r="FV21" s="73"/>
      <c r="FW21" s="73"/>
      <c r="FX21" s="73"/>
      <c r="FY21" s="73"/>
      <c r="FZ21" s="73"/>
      <c r="GA21" s="73"/>
      <c r="GB21" s="73"/>
      <c r="GC21" s="73"/>
      <c r="GD21" s="73"/>
      <c r="GE21" s="73"/>
      <c r="GF21" s="73"/>
      <c r="GG21" s="73"/>
      <c r="GH21" s="73"/>
      <c r="GI21" s="73"/>
      <c r="GJ21" s="73"/>
      <c r="GK21" s="73"/>
      <c r="GL21" s="73"/>
      <c r="GM21" s="73"/>
      <c r="GN21" s="73"/>
      <c r="GO21" s="73"/>
      <c r="GP21" s="73"/>
      <c r="GQ21" s="73"/>
      <c r="GR21" s="73"/>
      <c r="GS21" s="73"/>
      <c r="GT21" s="73"/>
      <c r="GU21" s="73"/>
      <c r="GV21" s="73"/>
      <c r="GW21" s="73"/>
      <c r="GX21" s="73"/>
      <c r="GY21" s="73"/>
      <c r="GZ21" s="73"/>
      <c r="HA21" s="73"/>
      <c r="HB21" s="73"/>
      <c r="HC21" s="73"/>
      <c r="HD21" s="73"/>
      <c r="HE21" s="73"/>
    </row>
    <row r="22" spans="2:213" ht="178.5" customHeight="1">
      <c r="B22" s="47">
        <v>2</v>
      </c>
      <c r="C22" s="110" t="s">
        <v>435</v>
      </c>
      <c r="D22" s="62" t="s">
        <v>279</v>
      </c>
      <c r="E22" s="115">
        <v>45658</v>
      </c>
      <c r="F22" s="115">
        <v>45838</v>
      </c>
      <c r="G22" s="114" t="s">
        <v>290</v>
      </c>
      <c r="H22" s="120" t="s">
        <v>138</v>
      </c>
      <c r="I22" s="120" t="s">
        <v>281</v>
      </c>
      <c r="J22" s="110" t="s">
        <v>436</v>
      </c>
      <c r="K22" s="110" t="s">
        <v>478</v>
      </c>
      <c r="L22" s="110" t="s">
        <v>490</v>
      </c>
      <c r="M22" s="110" t="s">
        <v>490</v>
      </c>
      <c r="N22" s="73"/>
      <c r="O22" s="73"/>
      <c r="P22" s="73"/>
      <c r="Q22" s="73"/>
      <c r="R22" s="73"/>
      <c r="S22" s="73"/>
      <c r="T22" s="73"/>
      <c r="U22" s="73"/>
      <c r="V22" s="73"/>
      <c r="W22" s="73"/>
      <c r="X22" s="73"/>
      <c r="Y22" s="73"/>
      <c r="Z22" s="73"/>
      <c r="AA22" s="73"/>
      <c r="AB22" s="73"/>
      <c r="AC22" s="73"/>
      <c r="AD22" s="73"/>
      <c r="AE22" s="73"/>
      <c r="AF22" s="73"/>
      <c r="AG22" s="73"/>
      <c r="AH22" s="73"/>
      <c r="AI22" s="73"/>
      <c r="AJ22" s="73"/>
      <c r="AK22" s="73"/>
      <c r="AL22" s="73"/>
      <c r="AM22" s="73"/>
      <c r="AN22" s="73"/>
      <c r="AO22" s="73"/>
      <c r="AP22" s="73"/>
      <c r="AQ22" s="73"/>
      <c r="AR22" s="73"/>
      <c r="AS22" s="73"/>
      <c r="AT22" s="73"/>
      <c r="AU22" s="73"/>
      <c r="AV22" s="73"/>
      <c r="AW22" s="73"/>
      <c r="AX22" s="73"/>
      <c r="AY22" s="73"/>
      <c r="AZ22" s="73"/>
      <c r="BA22" s="73"/>
      <c r="BB22" s="73"/>
      <c r="BC22" s="73"/>
      <c r="BD22" s="73"/>
      <c r="BE22" s="73"/>
      <c r="BF22" s="73"/>
      <c r="BG22" s="73"/>
      <c r="BH22" s="73"/>
      <c r="BI22" s="73"/>
      <c r="BJ22" s="73"/>
      <c r="BK22" s="73"/>
      <c r="BL22" s="73"/>
      <c r="BM22" s="73"/>
      <c r="BN22" s="73"/>
      <c r="BO22" s="73"/>
      <c r="BP22" s="73"/>
      <c r="BQ22" s="73"/>
      <c r="BR22" s="73"/>
      <c r="BS22" s="73"/>
      <c r="BT22" s="73"/>
      <c r="BU22" s="73"/>
      <c r="BV22" s="73"/>
      <c r="BW22" s="73"/>
      <c r="BX22" s="73"/>
      <c r="BY22" s="73"/>
      <c r="BZ22" s="73"/>
      <c r="CA22" s="73"/>
      <c r="CB22" s="73"/>
      <c r="CC22" s="73"/>
      <c r="CD22" s="73"/>
      <c r="CE22" s="73"/>
      <c r="CF22" s="73"/>
      <c r="CG22" s="73"/>
      <c r="CH22" s="73"/>
      <c r="CI22" s="73"/>
      <c r="CJ22" s="73"/>
      <c r="CK22" s="73"/>
      <c r="CL22" s="73"/>
      <c r="CM22" s="73"/>
      <c r="CN22" s="73"/>
      <c r="CO22" s="73"/>
      <c r="CP22" s="73"/>
      <c r="CQ22" s="73"/>
      <c r="CR22" s="73"/>
      <c r="CS22" s="73"/>
      <c r="CT22" s="73"/>
      <c r="CU22" s="73"/>
      <c r="CV22" s="73"/>
      <c r="CW22" s="73"/>
      <c r="CX22" s="73"/>
      <c r="CY22" s="73"/>
      <c r="CZ22" s="73"/>
      <c r="DA22" s="73"/>
      <c r="DB22" s="73"/>
      <c r="DC22" s="73"/>
      <c r="DD22" s="73"/>
      <c r="DE22" s="73"/>
      <c r="DF22" s="73"/>
      <c r="DG22" s="73"/>
      <c r="DH22" s="73"/>
      <c r="DI22" s="73"/>
      <c r="DJ22" s="73"/>
      <c r="DK22" s="73"/>
      <c r="DL22" s="73"/>
      <c r="DM22" s="73"/>
      <c r="DN22" s="73"/>
      <c r="DO22" s="73"/>
      <c r="DP22" s="73"/>
      <c r="DQ22" s="73"/>
      <c r="DR22" s="73"/>
      <c r="DS22" s="73"/>
      <c r="DT22" s="73"/>
      <c r="DU22" s="73"/>
      <c r="DV22" s="73"/>
      <c r="DW22" s="73"/>
      <c r="DX22" s="73"/>
      <c r="DY22" s="73"/>
      <c r="DZ22" s="73"/>
      <c r="EA22" s="73"/>
      <c r="EB22" s="73"/>
      <c r="EC22" s="73"/>
      <c r="ED22" s="73"/>
      <c r="EE22" s="73"/>
      <c r="EF22" s="73"/>
      <c r="EG22" s="73"/>
      <c r="EH22" s="73"/>
      <c r="EI22" s="73"/>
      <c r="EJ22" s="73"/>
      <c r="EK22" s="73"/>
      <c r="EL22" s="73"/>
      <c r="EM22" s="73"/>
      <c r="EN22" s="73"/>
      <c r="EO22" s="73"/>
      <c r="EP22" s="73"/>
      <c r="EQ22" s="73"/>
      <c r="ER22" s="73"/>
      <c r="ES22" s="73"/>
      <c r="ET22" s="73"/>
      <c r="EU22" s="73"/>
      <c r="EV22" s="73"/>
      <c r="EW22" s="73"/>
      <c r="EX22" s="73"/>
      <c r="EY22" s="73"/>
      <c r="EZ22" s="73"/>
      <c r="FA22" s="73"/>
      <c r="FB22" s="73"/>
      <c r="FC22" s="73"/>
      <c r="FD22" s="73"/>
      <c r="FE22" s="73"/>
      <c r="FF22" s="73"/>
      <c r="FG22" s="73"/>
      <c r="FH22" s="73"/>
      <c r="FI22" s="73"/>
      <c r="FJ22" s="73"/>
      <c r="FK22" s="73"/>
      <c r="FL22" s="73"/>
      <c r="FM22" s="73"/>
      <c r="FN22" s="73"/>
      <c r="FO22" s="73"/>
      <c r="FP22" s="73"/>
      <c r="FQ22" s="73"/>
      <c r="FR22" s="73"/>
      <c r="FS22" s="73"/>
      <c r="FT22" s="73"/>
      <c r="FU22" s="73"/>
      <c r="FV22" s="73"/>
      <c r="FW22" s="73"/>
      <c r="FX22" s="73"/>
      <c r="FY22" s="73"/>
      <c r="FZ22" s="73"/>
      <c r="GA22" s="73"/>
      <c r="GB22" s="73"/>
      <c r="GC22" s="73"/>
      <c r="GD22" s="73"/>
      <c r="GE22" s="73"/>
      <c r="GF22" s="73"/>
      <c r="GG22" s="73"/>
      <c r="GH22" s="73"/>
      <c r="GI22" s="73"/>
      <c r="GJ22" s="73"/>
      <c r="GK22" s="73"/>
      <c r="GL22" s="73"/>
      <c r="GM22" s="73"/>
      <c r="GN22" s="73"/>
      <c r="GO22" s="73"/>
      <c r="GP22" s="73"/>
      <c r="GQ22" s="73"/>
      <c r="GR22" s="73"/>
      <c r="GS22" s="73"/>
      <c r="GT22" s="73"/>
      <c r="GU22" s="73"/>
      <c r="GV22" s="73"/>
      <c r="GW22" s="73"/>
      <c r="GX22" s="73"/>
      <c r="GY22" s="73"/>
      <c r="GZ22" s="73"/>
      <c r="HA22" s="73"/>
      <c r="HB22" s="73"/>
      <c r="HC22" s="73"/>
      <c r="HD22" s="73"/>
      <c r="HE22" s="73"/>
    </row>
    <row r="23" spans="2:213" ht="83.25" customHeight="1">
      <c r="B23" s="47">
        <v>3</v>
      </c>
      <c r="C23" s="82" t="s">
        <v>367</v>
      </c>
      <c r="D23" s="297" t="s">
        <v>368</v>
      </c>
      <c r="E23" s="115">
        <v>45658</v>
      </c>
      <c r="F23" s="115">
        <v>45838</v>
      </c>
      <c r="G23" s="114" t="s">
        <v>292</v>
      </c>
      <c r="H23" s="62" t="s">
        <v>138</v>
      </c>
      <c r="I23" s="120" t="s">
        <v>369</v>
      </c>
      <c r="J23" s="110" t="s">
        <v>437</v>
      </c>
      <c r="K23" s="110" t="s">
        <v>479</v>
      </c>
      <c r="L23" s="110" t="s">
        <v>490</v>
      </c>
      <c r="M23" s="110" t="s">
        <v>490</v>
      </c>
      <c r="N23" s="73"/>
      <c r="O23" s="73"/>
      <c r="P23" s="73"/>
      <c r="Q23" s="73"/>
      <c r="R23" s="73"/>
      <c r="S23" s="73"/>
      <c r="T23" s="73"/>
      <c r="U23" s="73"/>
      <c r="V23" s="73"/>
      <c r="W23" s="73"/>
      <c r="X23" s="73"/>
      <c r="Y23" s="73"/>
      <c r="Z23" s="73"/>
      <c r="AA23" s="73"/>
      <c r="AB23" s="73"/>
      <c r="AC23" s="73"/>
      <c r="AD23" s="73"/>
      <c r="AE23" s="73"/>
      <c r="AF23" s="73"/>
      <c r="AG23" s="73"/>
      <c r="AH23" s="73"/>
      <c r="AI23" s="73"/>
      <c r="AJ23" s="73"/>
      <c r="AK23" s="73"/>
      <c r="AL23" s="73"/>
      <c r="AM23" s="73"/>
      <c r="AN23" s="73"/>
      <c r="AO23" s="73"/>
      <c r="AP23" s="73"/>
      <c r="AQ23" s="73"/>
      <c r="AR23" s="73"/>
      <c r="AS23" s="73"/>
      <c r="AT23" s="73"/>
      <c r="AU23" s="73"/>
      <c r="AV23" s="73"/>
      <c r="AW23" s="73"/>
      <c r="AX23" s="73"/>
      <c r="AY23" s="73"/>
      <c r="AZ23" s="73"/>
      <c r="BA23" s="73"/>
      <c r="BB23" s="73"/>
      <c r="BC23" s="73"/>
      <c r="BD23" s="73"/>
      <c r="BE23" s="73"/>
      <c r="BF23" s="73"/>
      <c r="BG23" s="73"/>
      <c r="BH23" s="73"/>
      <c r="BI23" s="73"/>
      <c r="BJ23" s="73"/>
      <c r="BK23" s="73"/>
      <c r="BL23" s="73"/>
      <c r="BM23" s="73"/>
      <c r="BN23" s="73"/>
      <c r="BO23" s="73"/>
      <c r="BP23" s="73"/>
      <c r="BQ23" s="73"/>
      <c r="BR23" s="73"/>
      <c r="BS23" s="73"/>
      <c r="BT23" s="73"/>
      <c r="BU23" s="73"/>
      <c r="BV23" s="73"/>
      <c r="BW23" s="73"/>
      <c r="BX23" s="73"/>
      <c r="BY23" s="73"/>
      <c r="BZ23" s="73"/>
      <c r="CA23" s="73"/>
      <c r="CB23" s="73"/>
      <c r="CC23" s="73"/>
      <c r="CD23" s="73"/>
      <c r="CE23" s="73"/>
      <c r="CF23" s="73"/>
      <c r="CG23" s="73"/>
      <c r="CH23" s="73"/>
      <c r="CI23" s="73"/>
      <c r="CJ23" s="73"/>
      <c r="CK23" s="73"/>
      <c r="CL23" s="73"/>
      <c r="CM23" s="73"/>
      <c r="CN23" s="73"/>
      <c r="CO23" s="73"/>
      <c r="CP23" s="73"/>
      <c r="CQ23" s="73"/>
      <c r="CR23" s="73"/>
      <c r="CS23" s="73"/>
      <c r="CT23" s="73"/>
      <c r="CU23" s="73"/>
      <c r="CV23" s="73"/>
      <c r="CW23" s="73"/>
      <c r="CX23" s="73"/>
      <c r="CY23" s="73"/>
      <c r="CZ23" s="73"/>
      <c r="DA23" s="73"/>
      <c r="DB23" s="73"/>
      <c r="DC23" s="73"/>
      <c r="DD23" s="73"/>
      <c r="DE23" s="73"/>
      <c r="DF23" s="73"/>
      <c r="DG23" s="73"/>
      <c r="DH23" s="73"/>
      <c r="DI23" s="73"/>
      <c r="DJ23" s="73"/>
      <c r="DK23" s="73"/>
      <c r="DL23" s="73"/>
      <c r="DM23" s="73"/>
      <c r="DN23" s="73"/>
      <c r="DO23" s="73"/>
      <c r="DP23" s="73"/>
      <c r="DQ23" s="73"/>
      <c r="DR23" s="73"/>
      <c r="DS23" s="73"/>
      <c r="DT23" s="73"/>
      <c r="DU23" s="73"/>
      <c r="DV23" s="73"/>
      <c r="DW23" s="73"/>
      <c r="DX23" s="73"/>
      <c r="DY23" s="73"/>
      <c r="DZ23" s="73"/>
      <c r="EA23" s="73"/>
      <c r="EB23" s="73"/>
      <c r="EC23" s="73"/>
      <c r="ED23" s="73"/>
      <c r="EE23" s="73"/>
      <c r="EF23" s="73"/>
      <c r="EG23" s="73"/>
      <c r="EH23" s="73"/>
      <c r="EI23" s="73"/>
      <c r="EJ23" s="73"/>
      <c r="EK23" s="73"/>
      <c r="EL23" s="73"/>
      <c r="EM23" s="73"/>
      <c r="EN23" s="73"/>
      <c r="EO23" s="73"/>
      <c r="EP23" s="73"/>
      <c r="EQ23" s="73"/>
      <c r="ER23" s="73"/>
      <c r="ES23" s="73"/>
      <c r="ET23" s="73"/>
      <c r="EU23" s="73"/>
      <c r="EV23" s="73"/>
      <c r="EW23" s="73"/>
      <c r="EX23" s="73"/>
      <c r="EY23" s="73"/>
      <c r="EZ23" s="73"/>
      <c r="FA23" s="73"/>
      <c r="FB23" s="73"/>
      <c r="FC23" s="73"/>
      <c r="FD23" s="73"/>
      <c r="FE23" s="73"/>
      <c r="FF23" s="73"/>
      <c r="FG23" s="73"/>
      <c r="FH23" s="73"/>
      <c r="FI23" s="73"/>
      <c r="FJ23" s="73"/>
      <c r="FK23" s="73"/>
      <c r="FL23" s="73"/>
      <c r="FM23" s="73"/>
      <c r="FN23" s="73"/>
      <c r="FO23" s="73"/>
      <c r="FP23" s="73"/>
      <c r="FQ23" s="73"/>
      <c r="FR23" s="73"/>
      <c r="FS23" s="73"/>
      <c r="FT23" s="73"/>
      <c r="FU23" s="73"/>
      <c r="FV23" s="73"/>
      <c r="FW23" s="73"/>
      <c r="FX23" s="73"/>
      <c r="FY23" s="73"/>
      <c r="FZ23" s="73"/>
      <c r="GA23" s="73"/>
      <c r="GB23" s="73"/>
      <c r="GC23" s="73"/>
      <c r="GD23" s="73"/>
      <c r="GE23" s="73"/>
      <c r="GF23" s="73"/>
      <c r="GG23" s="73"/>
      <c r="GH23" s="73"/>
      <c r="GI23" s="73"/>
      <c r="GJ23" s="73"/>
      <c r="GK23" s="73"/>
      <c r="GL23" s="73"/>
      <c r="GM23" s="73"/>
      <c r="GN23" s="73"/>
      <c r="GO23" s="73"/>
      <c r="GP23" s="73"/>
      <c r="GQ23" s="73"/>
      <c r="GR23" s="73"/>
      <c r="GS23" s="73"/>
      <c r="GT23" s="73"/>
      <c r="GU23" s="73"/>
      <c r="GV23" s="73"/>
      <c r="GW23" s="73"/>
      <c r="GX23" s="73"/>
      <c r="GY23" s="73"/>
      <c r="GZ23" s="73"/>
      <c r="HA23" s="73"/>
      <c r="HB23" s="73"/>
      <c r="HC23" s="73"/>
      <c r="HD23" s="73"/>
      <c r="HE23" s="73"/>
    </row>
    <row r="24" spans="2:213" ht="210">
      <c r="B24" s="47">
        <v>4</v>
      </c>
      <c r="C24" s="82" t="s">
        <v>370</v>
      </c>
      <c r="D24" s="120" t="s">
        <v>368</v>
      </c>
      <c r="E24" s="112">
        <v>45748</v>
      </c>
      <c r="F24" s="112">
        <v>46387</v>
      </c>
      <c r="G24" s="92" t="s">
        <v>371</v>
      </c>
      <c r="H24" s="120" t="s">
        <v>251</v>
      </c>
      <c r="I24" s="120" t="s">
        <v>369</v>
      </c>
      <c r="J24" s="110" t="s">
        <v>419</v>
      </c>
      <c r="K24" s="110" t="s">
        <v>480</v>
      </c>
      <c r="L24" s="110" t="s">
        <v>525</v>
      </c>
      <c r="M24" s="110" t="s">
        <v>559</v>
      </c>
      <c r="N24" s="73"/>
      <c r="O24" s="73"/>
      <c r="P24" s="73"/>
      <c r="Q24" s="73"/>
      <c r="R24" s="73"/>
      <c r="S24" s="73"/>
      <c r="T24" s="73"/>
      <c r="U24" s="73"/>
      <c r="V24" s="73"/>
      <c r="W24" s="73"/>
      <c r="X24" s="73"/>
      <c r="Y24" s="73"/>
      <c r="Z24" s="73"/>
      <c r="AA24" s="73"/>
      <c r="AB24" s="73"/>
      <c r="AC24" s="73"/>
      <c r="AD24" s="73"/>
      <c r="AE24" s="73"/>
      <c r="AF24" s="73"/>
      <c r="AG24" s="73"/>
      <c r="AH24" s="73"/>
      <c r="AI24" s="73"/>
      <c r="AJ24" s="73"/>
      <c r="AK24" s="73"/>
      <c r="AL24" s="73"/>
      <c r="AM24" s="73"/>
      <c r="AN24" s="73"/>
      <c r="AO24" s="73"/>
      <c r="AP24" s="73"/>
      <c r="AQ24" s="73"/>
      <c r="AR24" s="73"/>
      <c r="AS24" s="73"/>
      <c r="AT24" s="73"/>
      <c r="AU24" s="73"/>
      <c r="AV24" s="73"/>
      <c r="AW24" s="73"/>
      <c r="AX24" s="73"/>
      <c r="AY24" s="73"/>
      <c r="AZ24" s="73"/>
      <c r="BA24" s="73"/>
      <c r="BB24" s="73"/>
      <c r="BC24" s="73"/>
      <c r="BD24" s="73"/>
      <c r="BE24" s="73"/>
      <c r="BF24" s="73"/>
      <c r="BG24" s="73"/>
      <c r="BH24" s="73"/>
      <c r="BI24" s="73"/>
      <c r="BJ24" s="73"/>
      <c r="BK24" s="73"/>
      <c r="BL24" s="73"/>
      <c r="BM24" s="73"/>
      <c r="BN24" s="73"/>
      <c r="BO24" s="73"/>
      <c r="BP24" s="73"/>
      <c r="BQ24" s="73"/>
      <c r="BR24" s="73"/>
      <c r="BS24" s="73"/>
      <c r="BT24" s="73"/>
      <c r="BU24" s="73"/>
      <c r="BV24" s="73"/>
      <c r="BW24" s="73"/>
      <c r="BX24" s="73"/>
      <c r="BY24" s="73"/>
      <c r="BZ24" s="73"/>
      <c r="CA24" s="73"/>
      <c r="CB24" s="73"/>
      <c r="CC24" s="73"/>
      <c r="CD24" s="73"/>
      <c r="CE24" s="73"/>
      <c r="CF24" s="73"/>
      <c r="CG24" s="73"/>
      <c r="CH24" s="73"/>
      <c r="CI24" s="73"/>
      <c r="CJ24" s="73"/>
      <c r="CK24" s="73"/>
      <c r="CL24" s="73"/>
      <c r="CM24" s="73"/>
      <c r="CN24" s="73"/>
      <c r="CO24" s="73"/>
      <c r="CP24" s="73"/>
      <c r="CQ24" s="73"/>
      <c r="CR24" s="73"/>
      <c r="CS24" s="73"/>
      <c r="CT24" s="73"/>
      <c r="CU24" s="73"/>
      <c r="CV24" s="73"/>
      <c r="CW24" s="73"/>
      <c r="CX24" s="73"/>
      <c r="CY24" s="73"/>
      <c r="CZ24" s="73"/>
      <c r="DA24" s="73"/>
      <c r="DB24" s="73"/>
      <c r="DC24" s="73"/>
      <c r="DD24" s="73"/>
      <c r="DE24" s="73"/>
      <c r="DF24" s="73"/>
      <c r="DG24" s="73"/>
      <c r="DH24" s="73"/>
      <c r="DI24" s="73"/>
      <c r="DJ24" s="73"/>
      <c r="DK24" s="73"/>
      <c r="DL24" s="73"/>
      <c r="DM24" s="73"/>
      <c r="DN24" s="73"/>
      <c r="DO24" s="73"/>
      <c r="DP24" s="73"/>
      <c r="DQ24" s="73"/>
      <c r="DR24" s="73"/>
      <c r="DS24" s="73"/>
      <c r="DT24" s="73"/>
      <c r="DU24" s="73"/>
      <c r="DV24" s="73"/>
      <c r="DW24" s="73"/>
      <c r="DX24" s="73"/>
      <c r="DY24" s="73"/>
      <c r="DZ24" s="73"/>
      <c r="EA24" s="73"/>
      <c r="EB24" s="73"/>
      <c r="EC24" s="73"/>
      <c r="ED24" s="73"/>
      <c r="EE24" s="73"/>
      <c r="EF24" s="73"/>
      <c r="EG24" s="73"/>
      <c r="EH24" s="73"/>
      <c r="EI24" s="73"/>
      <c r="EJ24" s="73"/>
      <c r="EK24" s="73"/>
      <c r="EL24" s="73"/>
      <c r="EM24" s="73"/>
      <c r="EN24" s="73"/>
      <c r="EO24" s="73"/>
      <c r="EP24" s="73"/>
      <c r="EQ24" s="73"/>
      <c r="ER24" s="73"/>
      <c r="ES24" s="73"/>
      <c r="ET24" s="73"/>
      <c r="EU24" s="73"/>
      <c r="EV24" s="73"/>
      <c r="EW24" s="73"/>
      <c r="EX24" s="73"/>
      <c r="EY24" s="73"/>
      <c r="EZ24" s="73"/>
      <c r="FA24" s="73"/>
      <c r="FB24" s="73"/>
      <c r="FC24" s="73"/>
      <c r="FD24" s="73"/>
      <c r="FE24" s="73"/>
      <c r="FF24" s="73"/>
      <c r="FG24" s="73"/>
      <c r="FH24" s="73"/>
      <c r="FI24" s="73"/>
      <c r="FJ24" s="73"/>
      <c r="FK24" s="73"/>
      <c r="FL24" s="73"/>
      <c r="FM24" s="73"/>
      <c r="FN24" s="73"/>
      <c r="FO24" s="73"/>
      <c r="FP24" s="73"/>
      <c r="FQ24" s="73"/>
      <c r="FR24" s="73"/>
      <c r="FS24" s="73"/>
      <c r="FT24" s="73"/>
      <c r="FU24" s="73"/>
      <c r="FV24" s="73"/>
      <c r="FW24" s="73"/>
      <c r="FX24" s="73"/>
      <c r="FY24" s="73"/>
      <c r="FZ24" s="73"/>
      <c r="GA24" s="73"/>
      <c r="GB24" s="73"/>
      <c r="GC24" s="73"/>
      <c r="GD24" s="73"/>
      <c r="GE24" s="73"/>
      <c r="GF24" s="73"/>
      <c r="GG24" s="73"/>
      <c r="GH24" s="73"/>
      <c r="GI24" s="73"/>
      <c r="GJ24" s="73"/>
      <c r="GK24" s="73"/>
      <c r="GL24" s="73"/>
      <c r="GM24" s="73"/>
      <c r="GN24" s="73"/>
      <c r="GO24" s="73"/>
      <c r="GP24" s="73"/>
      <c r="GQ24" s="73"/>
      <c r="GR24" s="73"/>
      <c r="GS24" s="73"/>
      <c r="GT24" s="73"/>
      <c r="GU24" s="73"/>
      <c r="GV24" s="73"/>
      <c r="GW24" s="73"/>
      <c r="GX24" s="73"/>
      <c r="GY24" s="73"/>
      <c r="GZ24" s="73"/>
      <c r="HA24" s="73"/>
      <c r="HB24" s="73"/>
      <c r="HC24" s="73"/>
      <c r="HD24" s="73"/>
      <c r="HE24" s="73"/>
    </row>
    <row r="25" spans="2:213" ht="60">
      <c r="B25" s="47">
        <v>5</v>
      </c>
      <c r="C25" s="82" t="s">
        <v>372</v>
      </c>
      <c r="D25" s="297" t="s">
        <v>368</v>
      </c>
      <c r="E25" s="112">
        <v>45748</v>
      </c>
      <c r="F25" s="112">
        <v>46752</v>
      </c>
      <c r="G25" s="92" t="s">
        <v>373</v>
      </c>
      <c r="H25" s="120" t="s">
        <v>251</v>
      </c>
      <c r="I25" s="120" t="s">
        <v>369</v>
      </c>
      <c r="J25" s="110" t="s">
        <v>419</v>
      </c>
      <c r="K25" s="110" t="s">
        <v>481</v>
      </c>
      <c r="L25" s="110" t="s">
        <v>526</v>
      </c>
      <c r="M25" s="110" t="s">
        <v>560</v>
      </c>
      <c r="N25" s="73" t="s">
        <v>374</v>
      </c>
      <c r="O25" s="73"/>
      <c r="P25" s="73"/>
      <c r="Q25" s="73"/>
      <c r="R25" s="73"/>
      <c r="S25" s="73"/>
      <c r="T25" s="73"/>
      <c r="U25" s="73"/>
      <c r="V25" s="73"/>
      <c r="W25" s="73"/>
      <c r="X25" s="73"/>
      <c r="Y25" s="73"/>
      <c r="Z25" s="73"/>
      <c r="AA25" s="73"/>
      <c r="AB25" s="73"/>
      <c r="AC25" s="73"/>
      <c r="AD25" s="73"/>
      <c r="AE25" s="73"/>
      <c r="AF25" s="73"/>
      <c r="AG25" s="73"/>
      <c r="AH25" s="73"/>
      <c r="AI25" s="73"/>
      <c r="AJ25" s="73"/>
      <c r="AK25" s="73"/>
      <c r="AL25" s="73"/>
      <c r="AM25" s="73"/>
      <c r="AN25" s="73"/>
      <c r="AO25" s="73"/>
      <c r="AP25" s="73"/>
      <c r="AQ25" s="73"/>
      <c r="AR25" s="73"/>
      <c r="AS25" s="73"/>
      <c r="AT25" s="73"/>
      <c r="AU25" s="73"/>
      <c r="AV25" s="73"/>
      <c r="AW25" s="73"/>
      <c r="AX25" s="73"/>
      <c r="AY25" s="73"/>
      <c r="AZ25" s="73"/>
      <c r="BA25" s="73"/>
      <c r="BB25" s="73"/>
      <c r="BC25" s="73"/>
      <c r="BD25" s="73"/>
      <c r="BE25" s="73"/>
      <c r="BF25" s="73"/>
      <c r="BG25" s="73"/>
      <c r="BH25" s="73"/>
      <c r="BI25" s="73"/>
      <c r="BJ25" s="73"/>
      <c r="BK25" s="73"/>
      <c r="BL25" s="73"/>
      <c r="BM25" s="73"/>
      <c r="BN25" s="73"/>
      <c r="BO25" s="73"/>
      <c r="BP25" s="73"/>
      <c r="BQ25" s="73"/>
      <c r="BR25" s="73"/>
      <c r="BS25" s="73"/>
      <c r="BT25" s="73"/>
      <c r="BU25" s="73"/>
      <c r="BV25" s="73"/>
      <c r="BW25" s="73"/>
      <c r="BX25" s="73"/>
      <c r="BY25" s="73"/>
      <c r="BZ25" s="73"/>
      <c r="CA25" s="73"/>
      <c r="CB25" s="73"/>
      <c r="CC25" s="73"/>
      <c r="CD25" s="73"/>
      <c r="CE25" s="73"/>
      <c r="CF25" s="73"/>
      <c r="CG25" s="73"/>
      <c r="CH25" s="73"/>
      <c r="CI25" s="73"/>
      <c r="CJ25" s="73"/>
      <c r="CK25" s="73"/>
      <c r="CL25" s="73"/>
      <c r="CM25" s="73"/>
      <c r="CN25" s="73"/>
      <c r="CO25" s="73"/>
      <c r="CP25" s="73"/>
      <c r="CQ25" s="73"/>
      <c r="CR25" s="73"/>
      <c r="CS25" s="73"/>
      <c r="CT25" s="73"/>
      <c r="CU25" s="73"/>
      <c r="CV25" s="73"/>
      <c r="CW25" s="73"/>
      <c r="CX25" s="73"/>
      <c r="CY25" s="73"/>
      <c r="CZ25" s="73"/>
      <c r="DA25" s="73"/>
      <c r="DB25" s="73"/>
      <c r="DC25" s="73"/>
      <c r="DD25" s="73"/>
      <c r="DE25" s="73"/>
      <c r="DF25" s="73"/>
      <c r="DG25" s="73"/>
      <c r="DH25" s="73"/>
      <c r="DI25" s="73"/>
      <c r="DJ25" s="73"/>
      <c r="DK25" s="73"/>
      <c r="DL25" s="73"/>
      <c r="DM25" s="73"/>
      <c r="DN25" s="73"/>
      <c r="DO25" s="73"/>
      <c r="DP25" s="73"/>
      <c r="DQ25" s="73"/>
      <c r="DR25" s="73"/>
      <c r="DS25" s="73"/>
      <c r="DT25" s="73"/>
      <c r="DU25" s="73"/>
      <c r="DV25" s="73"/>
      <c r="DW25" s="73"/>
      <c r="DX25" s="73"/>
      <c r="DY25" s="73"/>
      <c r="DZ25" s="73"/>
      <c r="EA25" s="73"/>
      <c r="EB25" s="73"/>
      <c r="EC25" s="73"/>
      <c r="ED25" s="73"/>
      <c r="EE25" s="73"/>
      <c r="EF25" s="73"/>
      <c r="EG25" s="73"/>
      <c r="EH25" s="73"/>
      <c r="EI25" s="73"/>
      <c r="EJ25" s="73"/>
      <c r="EK25" s="73"/>
      <c r="EL25" s="73"/>
      <c r="EM25" s="73"/>
      <c r="EN25" s="73"/>
      <c r="EO25" s="73"/>
      <c r="EP25" s="73"/>
      <c r="EQ25" s="73"/>
      <c r="ER25" s="73"/>
      <c r="ES25" s="73"/>
      <c r="ET25" s="73"/>
      <c r="EU25" s="73"/>
      <c r="EV25" s="73"/>
      <c r="EW25" s="73"/>
      <c r="EX25" s="73"/>
      <c r="EY25" s="73"/>
      <c r="EZ25" s="73"/>
      <c r="FA25" s="73"/>
      <c r="FB25" s="73"/>
      <c r="FC25" s="73"/>
      <c r="FD25" s="73"/>
      <c r="FE25" s="73"/>
      <c r="FF25" s="73"/>
      <c r="FG25" s="73"/>
      <c r="FH25" s="73"/>
      <c r="FI25" s="73"/>
      <c r="FJ25" s="73"/>
      <c r="FK25" s="73"/>
      <c r="FL25" s="73"/>
      <c r="FM25" s="73"/>
      <c r="FN25" s="73"/>
      <c r="FO25" s="73"/>
      <c r="FP25" s="73"/>
      <c r="FQ25" s="73"/>
      <c r="FR25" s="73"/>
      <c r="FS25" s="73"/>
      <c r="FT25" s="73"/>
      <c r="FU25" s="73"/>
      <c r="FV25" s="73"/>
      <c r="FW25" s="73"/>
      <c r="FX25" s="73"/>
      <c r="FY25" s="73"/>
      <c r="FZ25" s="73"/>
      <c r="GA25" s="73"/>
      <c r="GB25" s="73"/>
      <c r="GC25" s="73"/>
      <c r="GD25" s="73"/>
      <c r="GE25" s="73"/>
      <c r="GF25" s="73"/>
      <c r="GG25" s="73"/>
      <c r="GH25" s="73"/>
      <c r="GI25" s="73"/>
      <c r="GJ25" s="73"/>
      <c r="GK25" s="73"/>
      <c r="GL25" s="73"/>
      <c r="GM25" s="73"/>
      <c r="GN25" s="73"/>
      <c r="GO25" s="73"/>
      <c r="GP25" s="73"/>
      <c r="GQ25" s="73"/>
      <c r="GR25" s="73"/>
      <c r="GS25" s="73"/>
      <c r="GT25" s="73"/>
      <c r="GU25" s="73"/>
      <c r="GV25" s="73"/>
      <c r="GW25" s="73"/>
      <c r="GX25" s="73"/>
      <c r="GY25" s="73"/>
      <c r="GZ25" s="73"/>
      <c r="HA25" s="73"/>
      <c r="HB25" s="73"/>
      <c r="HC25" s="73"/>
      <c r="HD25" s="73"/>
      <c r="HE25" s="73"/>
    </row>
    <row r="26" spans="2:213" ht="15.6">
      <c r="B26" s="108" t="s">
        <v>375</v>
      </c>
      <c r="C26" s="155" t="s">
        <v>376</v>
      </c>
      <c r="D26" s="280"/>
      <c r="E26" s="152"/>
      <c r="F26" s="152"/>
      <c r="G26" s="290"/>
      <c r="H26" s="152"/>
      <c r="I26" s="279"/>
      <c r="J26" s="152"/>
      <c r="K26" s="152"/>
      <c r="L26" s="152"/>
      <c r="M26" s="153"/>
      <c r="N26" s="73"/>
      <c r="O26" s="73"/>
      <c r="P26" s="73"/>
      <c r="Q26" s="73"/>
      <c r="R26" s="73"/>
      <c r="S26" s="73"/>
      <c r="T26" s="73"/>
      <c r="U26" s="73"/>
      <c r="V26" s="73"/>
      <c r="W26" s="73"/>
      <c r="X26" s="73"/>
      <c r="Y26" s="73"/>
      <c r="Z26" s="73"/>
      <c r="AA26" s="73"/>
      <c r="AB26" s="73"/>
      <c r="AC26" s="73"/>
      <c r="AD26" s="73"/>
      <c r="AE26" s="73"/>
      <c r="AF26" s="73"/>
      <c r="AG26" s="73"/>
      <c r="AH26" s="73"/>
      <c r="AI26" s="73"/>
      <c r="AJ26" s="73"/>
      <c r="AK26" s="73"/>
      <c r="AL26" s="73"/>
      <c r="AM26" s="73"/>
      <c r="AN26" s="73"/>
      <c r="AO26" s="73"/>
      <c r="AP26" s="73"/>
      <c r="AQ26" s="73"/>
      <c r="AR26" s="73"/>
      <c r="AS26" s="73"/>
      <c r="AT26" s="73"/>
      <c r="AU26" s="73"/>
      <c r="AV26" s="73"/>
      <c r="AW26" s="73"/>
      <c r="AX26" s="73"/>
      <c r="AY26" s="73"/>
      <c r="AZ26" s="73"/>
      <c r="BA26" s="73"/>
      <c r="BB26" s="73"/>
      <c r="BC26" s="73"/>
      <c r="BD26" s="73"/>
      <c r="BE26" s="73"/>
      <c r="BF26" s="73"/>
      <c r="BG26" s="73"/>
      <c r="BH26" s="73"/>
      <c r="BI26" s="73"/>
      <c r="BJ26" s="73"/>
      <c r="BK26" s="73"/>
      <c r="BL26" s="73"/>
      <c r="BM26" s="73"/>
      <c r="BN26" s="73"/>
      <c r="BO26" s="73"/>
      <c r="BP26" s="73"/>
      <c r="BQ26" s="73"/>
      <c r="BR26" s="73"/>
      <c r="BS26" s="73"/>
      <c r="BT26" s="73"/>
      <c r="BU26" s="73"/>
      <c r="BV26" s="73"/>
      <c r="BW26" s="73"/>
      <c r="BX26" s="73"/>
      <c r="BY26" s="73"/>
      <c r="BZ26" s="73"/>
      <c r="CA26" s="73"/>
      <c r="CB26" s="73"/>
      <c r="CC26" s="73"/>
      <c r="CD26" s="73"/>
      <c r="CE26" s="73"/>
      <c r="CF26" s="73"/>
      <c r="CG26" s="73"/>
      <c r="CH26" s="73"/>
      <c r="CI26" s="73"/>
      <c r="CJ26" s="73"/>
      <c r="CK26" s="73"/>
      <c r="CL26" s="73"/>
      <c r="CM26" s="73"/>
      <c r="CN26" s="73"/>
      <c r="CO26" s="73"/>
      <c r="CP26" s="73"/>
      <c r="CQ26" s="73"/>
      <c r="CR26" s="73"/>
      <c r="CS26" s="73"/>
      <c r="CT26" s="73"/>
      <c r="CU26" s="73"/>
      <c r="CV26" s="73"/>
      <c r="CW26" s="73"/>
      <c r="CX26" s="73"/>
      <c r="CY26" s="73"/>
      <c r="CZ26" s="73"/>
      <c r="DA26" s="73"/>
      <c r="DB26" s="73"/>
      <c r="DC26" s="73"/>
      <c r="DD26" s="73"/>
      <c r="DE26" s="73"/>
      <c r="DF26" s="73"/>
      <c r="DG26" s="73"/>
      <c r="DH26" s="73"/>
      <c r="DI26" s="73"/>
      <c r="DJ26" s="73"/>
      <c r="DK26" s="73"/>
      <c r="DL26" s="73"/>
      <c r="DM26" s="73"/>
      <c r="DN26" s="73"/>
      <c r="DO26" s="73"/>
      <c r="DP26" s="73"/>
      <c r="DQ26" s="73"/>
      <c r="DR26" s="73"/>
      <c r="DS26" s="73"/>
      <c r="DT26" s="73"/>
      <c r="DU26" s="73"/>
      <c r="DV26" s="73"/>
      <c r="DW26" s="73"/>
      <c r="DX26" s="73"/>
      <c r="DY26" s="73"/>
      <c r="DZ26" s="73"/>
      <c r="EA26" s="73"/>
      <c r="EB26" s="73"/>
      <c r="EC26" s="73"/>
      <c r="ED26" s="73"/>
      <c r="EE26" s="73"/>
      <c r="EF26" s="73"/>
      <c r="EG26" s="73"/>
      <c r="EH26" s="73"/>
      <c r="EI26" s="73"/>
      <c r="EJ26" s="73"/>
      <c r="EK26" s="73"/>
      <c r="EL26" s="73"/>
      <c r="EM26" s="73"/>
      <c r="EN26" s="73"/>
      <c r="EO26" s="73"/>
      <c r="EP26" s="73"/>
      <c r="EQ26" s="73"/>
      <c r="ER26" s="73"/>
      <c r="ES26" s="73"/>
      <c r="ET26" s="73"/>
      <c r="EU26" s="73"/>
      <c r="EV26" s="73"/>
      <c r="EW26" s="73"/>
      <c r="EX26" s="73"/>
      <c r="EY26" s="73"/>
      <c r="EZ26" s="73"/>
      <c r="FA26" s="73"/>
      <c r="FB26" s="73"/>
      <c r="FC26" s="73"/>
      <c r="FD26" s="73"/>
      <c r="FE26" s="73"/>
      <c r="FF26" s="73"/>
      <c r="FG26" s="73"/>
      <c r="FH26" s="73"/>
      <c r="FI26" s="73"/>
      <c r="FJ26" s="73"/>
      <c r="FK26" s="73"/>
      <c r="FL26" s="73"/>
      <c r="FM26" s="73"/>
      <c r="FN26" s="73"/>
      <c r="FO26" s="73"/>
      <c r="FP26" s="73"/>
      <c r="FQ26" s="73"/>
      <c r="FR26" s="73"/>
      <c r="FS26" s="73"/>
      <c r="FT26" s="73"/>
      <c r="FU26" s="73"/>
      <c r="FV26" s="73"/>
      <c r="FW26" s="73"/>
      <c r="FX26" s="73"/>
      <c r="FY26" s="73"/>
      <c r="FZ26" s="73"/>
      <c r="GA26" s="73"/>
      <c r="GB26" s="73"/>
      <c r="GC26" s="73"/>
      <c r="GD26" s="73"/>
      <c r="GE26" s="73"/>
      <c r="GF26" s="73"/>
      <c r="GG26" s="73"/>
      <c r="GH26" s="73"/>
      <c r="GI26" s="73"/>
      <c r="GJ26" s="73"/>
      <c r="GK26" s="73"/>
      <c r="GL26" s="73"/>
      <c r="GM26" s="73"/>
      <c r="GN26" s="73"/>
      <c r="GO26" s="73"/>
      <c r="GP26" s="73"/>
      <c r="GQ26" s="73"/>
      <c r="GR26" s="73"/>
      <c r="GS26" s="73"/>
      <c r="GT26" s="73"/>
      <c r="GU26" s="73"/>
      <c r="GV26" s="73"/>
      <c r="GW26" s="73"/>
      <c r="GX26" s="73"/>
      <c r="GY26" s="73"/>
      <c r="GZ26" s="73"/>
      <c r="HA26" s="73"/>
      <c r="HB26" s="73"/>
      <c r="HC26" s="73"/>
      <c r="HD26" s="73"/>
      <c r="HE26" s="73"/>
    </row>
    <row r="27" spans="2:213" ht="105">
      <c r="B27" s="47">
        <v>1</v>
      </c>
      <c r="C27" s="82" t="s">
        <v>366</v>
      </c>
      <c r="D27" s="62" t="s">
        <v>279</v>
      </c>
      <c r="E27" s="115">
        <v>45658</v>
      </c>
      <c r="F27" s="115">
        <v>45838</v>
      </c>
      <c r="G27" s="289" t="s">
        <v>280</v>
      </c>
      <c r="H27" s="120" t="s">
        <v>138</v>
      </c>
      <c r="I27" s="120" t="s">
        <v>281</v>
      </c>
      <c r="J27" s="110" t="s">
        <v>430</v>
      </c>
      <c r="K27" s="110" t="s">
        <v>477</v>
      </c>
      <c r="L27" s="110" t="s">
        <v>490</v>
      </c>
      <c r="M27" s="110" t="s">
        <v>490</v>
      </c>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row>
    <row r="28" spans="2:213" ht="210">
      <c r="B28" s="47">
        <v>2</v>
      </c>
      <c r="C28" s="110" t="s">
        <v>527</v>
      </c>
      <c r="D28" s="297" t="s">
        <v>368</v>
      </c>
      <c r="E28" s="115">
        <v>45839</v>
      </c>
      <c r="F28" s="115">
        <v>45930</v>
      </c>
      <c r="G28" s="92" t="s">
        <v>377</v>
      </c>
      <c r="H28" s="120" t="s">
        <v>138</v>
      </c>
      <c r="I28" s="120" t="s">
        <v>378</v>
      </c>
      <c r="J28" s="110" t="s">
        <v>419</v>
      </c>
      <c r="K28" s="110" t="s">
        <v>419</v>
      </c>
      <c r="L28" s="110" t="s">
        <v>528</v>
      </c>
      <c r="M28" s="110" t="s">
        <v>557</v>
      </c>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row>
    <row r="29" spans="2:213" ht="409.6">
      <c r="B29" s="47">
        <v>3</v>
      </c>
      <c r="C29" s="110" t="s">
        <v>379</v>
      </c>
      <c r="D29" s="297" t="s">
        <v>368</v>
      </c>
      <c r="E29" s="115">
        <v>45931</v>
      </c>
      <c r="F29" s="115">
        <v>45961</v>
      </c>
      <c r="G29" s="92" t="s">
        <v>380</v>
      </c>
      <c r="H29" s="120" t="s">
        <v>192</v>
      </c>
      <c r="I29" s="120" t="s">
        <v>378</v>
      </c>
      <c r="J29" s="110" t="s">
        <v>419</v>
      </c>
      <c r="K29" s="110" t="s">
        <v>419</v>
      </c>
      <c r="L29" s="110" t="s">
        <v>419</v>
      </c>
      <c r="M29" s="110" t="s">
        <v>561</v>
      </c>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row>
    <row r="30" spans="2:213" ht="409.6">
      <c r="B30" s="47">
        <v>4</v>
      </c>
      <c r="C30" s="110" t="s">
        <v>381</v>
      </c>
      <c r="D30" s="297" t="s">
        <v>368</v>
      </c>
      <c r="E30" s="115">
        <v>45962</v>
      </c>
      <c r="F30" s="112">
        <v>46752</v>
      </c>
      <c r="G30" s="92" t="s">
        <v>382</v>
      </c>
      <c r="H30" s="120" t="s">
        <v>138</v>
      </c>
      <c r="I30" s="120" t="s">
        <v>378</v>
      </c>
      <c r="J30" s="110" t="s">
        <v>419</v>
      </c>
      <c r="K30" s="110" t="s">
        <v>419</v>
      </c>
      <c r="L30" s="110" t="s">
        <v>419</v>
      </c>
      <c r="M30" s="110" t="s">
        <v>561</v>
      </c>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row>
    <row r="31" spans="2:213" s="73" customFormat="1">
      <c r="C31" s="148"/>
      <c r="D31" s="126"/>
      <c r="E31" s="126"/>
      <c r="F31" s="126"/>
      <c r="G31" s="127"/>
      <c r="I31" s="126"/>
    </row>
    <row r="32" spans="2:213">
      <c r="J32" s="75"/>
      <c r="K32" s="75"/>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row>
    <row r="33" spans="3:213">
      <c r="D33" s="298"/>
      <c r="E33" s="151"/>
      <c r="J33" s="75"/>
      <c r="K33" s="75"/>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row>
    <row r="34" spans="3:213">
      <c r="D34" s="298"/>
      <c r="E34" s="151"/>
      <c r="J34" s="75"/>
      <c r="K34" s="75"/>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row>
    <row r="35" spans="3:213">
      <c r="D35" s="298"/>
      <c r="E35" s="151"/>
      <c r="J35" s="75"/>
      <c r="K35" s="75"/>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row>
    <row r="36" spans="3:213" ht="93.75" customHeight="1">
      <c r="D36" s="298"/>
      <c r="E36" s="151"/>
      <c r="J36" s="75"/>
      <c r="K36" s="75"/>
      <c r="O36" s="73"/>
      <c r="P36" s="73"/>
      <c r="Q36" s="73"/>
      <c r="R36" s="73"/>
      <c r="S36" s="73"/>
      <c r="T36" s="73"/>
      <c r="U36" s="73"/>
      <c r="V36" s="73"/>
      <c r="W36" s="73"/>
      <c r="X36" s="73"/>
      <c r="Y36" s="73"/>
      <c r="Z36" s="73"/>
      <c r="AA36" s="73"/>
      <c r="AB36" s="73"/>
      <c r="AC36" s="73"/>
      <c r="AD36" s="73"/>
      <c r="AE36" s="73"/>
      <c r="AF36" s="73"/>
      <c r="AG36" s="73"/>
      <c r="AH36" s="73"/>
      <c r="AI36" s="73"/>
      <c r="AJ36" s="73"/>
      <c r="AK36" s="73"/>
      <c r="AL36" s="73"/>
      <c r="AM36" s="73"/>
      <c r="AN36" s="73"/>
      <c r="AO36" s="73"/>
      <c r="AP36" s="73"/>
      <c r="AQ36" s="73"/>
      <c r="AR36" s="73"/>
      <c r="AS36" s="73"/>
      <c r="AT36" s="73"/>
      <c r="AU36" s="73"/>
      <c r="AV36" s="73"/>
      <c r="AW36" s="73"/>
      <c r="AX36" s="73"/>
      <c r="AY36" s="73"/>
      <c r="AZ36" s="73"/>
      <c r="BA36" s="73"/>
      <c r="BB36" s="73"/>
      <c r="BC36" s="73"/>
      <c r="BD36" s="73"/>
      <c r="BE36" s="73"/>
      <c r="BF36" s="73"/>
      <c r="BG36" s="73"/>
      <c r="BH36" s="73"/>
      <c r="BI36" s="73"/>
      <c r="BJ36" s="73"/>
      <c r="BK36" s="73"/>
      <c r="BL36" s="73"/>
      <c r="BM36" s="73"/>
      <c r="BN36" s="73"/>
      <c r="BO36" s="73"/>
      <c r="BP36" s="73"/>
      <c r="BQ36" s="73"/>
      <c r="BR36" s="73"/>
      <c r="BS36" s="73"/>
      <c r="BT36" s="73"/>
      <c r="BU36" s="73"/>
      <c r="BV36" s="73"/>
      <c r="BW36" s="73"/>
      <c r="BX36" s="73"/>
      <c r="BY36" s="73"/>
      <c r="BZ36" s="73"/>
      <c r="CA36" s="73"/>
      <c r="CB36" s="73"/>
      <c r="CC36" s="73"/>
      <c r="CD36" s="73"/>
      <c r="CE36" s="73"/>
      <c r="CF36" s="73"/>
      <c r="CG36" s="73"/>
      <c r="CH36" s="73"/>
      <c r="CI36" s="73"/>
      <c r="CJ36" s="73"/>
      <c r="CK36" s="73"/>
      <c r="CL36" s="73"/>
      <c r="CM36" s="73"/>
      <c r="CN36" s="73"/>
      <c r="CO36" s="73"/>
      <c r="CP36" s="73"/>
      <c r="CQ36" s="73"/>
      <c r="CR36" s="73"/>
      <c r="CS36" s="73"/>
      <c r="CT36" s="73"/>
      <c r="CU36" s="73"/>
      <c r="CV36" s="73"/>
      <c r="CW36" s="73"/>
      <c r="CX36" s="73"/>
      <c r="CY36" s="73"/>
      <c r="CZ36" s="73"/>
      <c r="DA36" s="73"/>
      <c r="DB36" s="73"/>
      <c r="DC36" s="73"/>
      <c r="DD36" s="73"/>
      <c r="DE36" s="73"/>
      <c r="DF36" s="73"/>
      <c r="DG36" s="73"/>
      <c r="DH36" s="73"/>
      <c r="DI36" s="73"/>
      <c r="DJ36" s="73"/>
      <c r="DK36" s="73"/>
      <c r="DL36" s="73"/>
      <c r="DM36" s="73"/>
      <c r="DN36" s="73"/>
      <c r="DO36" s="73"/>
      <c r="DP36" s="73"/>
      <c r="DQ36" s="73"/>
      <c r="DR36" s="73"/>
      <c r="DS36" s="73"/>
      <c r="DT36" s="73"/>
      <c r="DU36" s="73"/>
      <c r="DV36" s="73"/>
      <c r="DW36" s="73"/>
      <c r="DX36" s="73"/>
      <c r="DY36" s="73"/>
      <c r="DZ36" s="73"/>
      <c r="EA36" s="73"/>
      <c r="EB36" s="73"/>
      <c r="EC36" s="73"/>
      <c r="ED36" s="73"/>
      <c r="EE36" s="73"/>
      <c r="EF36" s="73"/>
      <c r="EG36" s="73"/>
      <c r="EH36" s="73"/>
      <c r="EI36" s="73"/>
      <c r="EJ36" s="73"/>
      <c r="EK36" s="73"/>
      <c r="EL36" s="73"/>
      <c r="EM36" s="73"/>
      <c r="EN36" s="73"/>
      <c r="EO36" s="73"/>
      <c r="EP36" s="73"/>
      <c r="EQ36" s="73"/>
      <c r="ER36" s="73"/>
      <c r="ES36" s="73"/>
      <c r="ET36" s="73"/>
      <c r="EU36" s="73"/>
      <c r="EV36" s="73"/>
      <c r="EW36" s="73"/>
      <c r="EX36" s="73"/>
      <c r="EY36" s="73"/>
      <c r="EZ36" s="73"/>
      <c r="FA36" s="73"/>
      <c r="FB36" s="73"/>
      <c r="FC36" s="73"/>
      <c r="FD36" s="73"/>
      <c r="FE36" s="73"/>
      <c r="FF36" s="73"/>
      <c r="FG36" s="73"/>
      <c r="FH36" s="73"/>
      <c r="FI36" s="73"/>
      <c r="FJ36" s="73"/>
      <c r="FK36" s="73"/>
      <c r="FL36" s="73"/>
      <c r="FM36" s="73"/>
      <c r="FN36" s="73"/>
      <c r="FO36" s="73"/>
      <c r="FP36" s="73"/>
      <c r="FQ36" s="73"/>
      <c r="FR36" s="73"/>
      <c r="FS36" s="73"/>
      <c r="FT36" s="73"/>
      <c r="FU36" s="73"/>
      <c r="FV36" s="73"/>
      <c r="FW36" s="73"/>
      <c r="FX36" s="73"/>
      <c r="FY36" s="73"/>
      <c r="FZ36" s="73"/>
      <c r="GA36" s="73"/>
      <c r="GB36" s="73"/>
      <c r="GC36" s="73"/>
      <c r="GD36" s="73"/>
      <c r="GE36" s="73"/>
      <c r="GF36" s="73"/>
      <c r="GG36" s="73"/>
      <c r="GH36" s="73"/>
      <c r="GI36" s="73"/>
      <c r="GJ36" s="73"/>
      <c r="GK36" s="73"/>
      <c r="GL36" s="73"/>
      <c r="GM36" s="73"/>
      <c r="GN36" s="73"/>
      <c r="GO36" s="73"/>
      <c r="GP36" s="73"/>
      <c r="GQ36" s="73"/>
      <c r="GR36" s="73"/>
      <c r="GS36" s="73"/>
      <c r="GT36" s="73"/>
      <c r="GU36" s="73"/>
      <c r="GV36" s="73"/>
      <c r="GW36" s="73"/>
      <c r="GX36" s="73"/>
      <c r="GY36" s="73"/>
      <c r="GZ36" s="73"/>
      <c r="HA36" s="73"/>
      <c r="HB36" s="73"/>
      <c r="HC36" s="73"/>
      <c r="HD36" s="73"/>
      <c r="HE36" s="73"/>
    </row>
    <row r="37" spans="3:213">
      <c r="J37" s="75"/>
      <c r="K37" s="75"/>
      <c r="O37" s="73"/>
      <c r="P37" s="73"/>
      <c r="Q37" s="73"/>
      <c r="R37" s="73"/>
      <c r="S37" s="73"/>
      <c r="T37" s="73"/>
      <c r="U37" s="73"/>
      <c r="V37" s="73"/>
      <c r="W37" s="73"/>
      <c r="X37" s="73"/>
      <c r="Y37" s="73"/>
      <c r="Z37" s="73"/>
      <c r="AA37" s="73"/>
      <c r="AB37" s="73"/>
      <c r="AC37" s="73"/>
      <c r="AD37" s="73"/>
      <c r="AE37" s="73"/>
      <c r="AF37" s="73"/>
      <c r="AG37" s="73"/>
      <c r="AH37" s="73"/>
      <c r="AI37" s="73"/>
      <c r="AJ37" s="73"/>
      <c r="AK37" s="73"/>
      <c r="AL37" s="73"/>
      <c r="AM37" s="73"/>
      <c r="AN37" s="73"/>
      <c r="AO37" s="73"/>
      <c r="AP37" s="73"/>
      <c r="AQ37" s="73"/>
      <c r="AR37" s="73"/>
      <c r="AS37" s="73"/>
      <c r="AT37" s="73"/>
      <c r="AU37" s="73"/>
      <c r="AV37" s="73"/>
      <c r="AW37" s="73"/>
      <c r="AX37" s="73"/>
      <c r="AY37" s="73"/>
      <c r="AZ37" s="73"/>
      <c r="BA37" s="73"/>
      <c r="BB37" s="73"/>
      <c r="BC37" s="73"/>
      <c r="BD37" s="73"/>
      <c r="BE37" s="73"/>
      <c r="BF37" s="73"/>
      <c r="BG37" s="73"/>
      <c r="BH37" s="73"/>
      <c r="BI37" s="73"/>
      <c r="BJ37" s="73"/>
      <c r="BK37" s="73"/>
      <c r="BL37" s="73"/>
      <c r="BM37" s="73"/>
      <c r="BN37" s="73"/>
      <c r="BO37" s="73"/>
      <c r="BP37" s="73"/>
      <c r="BQ37" s="73"/>
      <c r="BR37" s="73"/>
      <c r="BS37" s="73"/>
      <c r="BT37" s="73"/>
      <c r="BU37" s="73"/>
      <c r="BV37" s="73"/>
      <c r="BW37" s="73"/>
      <c r="BX37" s="73"/>
      <c r="BY37" s="73"/>
      <c r="BZ37" s="73"/>
      <c r="CA37" s="73"/>
      <c r="CB37" s="73"/>
      <c r="CC37" s="73"/>
      <c r="CD37" s="73"/>
      <c r="CE37" s="73"/>
      <c r="CF37" s="73"/>
      <c r="CG37" s="73"/>
      <c r="CH37" s="73"/>
      <c r="CI37" s="73"/>
      <c r="CJ37" s="73"/>
      <c r="CK37" s="73"/>
      <c r="CL37" s="73"/>
      <c r="CM37" s="73"/>
      <c r="CN37" s="73"/>
      <c r="CO37" s="73"/>
      <c r="CP37" s="73"/>
      <c r="CQ37" s="73"/>
      <c r="CR37" s="73"/>
      <c r="CS37" s="73"/>
      <c r="CT37" s="73"/>
      <c r="CU37" s="73"/>
      <c r="CV37" s="73"/>
      <c r="CW37" s="73"/>
      <c r="CX37" s="73"/>
      <c r="CY37" s="73"/>
      <c r="CZ37" s="73"/>
      <c r="DA37" s="73"/>
      <c r="DB37" s="73"/>
      <c r="DC37" s="73"/>
      <c r="DD37" s="73"/>
      <c r="DE37" s="73"/>
      <c r="DF37" s="73"/>
      <c r="DG37" s="73"/>
      <c r="DH37" s="73"/>
      <c r="DI37" s="73"/>
      <c r="DJ37" s="73"/>
      <c r="DK37" s="73"/>
      <c r="DL37" s="73"/>
      <c r="DM37" s="73"/>
      <c r="DN37" s="73"/>
      <c r="DO37" s="73"/>
      <c r="DP37" s="73"/>
      <c r="DQ37" s="73"/>
      <c r="DR37" s="73"/>
      <c r="DS37" s="73"/>
      <c r="DT37" s="73"/>
      <c r="DU37" s="73"/>
      <c r="DV37" s="73"/>
      <c r="DW37" s="73"/>
      <c r="DX37" s="73"/>
      <c r="DY37" s="73"/>
      <c r="DZ37" s="73"/>
      <c r="EA37" s="73"/>
      <c r="EB37" s="73"/>
      <c r="EC37" s="73"/>
      <c r="ED37" s="73"/>
      <c r="EE37" s="73"/>
      <c r="EF37" s="73"/>
      <c r="EG37" s="73"/>
      <c r="EH37" s="73"/>
      <c r="EI37" s="73"/>
      <c r="EJ37" s="73"/>
      <c r="EK37" s="73"/>
      <c r="EL37" s="73"/>
      <c r="EM37" s="73"/>
      <c r="EN37" s="73"/>
      <c r="EO37" s="73"/>
      <c r="EP37" s="73"/>
      <c r="EQ37" s="73"/>
      <c r="ER37" s="73"/>
      <c r="ES37" s="73"/>
      <c r="ET37" s="73"/>
      <c r="EU37" s="73"/>
      <c r="EV37" s="73"/>
      <c r="EW37" s="73"/>
      <c r="EX37" s="73"/>
      <c r="EY37" s="73"/>
      <c r="EZ37" s="73"/>
      <c r="FA37" s="73"/>
      <c r="FB37" s="73"/>
      <c r="FC37" s="73"/>
      <c r="FD37" s="73"/>
      <c r="FE37" s="73"/>
      <c r="FF37" s="73"/>
      <c r="FG37" s="73"/>
      <c r="FH37" s="73"/>
      <c r="FI37" s="73"/>
      <c r="FJ37" s="73"/>
      <c r="FK37" s="73"/>
      <c r="FL37" s="73"/>
      <c r="FM37" s="73"/>
      <c r="FN37" s="73"/>
      <c r="FO37" s="73"/>
      <c r="FP37" s="73"/>
      <c r="FQ37" s="73"/>
      <c r="FR37" s="73"/>
      <c r="FS37" s="73"/>
      <c r="FT37" s="73"/>
      <c r="FU37" s="73"/>
      <c r="FV37" s="73"/>
      <c r="FW37" s="73"/>
      <c r="FX37" s="73"/>
      <c r="FY37" s="73"/>
      <c r="FZ37" s="73"/>
      <c r="GA37" s="73"/>
      <c r="GB37" s="73"/>
      <c r="GC37" s="73"/>
      <c r="GD37" s="73"/>
      <c r="GE37" s="73"/>
      <c r="GF37" s="73"/>
      <c r="GG37" s="73"/>
      <c r="GH37" s="73"/>
      <c r="GI37" s="73"/>
      <c r="GJ37" s="73"/>
      <c r="GK37" s="73"/>
      <c r="GL37" s="73"/>
      <c r="GM37" s="73"/>
      <c r="GN37" s="73"/>
      <c r="GO37" s="73"/>
      <c r="GP37" s="73"/>
      <c r="GQ37" s="73"/>
      <c r="GR37" s="73"/>
      <c r="GS37" s="73"/>
      <c r="GT37" s="73"/>
      <c r="GU37" s="73"/>
      <c r="GV37" s="73"/>
      <c r="GW37" s="73"/>
      <c r="GX37" s="73"/>
      <c r="GY37" s="73"/>
      <c r="GZ37" s="73"/>
      <c r="HA37" s="73"/>
      <c r="HB37" s="73"/>
      <c r="HC37" s="73"/>
      <c r="HD37" s="73"/>
      <c r="HE37" s="73"/>
    </row>
    <row r="38" spans="3:213" s="73" customFormat="1">
      <c r="C38" s="148"/>
      <c r="D38" s="126"/>
      <c r="E38" s="126"/>
      <c r="F38" s="126"/>
      <c r="G38" s="127"/>
      <c r="I38" s="126"/>
    </row>
    <row r="39" spans="3:213">
      <c r="J39" s="75"/>
      <c r="K39" s="75"/>
      <c r="O39" s="73"/>
      <c r="P39" s="73"/>
      <c r="Q39" s="73"/>
      <c r="R39" s="73"/>
      <c r="S39" s="73"/>
      <c r="T39" s="73"/>
      <c r="U39" s="73"/>
      <c r="V39" s="73"/>
      <c r="W39" s="73"/>
      <c r="X39" s="73"/>
      <c r="Y39" s="73"/>
      <c r="Z39" s="73"/>
      <c r="AA39" s="73"/>
      <c r="AB39" s="73"/>
      <c r="AC39" s="73"/>
      <c r="AD39" s="73"/>
      <c r="AE39" s="73"/>
      <c r="AF39" s="73"/>
      <c r="AG39" s="73"/>
      <c r="AH39" s="73"/>
      <c r="AI39" s="73"/>
      <c r="AJ39" s="73"/>
      <c r="AK39" s="73"/>
      <c r="AL39" s="73"/>
      <c r="AM39" s="73"/>
      <c r="AN39" s="73"/>
      <c r="AO39" s="73"/>
      <c r="AP39" s="73"/>
      <c r="AQ39" s="73"/>
      <c r="AR39" s="73"/>
      <c r="AS39" s="73"/>
      <c r="AT39" s="73"/>
      <c r="AU39" s="73"/>
      <c r="AV39" s="73"/>
      <c r="AW39" s="73"/>
      <c r="AX39" s="73"/>
      <c r="AY39" s="73"/>
      <c r="AZ39" s="73"/>
      <c r="BA39" s="73"/>
      <c r="BB39" s="73"/>
      <c r="BC39" s="73"/>
      <c r="BD39" s="73"/>
      <c r="BE39" s="73"/>
      <c r="BF39" s="73"/>
      <c r="BG39" s="73"/>
      <c r="BH39" s="73"/>
      <c r="BI39" s="73"/>
      <c r="BJ39" s="73"/>
      <c r="BK39" s="73"/>
      <c r="BL39" s="73"/>
      <c r="BM39" s="73"/>
      <c r="BN39" s="73"/>
      <c r="BO39" s="73"/>
      <c r="BP39" s="73"/>
      <c r="BQ39" s="73"/>
      <c r="BR39" s="73"/>
      <c r="BS39" s="73"/>
      <c r="BT39" s="73"/>
      <c r="BU39" s="73"/>
      <c r="BV39" s="73"/>
      <c r="BW39" s="73"/>
      <c r="BX39" s="73"/>
      <c r="BY39" s="73"/>
      <c r="BZ39" s="73"/>
      <c r="CA39" s="73"/>
      <c r="CB39" s="73"/>
      <c r="CC39" s="73"/>
      <c r="CD39" s="73"/>
      <c r="CE39" s="73"/>
      <c r="CF39" s="73"/>
      <c r="CG39" s="73"/>
      <c r="CH39" s="73"/>
      <c r="CI39" s="73"/>
      <c r="CJ39" s="73"/>
      <c r="CK39" s="73"/>
      <c r="CL39" s="73"/>
      <c r="CM39" s="73"/>
      <c r="CN39" s="73"/>
      <c r="CO39" s="73"/>
      <c r="CP39" s="73"/>
      <c r="CQ39" s="73"/>
      <c r="CR39" s="73"/>
      <c r="CS39" s="73"/>
      <c r="CT39" s="73"/>
      <c r="CU39" s="73"/>
      <c r="CV39" s="73"/>
      <c r="CW39" s="73"/>
      <c r="CX39" s="73"/>
      <c r="CY39" s="73"/>
      <c r="CZ39" s="73"/>
      <c r="DA39" s="73"/>
      <c r="DB39" s="73"/>
      <c r="DC39" s="73"/>
      <c r="DD39" s="73"/>
      <c r="DE39" s="73"/>
      <c r="DF39" s="73"/>
      <c r="DG39" s="73"/>
      <c r="DH39" s="73"/>
      <c r="DI39" s="73"/>
      <c r="DJ39" s="73"/>
      <c r="DK39" s="73"/>
      <c r="DL39" s="73"/>
      <c r="DM39" s="73"/>
      <c r="DN39" s="73"/>
      <c r="DO39" s="73"/>
      <c r="DP39" s="73"/>
      <c r="DQ39" s="73"/>
      <c r="DR39" s="73"/>
      <c r="DS39" s="73"/>
      <c r="DT39" s="73"/>
      <c r="DU39" s="73"/>
      <c r="DV39" s="73"/>
      <c r="DW39" s="73"/>
      <c r="DX39" s="73"/>
      <c r="DY39" s="73"/>
      <c r="DZ39" s="73"/>
      <c r="EA39" s="73"/>
      <c r="EB39" s="73"/>
      <c r="EC39" s="73"/>
      <c r="ED39" s="73"/>
      <c r="EE39" s="73"/>
      <c r="EF39" s="73"/>
      <c r="EG39" s="73"/>
      <c r="EH39" s="73"/>
      <c r="EI39" s="73"/>
      <c r="EJ39" s="73"/>
      <c r="EK39" s="73"/>
      <c r="EL39" s="73"/>
      <c r="EM39" s="73"/>
      <c r="EN39" s="73"/>
      <c r="EO39" s="73"/>
      <c r="EP39" s="73"/>
      <c r="EQ39" s="73"/>
      <c r="ER39" s="73"/>
      <c r="ES39" s="73"/>
      <c r="ET39" s="73"/>
      <c r="EU39" s="73"/>
      <c r="EV39" s="73"/>
      <c r="EW39" s="73"/>
      <c r="EX39" s="73"/>
      <c r="EY39" s="73"/>
      <c r="EZ39" s="73"/>
      <c r="FA39" s="73"/>
      <c r="FB39" s="73"/>
      <c r="FC39" s="73"/>
      <c r="FD39" s="73"/>
      <c r="FE39" s="73"/>
      <c r="FF39" s="73"/>
      <c r="FG39" s="73"/>
      <c r="FH39" s="73"/>
      <c r="FI39" s="73"/>
      <c r="FJ39" s="73"/>
      <c r="FK39" s="73"/>
      <c r="FL39" s="73"/>
      <c r="FM39" s="73"/>
      <c r="FN39" s="73"/>
      <c r="FO39" s="73"/>
      <c r="FP39" s="73"/>
      <c r="FQ39" s="73"/>
      <c r="FR39" s="73"/>
      <c r="FS39" s="73"/>
      <c r="FT39" s="73"/>
      <c r="FU39" s="73"/>
      <c r="FV39" s="73"/>
      <c r="FW39" s="73"/>
      <c r="FX39" s="73"/>
      <c r="FY39" s="73"/>
      <c r="FZ39" s="73"/>
      <c r="GA39" s="73"/>
      <c r="GB39" s="73"/>
      <c r="GC39" s="73"/>
      <c r="GD39" s="73"/>
      <c r="GE39" s="73"/>
      <c r="GF39" s="73"/>
      <c r="GG39" s="73"/>
      <c r="GH39" s="73"/>
      <c r="GI39" s="73"/>
      <c r="GJ39" s="73"/>
      <c r="GK39" s="73"/>
      <c r="GL39" s="73"/>
      <c r="GM39" s="73"/>
      <c r="GN39" s="73"/>
      <c r="GO39" s="73"/>
      <c r="GP39" s="73"/>
      <c r="GQ39" s="73"/>
      <c r="GR39" s="73"/>
      <c r="GS39" s="73"/>
      <c r="GT39" s="73"/>
      <c r="GU39" s="73"/>
      <c r="GV39" s="73"/>
      <c r="GW39" s="73"/>
      <c r="GX39" s="73"/>
      <c r="GY39" s="73"/>
      <c r="GZ39" s="73"/>
      <c r="HA39" s="73"/>
      <c r="HB39" s="73"/>
      <c r="HC39" s="73"/>
      <c r="HD39" s="73"/>
      <c r="HE39" s="73"/>
    </row>
    <row r="40" spans="3:213">
      <c r="C40" s="149"/>
      <c r="D40" s="122" t="s">
        <v>232</v>
      </c>
      <c r="E40" s="96"/>
      <c r="J40" s="75"/>
      <c r="K40" s="75"/>
      <c r="O40" s="73"/>
      <c r="P40" s="73"/>
      <c r="Q40" s="73"/>
      <c r="R40" s="73"/>
      <c r="S40" s="73"/>
      <c r="T40" s="73"/>
      <c r="U40" s="73"/>
      <c r="V40" s="73"/>
      <c r="W40" s="73"/>
      <c r="X40" s="73"/>
      <c r="Y40" s="73"/>
      <c r="Z40" s="73"/>
      <c r="AA40" s="73"/>
      <c r="AB40" s="73"/>
      <c r="AC40" s="73"/>
      <c r="AD40" s="73"/>
      <c r="AE40" s="73"/>
      <c r="AF40" s="73"/>
      <c r="AG40" s="73"/>
      <c r="AH40" s="73"/>
      <c r="AI40" s="73"/>
      <c r="AJ40" s="73"/>
      <c r="AK40" s="73"/>
      <c r="AL40" s="73"/>
      <c r="AM40" s="73"/>
      <c r="AN40" s="73"/>
      <c r="AO40" s="73"/>
      <c r="AP40" s="73"/>
      <c r="AQ40" s="73"/>
      <c r="AR40" s="73"/>
      <c r="AS40" s="73"/>
      <c r="AT40" s="73"/>
      <c r="AU40" s="73"/>
      <c r="AV40" s="73"/>
      <c r="AW40" s="73"/>
      <c r="AX40" s="73"/>
      <c r="AY40" s="73"/>
      <c r="AZ40" s="73"/>
      <c r="BA40" s="73"/>
      <c r="BB40" s="73"/>
      <c r="BC40" s="73"/>
      <c r="BD40" s="73"/>
      <c r="BE40" s="73"/>
      <c r="BF40" s="73"/>
      <c r="BG40" s="73"/>
      <c r="BH40" s="73"/>
      <c r="BI40" s="73"/>
      <c r="BJ40" s="73"/>
      <c r="BK40" s="73"/>
      <c r="BL40" s="73"/>
      <c r="BM40" s="73"/>
      <c r="BN40" s="73"/>
      <c r="BO40" s="73"/>
      <c r="BP40" s="73"/>
      <c r="BQ40" s="73"/>
      <c r="BR40" s="73"/>
      <c r="BS40" s="73"/>
      <c r="BT40" s="73"/>
      <c r="BU40" s="73"/>
      <c r="BV40" s="73"/>
      <c r="BW40" s="73"/>
      <c r="BX40" s="73"/>
      <c r="BY40" s="73"/>
      <c r="BZ40" s="73"/>
      <c r="CA40" s="73"/>
      <c r="CB40" s="73"/>
      <c r="CC40" s="73"/>
      <c r="CD40" s="73"/>
      <c r="CE40" s="73"/>
      <c r="CF40" s="73"/>
      <c r="CG40" s="73"/>
      <c r="CH40" s="73"/>
      <c r="CI40" s="73"/>
      <c r="CJ40" s="73"/>
      <c r="CK40" s="73"/>
      <c r="CL40" s="73"/>
      <c r="CM40" s="73"/>
      <c r="CN40" s="73"/>
      <c r="CO40" s="73"/>
      <c r="CP40" s="73"/>
      <c r="CQ40" s="73"/>
      <c r="CR40" s="73"/>
      <c r="CS40" s="73"/>
      <c r="CT40" s="73"/>
      <c r="CU40" s="73"/>
      <c r="CV40" s="73"/>
      <c r="CW40" s="73"/>
      <c r="CX40" s="73"/>
      <c r="CY40" s="73"/>
      <c r="CZ40" s="73"/>
      <c r="DA40" s="73"/>
      <c r="DB40" s="73"/>
      <c r="DC40" s="73"/>
      <c r="DD40" s="73"/>
      <c r="DE40" s="73"/>
      <c r="DF40" s="73"/>
      <c r="DG40" s="73"/>
      <c r="DH40" s="73"/>
      <c r="DI40" s="73"/>
      <c r="DJ40" s="73"/>
      <c r="DK40" s="73"/>
      <c r="DL40" s="73"/>
      <c r="DM40" s="73"/>
      <c r="DN40" s="73"/>
      <c r="DO40" s="73"/>
      <c r="DP40" s="73"/>
      <c r="DQ40" s="73"/>
      <c r="DR40" s="73"/>
      <c r="DS40" s="73"/>
      <c r="DT40" s="73"/>
      <c r="DU40" s="73"/>
      <c r="DV40" s="73"/>
      <c r="DW40" s="73"/>
      <c r="DX40" s="73"/>
      <c r="DY40" s="73"/>
      <c r="DZ40" s="73"/>
      <c r="EA40" s="73"/>
      <c r="EB40" s="73"/>
      <c r="EC40" s="73"/>
      <c r="ED40" s="73"/>
      <c r="EE40" s="73"/>
      <c r="EF40" s="73"/>
      <c r="EG40" s="73"/>
      <c r="EH40" s="73"/>
      <c r="EI40" s="73"/>
      <c r="EJ40" s="73"/>
      <c r="EK40" s="73"/>
      <c r="EL40" s="73"/>
      <c r="EM40" s="73"/>
      <c r="EN40" s="73"/>
      <c r="EO40" s="73"/>
      <c r="EP40" s="73"/>
      <c r="EQ40" s="73"/>
      <c r="ER40" s="73"/>
      <c r="ES40" s="73"/>
      <c r="ET40" s="73"/>
      <c r="EU40" s="73"/>
      <c r="EV40" s="73"/>
      <c r="EW40" s="73"/>
      <c r="EX40" s="73"/>
      <c r="EY40" s="73"/>
      <c r="EZ40" s="73"/>
      <c r="FA40" s="73"/>
      <c r="FB40" s="73"/>
      <c r="FC40" s="73"/>
      <c r="FD40" s="73"/>
      <c r="FE40" s="73"/>
      <c r="FF40" s="73"/>
      <c r="FG40" s="73"/>
      <c r="FH40" s="73"/>
      <c r="FI40" s="73"/>
      <c r="FJ40" s="73"/>
      <c r="FK40" s="73"/>
      <c r="FL40" s="73"/>
      <c r="FM40" s="73"/>
      <c r="FN40" s="73"/>
      <c r="FO40" s="73"/>
      <c r="FP40" s="73"/>
      <c r="FQ40" s="73"/>
      <c r="FR40" s="73"/>
      <c r="FS40" s="73"/>
      <c r="FT40" s="73"/>
      <c r="FU40" s="73"/>
      <c r="FV40" s="73"/>
      <c r="FW40" s="73"/>
      <c r="FX40" s="73"/>
      <c r="FY40" s="73"/>
      <c r="FZ40" s="73"/>
      <c r="GA40" s="73"/>
      <c r="GB40" s="73"/>
      <c r="GC40" s="73"/>
      <c r="GD40" s="73"/>
      <c r="GE40" s="73"/>
      <c r="GF40" s="73"/>
      <c r="GG40" s="73"/>
      <c r="GH40" s="73"/>
      <c r="GI40" s="73"/>
      <c r="GJ40" s="73"/>
      <c r="GK40" s="73"/>
      <c r="GL40" s="73"/>
      <c r="GM40" s="73"/>
      <c r="GN40" s="73"/>
      <c r="GO40" s="73"/>
      <c r="GP40" s="73"/>
      <c r="GQ40" s="73"/>
      <c r="GR40" s="73"/>
      <c r="GS40" s="73"/>
      <c r="GT40" s="73"/>
      <c r="GU40" s="73"/>
      <c r="GV40" s="73"/>
      <c r="GW40" s="73"/>
      <c r="GX40" s="73"/>
      <c r="GY40" s="73"/>
      <c r="GZ40" s="73"/>
      <c r="HA40" s="73"/>
      <c r="HB40" s="73"/>
      <c r="HC40" s="73"/>
      <c r="HD40" s="73"/>
      <c r="HE40" s="73"/>
    </row>
    <row r="41" spans="3:213">
      <c r="C41" s="149"/>
      <c r="D41" s="122" t="s">
        <v>233</v>
      </c>
      <c r="E41" s="96" t="s">
        <v>234</v>
      </c>
      <c r="J41" s="75"/>
      <c r="K41" s="75"/>
      <c r="O41" s="73"/>
      <c r="P41" s="73"/>
      <c r="Q41" s="73"/>
      <c r="R41" s="73"/>
      <c r="S41" s="73"/>
      <c r="T41" s="73"/>
      <c r="U41" s="73"/>
      <c r="V41" s="73"/>
      <c r="W41" s="73"/>
      <c r="X41" s="73"/>
      <c r="Y41" s="73"/>
      <c r="Z41" s="73"/>
      <c r="AA41" s="73"/>
      <c r="AB41" s="73"/>
      <c r="AC41" s="73"/>
      <c r="AD41" s="73"/>
      <c r="AE41" s="73"/>
      <c r="AF41" s="73"/>
      <c r="AG41" s="73"/>
      <c r="AH41" s="73"/>
      <c r="AI41" s="73"/>
      <c r="AJ41" s="73"/>
      <c r="AK41" s="73"/>
      <c r="AL41" s="73"/>
      <c r="AM41" s="73"/>
      <c r="AN41" s="73"/>
      <c r="AO41" s="73"/>
      <c r="AP41" s="73"/>
      <c r="AQ41" s="73"/>
      <c r="AR41" s="73"/>
      <c r="AS41" s="73"/>
      <c r="AT41" s="73"/>
      <c r="AU41" s="73"/>
      <c r="AV41" s="73"/>
      <c r="AW41" s="73"/>
      <c r="AX41" s="73"/>
      <c r="AY41" s="73"/>
      <c r="AZ41" s="73"/>
      <c r="BA41" s="73"/>
      <c r="BB41" s="73"/>
      <c r="BC41" s="73"/>
      <c r="BD41" s="73"/>
      <c r="BE41" s="73"/>
      <c r="BF41" s="73"/>
      <c r="BG41" s="73"/>
      <c r="BH41" s="73"/>
      <c r="BI41" s="73"/>
      <c r="BJ41" s="73"/>
      <c r="BK41" s="73"/>
      <c r="BL41" s="73"/>
      <c r="BM41" s="73"/>
      <c r="BN41" s="73"/>
      <c r="BO41" s="73"/>
      <c r="BP41" s="73"/>
      <c r="BQ41" s="73"/>
      <c r="BR41" s="73"/>
      <c r="BS41" s="73"/>
      <c r="BT41" s="73"/>
      <c r="BU41" s="73"/>
      <c r="BV41" s="73"/>
      <c r="BW41" s="73"/>
      <c r="BX41" s="73"/>
      <c r="BY41" s="73"/>
      <c r="BZ41" s="73"/>
      <c r="CA41" s="73"/>
      <c r="CB41" s="73"/>
      <c r="CC41" s="73"/>
      <c r="CD41" s="73"/>
      <c r="CE41" s="73"/>
      <c r="CF41" s="73"/>
      <c r="CG41" s="73"/>
      <c r="CH41" s="73"/>
      <c r="CI41" s="73"/>
      <c r="CJ41" s="73"/>
      <c r="CK41" s="73"/>
      <c r="CL41" s="73"/>
      <c r="CM41" s="73"/>
      <c r="CN41" s="73"/>
      <c r="CO41" s="73"/>
      <c r="CP41" s="73"/>
      <c r="CQ41" s="73"/>
      <c r="CR41" s="73"/>
      <c r="CS41" s="73"/>
      <c r="CT41" s="73"/>
      <c r="CU41" s="73"/>
      <c r="CV41" s="73"/>
      <c r="CW41" s="73"/>
      <c r="CX41" s="73"/>
      <c r="CY41" s="73"/>
      <c r="CZ41" s="73"/>
      <c r="DA41" s="73"/>
      <c r="DB41" s="73"/>
      <c r="DC41" s="73"/>
      <c r="DD41" s="73"/>
      <c r="DE41" s="73"/>
      <c r="DF41" s="73"/>
      <c r="DG41" s="73"/>
      <c r="DH41" s="73"/>
      <c r="DI41" s="73"/>
      <c r="DJ41" s="73"/>
      <c r="DK41" s="73"/>
      <c r="DL41" s="73"/>
      <c r="DM41" s="73"/>
      <c r="DN41" s="73"/>
      <c r="DO41" s="73"/>
      <c r="DP41" s="73"/>
      <c r="DQ41" s="73"/>
      <c r="DR41" s="73"/>
      <c r="DS41" s="73"/>
      <c r="DT41" s="73"/>
      <c r="DU41" s="73"/>
      <c r="DV41" s="73"/>
      <c r="DW41" s="73"/>
      <c r="DX41" s="73"/>
      <c r="DY41" s="73"/>
      <c r="DZ41" s="73"/>
      <c r="EA41" s="73"/>
      <c r="EB41" s="73"/>
      <c r="EC41" s="73"/>
      <c r="ED41" s="73"/>
      <c r="EE41" s="73"/>
      <c r="EF41" s="73"/>
      <c r="EG41" s="73"/>
      <c r="EH41" s="73"/>
      <c r="EI41" s="73"/>
      <c r="EJ41" s="73"/>
      <c r="EK41" s="73"/>
      <c r="EL41" s="73"/>
      <c r="EM41" s="73"/>
      <c r="EN41" s="73"/>
      <c r="EO41" s="73"/>
      <c r="EP41" s="73"/>
      <c r="EQ41" s="73"/>
      <c r="ER41" s="73"/>
      <c r="ES41" s="73"/>
      <c r="ET41" s="73"/>
      <c r="EU41" s="73"/>
      <c r="EV41" s="73"/>
      <c r="EW41" s="73"/>
      <c r="EX41" s="73"/>
      <c r="EY41" s="73"/>
      <c r="EZ41" s="73"/>
      <c r="FA41" s="73"/>
      <c r="FB41" s="73"/>
      <c r="FC41" s="73"/>
      <c r="FD41" s="73"/>
      <c r="FE41" s="73"/>
      <c r="FF41" s="73"/>
      <c r="FG41" s="73"/>
      <c r="FH41" s="73"/>
      <c r="FI41" s="73"/>
      <c r="FJ41" s="73"/>
      <c r="FK41" s="73"/>
      <c r="FL41" s="73"/>
      <c r="FM41" s="73"/>
      <c r="FN41" s="73"/>
      <c r="FO41" s="73"/>
      <c r="FP41" s="73"/>
      <c r="FQ41" s="73"/>
      <c r="FR41" s="73"/>
      <c r="FS41" s="73"/>
      <c r="FT41" s="73"/>
      <c r="FU41" s="73"/>
      <c r="FV41" s="73"/>
      <c r="FW41" s="73"/>
      <c r="FX41" s="73"/>
      <c r="FY41" s="73"/>
      <c r="FZ41" s="73"/>
      <c r="GA41" s="73"/>
      <c r="GB41" s="73"/>
      <c r="GC41" s="73"/>
      <c r="GD41" s="73"/>
      <c r="GE41" s="73"/>
      <c r="GF41" s="73"/>
      <c r="GG41" s="73"/>
      <c r="GH41" s="73"/>
      <c r="GI41" s="73"/>
      <c r="GJ41" s="73"/>
      <c r="GK41" s="73"/>
      <c r="GL41" s="73"/>
      <c r="GM41" s="73"/>
      <c r="GN41" s="73"/>
      <c r="GO41" s="73"/>
      <c r="GP41" s="73"/>
      <c r="GQ41" s="73"/>
      <c r="GR41" s="73"/>
      <c r="GS41" s="73"/>
      <c r="GT41" s="73"/>
      <c r="GU41" s="73"/>
      <c r="GV41" s="73"/>
      <c r="GW41" s="73"/>
      <c r="GX41" s="73"/>
      <c r="GY41" s="73"/>
      <c r="GZ41" s="73"/>
      <c r="HA41" s="73"/>
      <c r="HB41" s="73"/>
      <c r="HC41" s="73"/>
      <c r="HD41" s="73"/>
      <c r="HE41" s="73"/>
    </row>
    <row r="42" spans="3:213">
      <c r="C42" s="149"/>
      <c r="D42" s="122"/>
      <c r="E42" s="96" t="s">
        <v>235</v>
      </c>
      <c r="J42" s="75"/>
      <c r="K42" s="75"/>
      <c r="O42" s="73"/>
      <c r="P42" s="73"/>
      <c r="Q42" s="73"/>
      <c r="R42" s="73"/>
      <c r="S42" s="73"/>
      <c r="T42" s="73"/>
      <c r="U42" s="73"/>
      <c r="V42" s="73"/>
      <c r="W42" s="73"/>
      <c r="X42" s="73"/>
      <c r="Y42" s="73"/>
      <c r="Z42" s="73"/>
      <c r="AA42" s="73"/>
      <c r="AB42" s="73"/>
      <c r="AC42" s="73"/>
      <c r="AD42" s="73"/>
      <c r="AE42" s="73"/>
      <c r="AF42" s="73"/>
      <c r="AG42" s="73"/>
      <c r="AH42" s="73"/>
      <c r="AI42" s="73"/>
      <c r="AJ42" s="73"/>
      <c r="AK42" s="73"/>
      <c r="AL42" s="73"/>
      <c r="AM42" s="73"/>
      <c r="AN42" s="73"/>
      <c r="AO42" s="73"/>
      <c r="AP42" s="73"/>
      <c r="AQ42" s="73"/>
      <c r="AR42" s="73"/>
      <c r="AS42" s="73"/>
      <c r="AT42" s="73"/>
      <c r="AU42" s="73"/>
      <c r="AV42" s="73"/>
      <c r="AW42" s="73"/>
      <c r="AX42" s="73"/>
      <c r="AY42" s="73"/>
      <c r="AZ42" s="73"/>
      <c r="BA42" s="73"/>
      <c r="BB42" s="73"/>
      <c r="BC42" s="73"/>
      <c r="BD42" s="73"/>
      <c r="BE42" s="73"/>
      <c r="BF42" s="73"/>
      <c r="BG42" s="73"/>
      <c r="BH42" s="73"/>
      <c r="BI42" s="73"/>
      <c r="BJ42" s="73"/>
      <c r="BK42" s="73"/>
      <c r="BL42" s="73"/>
      <c r="BM42" s="73"/>
      <c r="BN42" s="73"/>
      <c r="BO42" s="73"/>
      <c r="BP42" s="73"/>
      <c r="BQ42" s="73"/>
      <c r="BR42" s="73"/>
      <c r="BS42" s="73"/>
      <c r="BT42" s="73"/>
      <c r="BU42" s="73"/>
      <c r="BV42" s="73"/>
      <c r="BW42" s="73"/>
      <c r="BX42" s="73"/>
      <c r="BY42" s="73"/>
      <c r="BZ42" s="73"/>
      <c r="CA42" s="73"/>
      <c r="CB42" s="73"/>
      <c r="CC42" s="73"/>
      <c r="CD42" s="73"/>
      <c r="CE42" s="73"/>
      <c r="CF42" s="73"/>
      <c r="CG42" s="73"/>
      <c r="CH42" s="73"/>
      <c r="CI42" s="73"/>
      <c r="CJ42" s="73"/>
      <c r="CK42" s="73"/>
      <c r="CL42" s="73"/>
      <c r="CM42" s="73"/>
      <c r="CN42" s="73"/>
      <c r="CO42" s="73"/>
      <c r="CP42" s="73"/>
      <c r="CQ42" s="73"/>
      <c r="CR42" s="73"/>
      <c r="CS42" s="73"/>
      <c r="CT42" s="73"/>
      <c r="CU42" s="73"/>
      <c r="CV42" s="73"/>
      <c r="CW42" s="73"/>
      <c r="CX42" s="73"/>
      <c r="CY42" s="73"/>
      <c r="CZ42" s="73"/>
      <c r="DA42" s="73"/>
      <c r="DB42" s="73"/>
      <c r="DC42" s="73"/>
      <c r="DD42" s="73"/>
      <c r="DE42" s="73"/>
      <c r="DF42" s="73"/>
      <c r="DG42" s="73"/>
      <c r="DH42" s="73"/>
      <c r="DI42" s="73"/>
      <c r="DJ42" s="73"/>
      <c r="DK42" s="73"/>
      <c r="DL42" s="73"/>
      <c r="DM42" s="73"/>
      <c r="DN42" s="73"/>
      <c r="DO42" s="73"/>
      <c r="DP42" s="73"/>
      <c r="DQ42" s="73"/>
      <c r="DR42" s="73"/>
      <c r="DS42" s="73"/>
      <c r="DT42" s="73"/>
      <c r="DU42" s="73"/>
      <c r="DV42" s="73"/>
      <c r="DW42" s="73"/>
      <c r="DX42" s="73"/>
      <c r="DY42" s="73"/>
      <c r="DZ42" s="73"/>
      <c r="EA42" s="73"/>
      <c r="EB42" s="73"/>
      <c r="EC42" s="73"/>
      <c r="ED42" s="73"/>
      <c r="EE42" s="73"/>
      <c r="EF42" s="73"/>
      <c r="EG42" s="73"/>
      <c r="EH42" s="73"/>
      <c r="EI42" s="73"/>
      <c r="EJ42" s="73"/>
      <c r="EK42" s="73"/>
      <c r="EL42" s="73"/>
      <c r="EM42" s="73"/>
      <c r="EN42" s="73"/>
      <c r="EO42" s="73"/>
      <c r="EP42" s="73"/>
      <c r="EQ42" s="73"/>
      <c r="ER42" s="73"/>
      <c r="ES42" s="73"/>
      <c r="ET42" s="73"/>
      <c r="EU42" s="73"/>
      <c r="EV42" s="73"/>
      <c r="EW42" s="73"/>
      <c r="EX42" s="73"/>
      <c r="EY42" s="73"/>
      <c r="EZ42" s="73"/>
      <c r="FA42" s="73"/>
      <c r="FB42" s="73"/>
      <c r="FC42" s="73"/>
      <c r="FD42" s="73"/>
      <c r="FE42" s="73"/>
      <c r="FF42" s="73"/>
      <c r="FG42" s="73"/>
      <c r="FH42" s="73"/>
      <c r="FI42" s="73"/>
      <c r="FJ42" s="73"/>
      <c r="FK42" s="73"/>
      <c r="FL42" s="73"/>
      <c r="FM42" s="73"/>
      <c r="FN42" s="73"/>
      <c r="FO42" s="73"/>
      <c r="FP42" s="73"/>
      <c r="FQ42" s="73"/>
      <c r="FR42" s="73"/>
      <c r="FS42" s="73"/>
      <c r="FT42" s="73"/>
      <c r="FU42" s="73"/>
      <c r="FV42" s="73"/>
      <c r="FW42" s="73"/>
      <c r="FX42" s="73"/>
      <c r="FY42" s="73"/>
      <c r="FZ42" s="73"/>
      <c r="GA42" s="73"/>
      <c r="GB42" s="73"/>
      <c r="GC42" s="73"/>
      <c r="GD42" s="73"/>
      <c r="GE42" s="73"/>
      <c r="GF42" s="73"/>
      <c r="GG42" s="73"/>
      <c r="GH42" s="73"/>
      <c r="GI42" s="73"/>
      <c r="GJ42" s="73"/>
      <c r="GK42" s="73"/>
      <c r="GL42" s="73"/>
      <c r="GM42" s="73"/>
      <c r="GN42" s="73"/>
      <c r="GO42" s="73"/>
      <c r="GP42" s="73"/>
      <c r="GQ42" s="73"/>
      <c r="GR42" s="73"/>
      <c r="GS42" s="73"/>
      <c r="GT42" s="73"/>
      <c r="GU42" s="73"/>
      <c r="GV42" s="73"/>
      <c r="GW42" s="73"/>
      <c r="GX42" s="73"/>
      <c r="GY42" s="73"/>
      <c r="GZ42" s="73"/>
      <c r="HA42" s="73"/>
      <c r="HB42" s="73"/>
      <c r="HC42" s="73"/>
      <c r="HD42" s="73"/>
      <c r="HE42" s="73"/>
    </row>
    <row r="43" spans="3:213">
      <c r="C43" s="150"/>
      <c r="D43" s="122"/>
      <c r="E43" s="124"/>
      <c r="J43" s="75"/>
      <c r="K43" s="75"/>
      <c r="O43" s="73"/>
      <c r="P43" s="73"/>
      <c r="Q43" s="73"/>
      <c r="R43" s="73"/>
      <c r="S43" s="73"/>
      <c r="T43" s="73"/>
      <c r="U43" s="73"/>
      <c r="V43" s="73"/>
      <c r="W43" s="73"/>
      <c r="X43" s="73"/>
      <c r="Y43" s="73"/>
      <c r="Z43" s="73"/>
      <c r="AA43" s="73"/>
      <c r="AB43" s="73"/>
      <c r="AC43" s="73"/>
      <c r="AD43" s="73"/>
      <c r="AE43" s="73"/>
      <c r="AF43" s="73"/>
      <c r="AG43" s="73"/>
      <c r="AH43" s="73"/>
      <c r="AI43" s="73"/>
      <c r="AJ43" s="73"/>
      <c r="AK43" s="73"/>
      <c r="AL43" s="73"/>
      <c r="AM43" s="73"/>
      <c r="AN43" s="73"/>
      <c r="AO43" s="73"/>
      <c r="AP43" s="73"/>
      <c r="AQ43" s="73"/>
      <c r="AR43" s="73"/>
      <c r="AS43" s="73"/>
      <c r="AT43" s="73"/>
      <c r="AU43" s="73"/>
      <c r="AV43" s="73"/>
      <c r="AW43" s="73"/>
      <c r="AX43" s="73"/>
      <c r="AY43" s="73"/>
      <c r="AZ43" s="73"/>
      <c r="BA43" s="73"/>
      <c r="BB43" s="73"/>
      <c r="BC43" s="73"/>
      <c r="BD43" s="73"/>
      <c r="BE43" s="73"/>
      <c r="BF43" s="73"/>
      <c r="BG43" s="73"/>
      <c r="BH43" s="73"/>
      <c r="BI43" s="73"/>
      <c r="BJ43" s="73"/>
      <c r="BK43" s="73"/>
      <c r="BL43" s="73"/>
      <c r="BM43" s="73"/>
      <c r="BN43" s="73"/>
      <c r="BO43" s="73"/>
      <c r="BP43" s="73"/>
      <c r="BQ43" s="73"/>
      <c r="BR43" s="73"/>
      <c r="BS43" s="73"/>
      <c r="BT43" s="73"/>
      <c r="BU43" s="73"/>
      <c r="BV43" s="73"/>
      <c r="BW43" s="73"/>
      <c r="BX43" s="73"/>
      <c r="BY43" s="73"/>
      <c r="BZ43" s="73"/>
      <c r="CA43" s="73"/>
      <c r="CB43" s="73"/>
      <c r="CC43" s="73"/>
      <c r="CD43" s="73"/>
      <c r="CE43" s="73"/>
      <c r="CF43" s="73"/>
      <c r="CG43" s="73"/>
      <c r="CH43" s="73"/>
      <c r="CI43" s="73"/>
      <c r="CJ43" s="73"/>
      <c r="CK43" s="73"/>
      <c r="CL43" s="73"/>
      <c r="CM43" s="73"/>
      <c r="CN43" s="73"/>
      <c r="CO43" s="73"/>
      <c r="CP43" s="73"/>
      <c r="CQ43" s="73"/>
      <c r="CR43" s="73"/>
      <c r="CS43" s="73"/>
      <c r="CT43" s="73"/>
      <c r="CU43" s="73"/>
      <c r="CV43" s="73"/>
      <c r="CW43" s="73"/>
      <c r="CX43" s="73"/>
      <c r="CY43" s="73"/>
      <c r="CZ43" s="73"/>
      <c r="DA43" s="73"/>
      <c r="DB43" s="73"/>
      <c r="DC43" s="73"/>
      <c r="DD43" s="73"/>
      <c r="DE43" s="73"/>
      <c r="DF43" s="73"/>
      <c r="DG43" s="73"/>
      <c r="DH43" s="73"/>
      <c r="DI43" s="73"/>
      <c r="DJ43" s="73"/>
      <c r="DK43" s="73"/>
      <c r="DL43" s="73"/>
      <c r="DM43" s="73"/>
      <c r="DN43" s="73"/>
      <c r="DO43" s="73"/>
      <c r="DP43" s="73"/>
      <c r="DQ43" s="73"/>
      <c r="DR43" s="73"/>
      <c r="DS43" s="73"/>
      <c r="DT43" s="73"/>
      <c r="DU43" s="73"/>
      <c r="DV43" s="73"/>
      <c r="DW43" s="73"/>
      <c r="DX43" s="73"/>
      <c r="DY43" s="73"/>
      <c r="DZ43" s="73"/>
      <c r="EA43" s="73"/>
      <c r="EB43" s="73"/>
      <c r="EC43" s="73"/>
      <c r="ED43" s="73"/>
      <c r="EE43" s="73"/>
      <c r="EF43" s="73"/>
      <c r="EG43" s="73"/>
      <c r="EH43" s="73"/>
      <c r="EI43" s="73"/>
      <c r="EJ43" s="73"/>
      <c r="EK43" s="73"/>
      <c r="EL43" s="73"/>
      <c r="EM43" s="73"/>
      <c r="EN43" s="73"/>
      <c r="EO43" s="73"/>
      <c r="EP43" s="73"/>
      <c r="EQ43" s="73"/>
      <c r="ER43" s="73"/>
      <c r="ES43" s="73"/>
      <c r="ET43" s="73"/>
      <c r="EU43" s="73"/>
      <c r="EV43" s="73"/>
      <c r="EW43" s="73"/>
      <c r="EX43" s="73"/>
      <c r="EY43" s="73"/>
      <c r="EZ43" s="73"/>
      <c r="FA43" s="73"/>
      <c r="FB43" s="73"/>
      <c r="FC43" s="73"/>
      <c r="FD43" s="73"/>
      <c r="FE43" s="73"/>
      <c r="FF43" s="73"/>
      <c r="FG43" s="73"/>
      <c r="FH43" s="73"/>
      <c r="FI43" s="73"/>
      <c r="FJ43" s="73"/>
      <c r="FK43" s="73"/>
      <c r="FL43" s="73"/>
      <c r="FM43" s="73"/>
      <c r="FN43" s="73"/>
      <c r="FO43" s="73"/>
      <c r="FP43" s="73"/>
      <c r="FQ43" s="73"/>
      <c r="FR43" s="73"/>
      <c r="FS43" s="73"/>
      <c r="FT43" s="73"/>
      <c r="FU43" s="73"/>
      <c r="FV43" s="73"/>
      <c r="FW43" s="73"/>
      <c r="FX43" s="73"/>
      <c r="FY43" s="73"/>
      <c r="FZ43" s="73"/>
      <c r="GA43" s="73"/>
      <c r="GB43" s="73"/>
      <c r="GC43" s="73"/>
      <c r="GD43" s="73"/>
      <c r="GE43" s="73"/>
      <c r="GF43" s="73"/>
      <c r="GG43" s="73"/>
      <c r="GH43" s="73"/>
      <c r="GI43" s="73"/>
      <c r="GJ43" s="73"/>
      <c r="GK43" s="73"/>
      <c r="GL43" s="73"/>
      <c r="GM43" s="73"/>
      <c r="GN43" s="73"/>
      <c r="GO43" s="73"/>
      <c r="GP43" s="73"/>
      <c r="GQ43" s="73"/>
      <c r="GR43" s="73"/>
      <c r="GS43" s="73"/>
      <c r="GT43" s="73"/>
      <c r="GU43" s="73"/>
      <c r="GV43" s="73"/>
      <c r="GW43" s="73"/>
      <c r="GX43" s="73"/>
      <c r="GY43" s="73"/>
      <c r="GZ43" s="73"/>
      <c r="HA43" s="73"/>
      <c r="HB43" s="73"/>
      <c r="HC43" s="73"/>
      <c r="HD43" s="73"/>
      <c r="HE43" s="73"/>
    </row>
    <row r="44" spans="3:213">
      <c r="C44" s="149"/>
      <c r="D44" s="122"/>
      <c r="E44" s="124"/>
      <c r="J44" s="75"/>
      <c r="K44" s="75"/>
      <c r="O44" s="73"/>
      <c r="P44" s="73"/>
      <c r="Q44" s="73"/>
      <c r="R44" s="73"/>
      <c r="S44" s="73"/>
      <c r="T44" s="73"/>
      <c r="U44" s="73"/>
      <c r="V44" s="73"/>
      <c r="W44" s="73"/>
      <c r="X44" s="73"/>
      <c r="Y44" s="73"/>
      <c r="Z44" s="73"/>
      <c r="AA44" s="73"/>
      <c r="AB44" s="73"/>
      <c r="AC44" s="73"/>
      <c r="AD44" s="73"/>
      <c r="AE44" s="73"/>
      <c r="AF44" s="73"/>
      <c r="AG44" s="73"/>
      <c r="AH44" s="73"/>
      <c r="AI44" s="73"/>
      <c r="AJ44" s="73"/>
      <c r="AK44" s="73"/>
      <c r="AL44" s="73"/>
      <c r="AM44" s="73"/>
      <c r="AN44" s="73"/>
      <c r="AO44" s="73"/>
      <c r="AP44" s="73"/>
      <c r="AQ44" s="73"/>
      <c r="AR44" s="73"/>
      <c r="AS44" s="73"/>
      <c r="AT44" s="73"/>
      <c r="AU44" s="73"/>
      <c r="AV44" s="73"/>
      <c r="AW44" s="73"/>
      <c r="AX44" s="73"/>
      <c r="AY44" s="73"/>
      <c r="AZ44" s="73"/>
      <c r="BA44" s="73"/>
      <c r="BB44" s="73"/>
      <c r="BC44" s="73"/>
      <c r="BD44" s="73"/>
      <c r="BE44" s="73"/>
      <c r="BF44" s="73"/>
      <c r="BG44" s="73"/>
      <c r="BH44" s="73"/>
      <c r="BI44" s="73"/>
      <c r="BJ44" s="73"/>
      <c r="BK44" s="73"/>
      <c r="BL44" s="73"/>
      <c r="BM44" s="73"/>
      <c r="BN44" s="73"/>
      <c r="BO44" s="73"/>
      <c r="BP44" s="73"/>
      <c r="BQ44" s="73"/>
      <c r="BR44" s="73"/>
      <c r="BS44" s="73"/>
      <c r="BT44" s="73"/>
      <c r="BU44" s="73"/>
      <c r="BV44" s="73"/>
      <c r="BW44" s="73"/>
      <c r="BX44" s="73"/>
      <c r="BY44" s="73"/>
      <c r="BZ44" s="73"/>
      <c r="CA44" s="73"/>
      <c r="CB44" s="73"/>
      <c r="CC44" s="73"/>
      <c r="CD44" s="73"/>
      <c r="CE44" s="73"/>
      <c r="CF44" s="73"/>
      <c r="CG44" s="73"/>
      <c r="CH44" s="73"/>
      <c r="CI44" s="73"/>
      <c r="CJ44" s="73"/>
      <c r="CK44" s="73"/>
      <c r="CL44" s="73"/>
      <c r="CM44" s="73"/>
      <c r="CN44" s="73"/>
      <c r="CO44" s="73"/>
      <c r="CP44" s="73"/>
      <c r="CQ44" s="73"/>
      <c r="CR44" s="73"/>
      <c r="CS44" s="73"/>
      <c r="CT44" s="73"/>
      <c r="CU44" s="73"/>
      <c r="CV44" s="73"/>
      <c r="CW44" s="73"/>
      <c r="CX44" s="73"/>
      <c r="CY44" s="73"/>
      <c r="CZ44" s="73"/>
      <c r="DA44" s="73"/>
      <c r="DB44" s="73"/>
      <c r="DC44" s="73"/>
      <c r="DD44" s="73"/>
      <c r="DE44" s="73"/>
      <c r="DF44" s="73"/>
      <c r="DG44" s="73"/>
      <c r="DH44" s="73"/>
      <c r="DI44" s="73"/>
      <c r="DJ44" s="73"/>
      <c r="DK44" s="73"/>
      <c r="DL44" s="73"/>
      <c r="DM44" s="73"/>
      <c r="DN44" s="73"/>
      <c r="DO44" s="73"/>
      <c r="DP44" s="73"/>
      <c r="DQ44" s="73"/>
      <c r="DR44" s="73"/>
      <c r="DS44" s="73"/>
      <c r="DT44" s="73"/>
      <c r="DU44" s="73"/>
      <c r="DV44" s="73"/>
      <c r="DW44" s="73"/>
      <c r="DX44" s="73"/>
      <c r="DY44" s="73"/>
      <c r="DZ44" s="73"/>
      <c r="EA44" s="73"/>
      <c r="EB44" s="73"/>
      <c r="EC44" s="73"/>
      <c r="ED44" s="73"/>
      <c r="EE44" s="73"/>
      <c r="EF44" s="73"/>
      <c r="EG44" s="73"/>
      <c r="EH44" s="73"/>
      <c r="EI44" s="73"/>
      <c r="EJ44" s="73"/>
      <c r="EK44" s="73"/>
      <c r="EL44" s="73"/>
      <c r="EM44" s="73"/>
      <c r="EN44" s="73"/>
      <c r="EO44" s="73"/>
      <c r="EP44" s="73"/>
      <c r="EQ44" s="73"/>
      <c r="ER44" s="73"/>
      <c r="ES44" s="73"/>
      <c r="ET44" s="73"/>
      <c r="EU44" s="73"/>
      <c r="EV44" s="73"/>
      <c r="EW44" s="73"/>
      <c r="EX44" s="73"/>
      <c r="EY44" s="73"/>
      <c r="EZ44" s="73"/>
      <c r="FA44" s="73"/>
      <c r="FB44" s="73"/>
      <c r="FC44" s="73"/>
      <c r="FD44" s="73"/>
      <c r="FE44" s="73"/>
      <c r="FF44" s="73"/>
      <c r="FG44" s="73"/>
      <c r="FH44" s="73"/>
      <c r="FI44" s="73"/>
      <c r="FJ44" s="73"/>
      <c r="FK44" s="73"/>
      <c r="FL44" s="73"/>
      <c r="FM44" s="73"/>
      <c r="FN44" s="73"/>
      <c r="FO44" s="73"/>
      <c r="FP44" s="73"/>
      <c r="FQ44" s="73"/>
      <c r="FR44" s="73"/>
      <c r="FS44" s="73"/>
      <c r="FT44" s="73"/>
      <c r="FU44" s="73"/>
      <c r="FV44" s="73"/>
      <c r="FW44" s="73"/>
      <c r="FX44" s="73"/>
      <c r="FY44" s="73"/>
      <c r="FZ44" s="73"/>
      <c r="GA44" s="73"/>
      <c r="GB44" s="73"/>
      <c r="GC44" s="73"/>
      <c r="GD44" s="73"/>
      <c r="GE44" s="73"/>
      <c r="GF44" s="73"/>
      <c r="GG44" s="73"/>
      <c r="GH44" s="73"/>
      <c r="GI44" s="73"/>
      <c r="GJ44" s="73"/>
      <c r="GK44" s="73"/>
      <c r="GL44" s="73"/>
      <c r="GM44" s="73"/>
      <c r="GN44" s="73"/>
      <c r="GO44" s="73"/>
      <c r="GP44" s="73"/>
      <c r="GQ44" s="73"/>
      <c r="GR44" s="73"/>
      <c r="GS44" s="73"/>
      <c r="GT44" s="73"/>
      <c r="GU44" s="73"/>
      <c r="GV44" s="73"/>
      <c r="GW44" s="73"/>
      <c r="GX44" s="73"/>
      <c r="GY44" s="73"/>
      <c r="GZ44" s="73"/>
      <c r="HA44" s="73"/>
      <c r="HB44" s="73"/>
      <c r="HC44" s="73"/>
      <c r="HD44" s="73"/>
      <c r="HE44" s="73"/>
    </row>
    <row r="45" spans="3:213">
      <c r="C45" s="149"/>
      <c r="D45" s="122"/>
      <c r="E45" s="124"/>
      <c r="J45" s="75"/>
      <c r="K45" s="75"/>
      <c r="O45" s="73"/>
      <c r="P45" s="73"/>
      <c r="Q45" s="73"/>
      <c r="R45" s="73"/>
      <c r="S45" s="73"/>
      <c r="T45" s="73"/>
      <c r="U45" s="73"/>
      <c r="V45" s="73"/>
      <c r="W45" s="73"/>
      <c r="X45" s="73"/>
      <c r="Y45" s="73"/>
      <c r="Z45" s="73"/>
      <c r="AA45" s="73"/>
      <c r="AB45" s="73"/>
      <c r="AC45" s="73"/>
      <c r="AD45" s="73"/>
      <c r="AE45" s="73"/>
      <c r="AF45" s="73"/>
      <c r="AG45" s="73"/>
      <c r="AH45" s="73"/>
      <c r="AI45" s="73"/>
      <c r="AJ45" s="73"/>
      <c r="AK45" s="73"/>
      <c r="AL45" s="73"/>
      <c r="AM45" s="73"/>
      <c r="AN45" s="73"/>
      <c r="AO45" s="73"/>
      <c r="AP45" s="73"/>
      <c r="AQ45" s="73"/>
      <c r="AR45" s="73"/>
      <c r="AS45" s="73"/>
      <c r="AT45" s="73"/>
      <c r="AU45" s="73"/>
      <c r="AV45" s="73"/>
      <c r="AW45" s="73"/>
      <c r="AX45" s="73"/>
      <c r="AY45" s="73"/>
      <c r="AZ45" s="73"/>
      <c r="BA45" s="73"/>
      <c r="BB45" s="73"/>
      <c r="BC45" s="73"/>
      <c r="BD45" s="73"/>
      <c r="BE45" s="73"/>
      <c r="BF45" s="73"/>
      <c r="BG45" s="73"/>
      <c r="BH45" s="73"/>
      <c r="BI45" s="73"/>
      <c r="BJ45" s="73"/>
      <c r="BK45" s="73"/>
      <c r="BL45" s="73"/>
      <c r="BM45" s="73"/>
      <c r="BN45" s="73"/>
      <c r="BO45" s="73"/>
      <c r="BP45" s="73"/>
      <c r="BQ45" s="73"/>
      <c r="BR45" s="73"/>
      <c r="BS45" s="73"/>
      <c r="BT45" s="73"/>
      <c r="BU45" s="73"/>
      <c r="BV45" s="73"/>
      <c r="BW45" s="73"/>
      <c r="BX45" s="73"/>
      <c r="BY45" s="73"/>
      <c r="BZ45" s="73"/>
      <c r="CA45" s="73"/>
      <c r="CB45" s="73"/>
      <c r="CC45" s="73"/>
      <c r="CD45" s="73"/>
      <c r="CE45" s="73"/>
      <c r="CF45" s="73"/>
      <c r="CG45" s="73"/>
      <c r="CH45" s="73"/>
      <c r="CI45" s="73"/>
      <c r="CJ45" s="73"/>
      <c r="CK45" s="73"/>
      <c r="CL45" s="73"/>
      <c r="CM45" s="73"/>
      <c r="CN45" s="73"/>
      <c r="CO45" s="73"/>
      <c r="CP45" s="73"/>
      <c r="CQ45" s="73"/>
      <c r="CR45" s="73"/>
      <c r="CS45" s="73"/>
      <c r="CT45" s="73"/>
      <c r="CU45" s="73"/>
      <c r="CV45" s="73"/>
      <c r="CW45" s="73"/>
      <c r="CX45" s="73"/>
      <c r="CY45" s="73"/>
      <c r="CZ45" s="73"/>
      <c r="DA45" s="73"/>
      <c r="DB45" s="73"/>
      <c r="DC45" s="73"/>
      <c r="DD45" s="73"/>
      <c r="DE45" s="73"/>
      <c r="DF45" s="73"/>
      <c r="DG45" s="73"/>
      <c r="DH45" s="73"/>
      <c r="DI45" s="73"/>
      <c r="DJ45" s="73"/>
      <c r="DK45" s="73"/>
      <c r="DL45" s="73"/>
      <c r="DM45" s="73"/>
      <c r="DN45" s="73"/>
      <c r="DO45" s="73"/>
      <c r="DP45" s="73"/>
      <c r="DQ45" s="73"/>
      <c r="DR45" s="73"/>
      <c r="DS45" s="73"/>
      <c r="DT45" s="73"/>
      <c r="DU45" s="73"/>
      <c r="DV45" s="73"/>
      <c r="DW45" s="73"/>
      <c r="DX45" s="73"/>
      <c r="DY45" s="73"/>
      <c r="DZ45" s="73"/>
      <c r="EA45" s="73"/>
      <c r="EB45" s="73"/>
      <c r="EC45" s="73"/>
      <c r="ED45" s="73"/>
      <c r="EE45" s="73"/>
      <c r="EF45" s="73"/>
      <c r="EG45" s="73"/>
      <c r="EH45" s="73"/>
      <c r="EI45" s="73"/>
      <c r="EJ45" s="73"/>
      <c r="EK45" s="73"/>
      <c r="EL45" s="73"/>
      <c r="EM45" s="73"/>
      <c r="EN45" s="73"/>
      <c r="EO45" s="73"/>
      <c r="EP45" s="73"/>
      <c r="EQ45" s="73"/>
      <c r="ER45" s="73"/>
      <c r="ES45" s="73"/>
      <c r="ET45" s="73"/>
      <c r="EU45" s="73"/>
      <c r="EV45" s="73"/>
      <c r="EW45" s="73"/>
      <c r="EX45" s="73"/>
      <c r="EY45" s="73"/>
      <c r="EZ45" s="73"/>
      <c r="FA45" s="73"/>
      <c r="FB45" s="73"/>
      <c r="FC45" s="73"/>
      <c r="FD45" s="73"/>
      <c r="FE45" s="73"/>
      <c r="FF45" s="73"/>
      <c r="FG45" s="73"/>
      <c r="FH45" s="73"/>
      <c r="FI45" s="73"/>
      <c r="FJ45" s="73"/>
      <c r="FK45" s="73"/>
      <c r="FL45" s="73"/>
      <c r="FM45" s="73"/>
      <c r="FN45" s="73"/>
      <c r="FO45" s="73"/>
      <c r="FP45" s="73"/>
      <c r="FQ45" s="73"/>
      <c r="FR45" s="73"/>
      <c r="FS45" s="73"/>
      <c r="FT45" s="73"/>
      <c r="FU45" s="73"/>
      <c r="FV45" s="73"/>
      <c r="FW45" s="73"/>
      <c r="FX45" s="73"/>
      <c r="FY45" s="73"/>
      <c r="FZ45" s="73"/>
      <c r="GA45" s="73"/>
      <c r="GB45" s="73"/>
      <c r="GC45" s="73"/>
      <c r="GD45" s="73"/>
      <c r="GE45" s="73"/>
      <c r="GF45" s="73"/>
      <c r="GG45" s="73"/>
      <c r="GH45" s="73"/>
      <c r="GI45" s="73"/>
      <c r="GJ45" s="73"/>
      <c r="GK45" s="73"/>
      <c r="GL45" s="73"/>
      <c r="GM45" s="73"/>
      <c r="GN45" s="73"/>
      <c r="GO45" s="73"/>
      <c r="GP45" s="73"/>
      <c r="GQ45" s="73"/>
      <c r="GR45" s="73"/>
      <c r="GS45" s="73"/>
      <c r="GT45" s="73"/>
      <c r="GU45" s="73"/>
      <c r="GV45" s="73"/>
      <c r="GW45" s="73"/>
      <c r="GX45" s="73"/>
      <c r="GY45" s="73"/>
      <c r="GZ45" s="73"/>
      <c r="HA45" s="73"/>
      <c r="HB45" s="73"/>
      <c r="HC45" s="73"/>
      <c r="HD45" s="73"/>
      <c r="HE45" s="73"/>
    </row>
    <row r="46" spans="3:213">
      <c r="J46" s="75"/>
      <c r="K46" s="75"/>
      <c r="O46" s="73"/>
      <c r="P46" s="73"/>
      <c r="Q46" s="73"/>
      <c r="R46" s="73"/>
      <c r="S46" s="73"/>
      <c r="T46" s="73"/>
      <c r="U46" s="73"/>
      <c r="V46" s="73"/>
      <c r="W46" s="73"/>
      <c r="X46" s="73"/>
      <c r="Y46" s="73"/>
      <c r="Z46" s="73"/>
      <c r="AA46" s="73"/>
      <c r="AB46" s="73"/>
      <c r="AC46" s="73"/>
      <c r="AD46" s="73"/>
      <c r="AE46" s="73"/>
      <c r="AF46" s="73"/>
      <c r="AG46" s="73"/>
      <c r="AH46" s="73"/>
      <c r="AI46" s="73"/>
      <c r="AJ46" s="73"/>
      <c r="AK46" s="73"/>
      <c r="AL46" s="73"/>
      <c r="AM46" s="73"/>
      <c r="AN46" s="73"/>
      <c r="AO46" s="73"/>
      <c r="AP46" s="73"/>
      <c r="AQ46" s="73"/>
      <c r="AR46" s="73"/>
      <c r="AS46" s="73"/>
      <c r="AT46" s="73"/>
      <c r="AU46" s="73"/>
      <c r="AV46" s="73"/>
      <c r="AW46" s="73"/>
      <c r="AX46" s="73"/>
      <c r="AY46" s="73"/>
      <c r="AZ46" s="73"/>
      <c r="BA46" s="73"/>
      <c r="BB46" s="73"/>
      <c r="BC46" s="73"/>
      <c r="BD46" s="73"/>
      <c r="BE46" s="73"/>
      <c r="BF46" s="73"/>
      <c r="BG46" s="73"/>
      <c r="BH46" s="73"/>
      <c r="BI46" s="73"/>
      <c r="BJ46" s="73"/>
      <c r="BK46" s="73"/>
      <c r="BL46" s="73"/>
      <c r="BM46" s="73"/>
      <c r="BN46" s="73"/>
      <c r="BO46" s="73"/>
      <c r="BP46" s="73"/>
      <c r="BQ46" s="73"/>
      <c r="BR46" s="73"/>
      <c r="BS46" s="73"/>
      <c r="BT46" s="73"/>
      <c r="BU46" s="73"/>
      <c r="BV46" s="73"/>
      <c r="BW46" s="73"/>
      <c r="BX46" s="73"/>
      <c r="BY46" s="73"/>
      <c r="BZ46" s="73"/>
      <c r="CA46" s="73"/>
      <c r="CB46" s="73"/>
      <c r="CC46" s="73"/>
      <c r="CD46" s="73"/>
      <c r="CE46" s="73"/>
      <c r="CF46" s="73"/>
      <c r="CG46" s="73"/>
      <c r="CH46" s="73"/>
      <c r="CI46" s="73"/>
      <c r="CJ46" s="73"/>
      <c r="CK46" s="73"/>
      <c r="CL46" s="73"/>
      <c r="CM46" s="73"/>
      <c r="CN46" s="73"/>
      <c r="CO46" s="73"/>
      <c r="CP46" s="73"/>
      <c r="CQ46" s="73"/>
      <c r="CR46" s="73"/>
      <c r="CS46" s="73"/>
      <c r="CT46" s="73"/>
      <c r="CU46" s="73"/>
      <c r="CV46" s="73"/>
      <c r="CW46" s="73"/>
      <c r="CX46" s="73"/>
      <c r="CY46" s="73"/>
      <c r="CZ46" s="73"/>
      <c r="DA46" s="73"/>
      <c r="DB46" s="73"/>
      <c r="DC46" s="73"/>
      <c r="DD46" s="73"/>
      <c r="DE46" s="73"/>
      <c r="DF46" s="73"/>
      <c r="DG46" s="73"/>
      <c r="DH46" s="73"/>
      <c r="DI46" s="73"/>
      <c r="DJ46" s="73"/>
      <c r="DK46" s="73"/>
      <c r="DL46" s="73"/>
      <c r="DM46" s="73"/>
      <c r="DN46" s="73"/>
      <c r="DO46" s="73"/>
      <c r="DP46" s="73"/>
      <c r="DQ46" s="73"/>
      <c r="DR46" s="73"/>
      <c r="DS46" s="73"/>
      <c r="DT46" s="73"/>
      <c r="DU46" s="73"/>
      <c r="DV46" s="73"/>
      <c r="DW46" s="73"/>
      <c r="DX46" s="73"/>
      <c r="DY46" s="73"/>
      <c r="DZ46" s="73"/>
      <c r="EA46" s="73"/>
      <c r="EB46" s="73"/>
      <c r="EC46" s="73"/>
      <c r="ED46" s="73"/>
      <c r="EE46" s="73"/>
      <c r="EF46" s="73"/>
      <c r="EG46" s="73"/>
      <c r="EH46" s="73"/>
      <c r="EI46" s="73"/>
      <c r="EJ46" s="73"/>
      <c r="EK46" s="73"/>
      <c r="EL46" s="73"/>
      <c r="EM46" s="73"/>
      <c r="EN46" s="73"/>
      <c r="EO46" s="73"/>
      <c r="EP46" s="73"/>
      <c r="EQ46" s="73"/>
      <c r="ER46" s="73"/>
      <c r="ES46" s="73"/>
      <c r="ET46" s="73"/>
      <c r="EU46" s="73"/>
      <c r="EV46" s="73"/>
      <c r="EW46" s="73"/>
      <c r="EX46" s="73"/>
      <c r="EY46" s="73"/>
      <c r="EZ46" s="73"/>
      <c r="FA46" s="73"/>
      <c r="FB46" s="73"/>
      <c r="FC46" s="73"/>
      <c r="FD46" s="73"/>
      <c r="FE46" s="73"/>
      <c r="FF46" s="73"/>
      <c r="FG46" s="73"/>
      <c r="FH46" s="73"/>
      <c r="FI46" s="73"/>
      <c r="FJ46" s="73"/>
      <c r="FK46" s="73"/>
      <c r="FL46" s="73"/>
      <c r="FM46" s="73"/>
      <c r="FN46" s="73"/>
      <c r="FO46" s="73"/>
      <c r="FP46" s="73"/>
      <c r="FQ46" s="73"/>
      <c r="FR46" s="73"/>
      <c r="FS46" s="73"/>
      <c r="FT46" s="73"/>
      <c r="FU46" s="73"/>
      <c r="FV46" s="73"/>
      <c r="FW46" s="73"/>
      <c r="FX46" s="73"/>
      <c r="FY46" s="73"/>
      <c r="FZ46" s="73"/>
      <c r="GA46" s="73"/>
      <c r="GB46" s="73"/>
      <c r="GC46" s="73"/>
      <c r="GD46" s="73"/>
      <c r="GE46" s="73"/>
      <c r="GF46" s="73"/>
      <c r="GG46" s="73"/>
      <c r="GH46" s="73"/>
      <c r="GI46" s="73"/>
      <c r="GJ46" s="73"/>
      <c r="GK46" s="73"/>
      <c r="GL46" s="73"/>
      <c r="GM46" s="73"/>
      <c r="GN46" s="73"/>
      <c r="GO46" s="73"/>
      <c r="GP46" s="73"/>
      <c r="GQ46" s="73"/>
      <c r="GR46" s="73"/>
      <c r="GS46" s="73"/>
      <c r="GT46" s="73"/>
      <c r="GU46" s="73"/>
      <c r="GV46" s="73"/>
      <c r="GW46" s="73"/>
      <c r="GX46" s="73"/>
      <c r="GY46" s="73"/>
      <c r="GZ46" s="73"/>
      <c r="HA46" s="73"/>
      <c r="HB46" s="73"/>
      <c r="HC46" s="73"/>
      <c r="HD46" s="73"/>
      <c r="HE46" s="73"/>
    </row>
    <row r="47" spans="3:213" s="73" customFormat="1">
      <c r="C47" s="148"/>
      <c r="D47" s="126"/>
      <c r="E47" s="126"/>
      <c r="F47" s="126"/>
      <c r="G47" s="127"/>
      <c r="I47" s="126"/>
    </row>
    <row r="48" spans="3:213" s="73" customFormat="1">
      <c r="C48" s="148"/>
      <c r="D48" s="126"/>
      <c r="E48" s="126"/>
      <c r="F48" s="126"/>
      <c r="G48" s="127"/>
      <c r="I48" s="126"/>
    </row>
    <row r="49" spans="10:11">
      <c r="J49" s="75"/>
      <c r="K49" s="75"/>
    </row>
    <row r="50" spans="10:11">
      <c r="J50" s="75"/>
      <c r="K50" s="75"/>
    </row>
    <row r="51" spans="10:11">
      <c r="J51" s="75"/>
      <c r="K51" s="75"/>
    </row>
    <row r="52" spans="10:11">
      <c r="J52" s="75"/>
      <c r="K52" s="75"/>
    </row>
    <row r="53" spans="10:11">
      <c r="J53" s="75"/>
      <c r="K53" s="75"/>
    </row>
    <row r="54" spans="10:11">
      <c r="J54" s="75"/>
      <c r="K54" s="75"/>
    </row>
    <row r="55" spans="10:11">
      <c r="J55" s="75"/>
      <c r="K55" s="75"/>
    </row>
    <row r="56" spans="10:11">
      <c r="J56" s="75"/>
      <c r="K56" s="75"/>
    </row>
    <row r="57" spans="10:11">
      <c r="J57" s="75"/>
      <c r="K57" s="75"/>
    </row>
    <row r="58" spans="10:11">
      <c r="J58" s="75"/>
      <c r="K58" s="75"/>
    </row>
    <row r="59" spans="10:11">
      <c r="J59" s="75"/>
      <c r="K59" s="75"/>
    </row>
    <row r="60" spans="10:11">
      <c r="J60" s="75"/>
      <c r="K60" s="75"/>
    </row>
    <row r="61" spans="10:11">
      <c r="J61" s="75"/>
      <c r="K61" s="75"/>
    </row>
    <row r="62" spans="10:11">
      <c r="J62" s="75"/>
      <c r="K62" s="75"/>
    </row>
    <row r="63" spans="10:11">
      <c r="J63" s="75"/>
      <c r="K63" s="75"/>
    </row>
    <row r="64" spans="10:11">
      <c r="J64" s="75"/>
      <c r="K64" s="75"/>
    </row>
    <row r="65" spans="10:11">
      <c r="J65" s="75"/>
      <c r="K65" s="75"/>
    </row>
    <row r="66" spans="10:11">
      <c r="J66" s="75"/>
      <c r="K66" s="75"/>
    </row>
    <row r="67" spans="10:11">
      <c r="J67" s="75"/>
      <c r="K67" s="75"/>
    </row>
    <row r="68" spans="10:11">
      <c r="J68" s="75"/>
      <c r="K68" s="75"/>
    </row>
    <row r="69" spans="10:11">
      <c r="J69" s="75"/>
      <c r="K69" s="75"/>
    </row>
    <row r="70" spans="10:11">
      <c r="J70" s="75"/>
      <c r="K70" s="75"/>
    </row>
    <row r="71" spans="10:11">
      <c r="J71" s="75"/>
      <c r="K71" s="75"/>
    </row>
    <row r="72" spans="10:11">
      <c r="J72" s="75"/>
      <c r="K72" s="75"/>
    </row>
    <row r="73" spans="10:11">
      <c r="J73" s="75"/>
      <c r="K73" s="75"/>
    </row>
    <row r="74" spans="10:11">
      <c r="J74" s="75"/>
      <c r="K74" s="75"/>
    </row>
    <row r="75" spans="10:11">
      <c r="J75" s="75"/>
      <c r="K75" s="75"/>
    </row>
    <row r="76" spans="10:11">
      <c r="J76" s="75"/>
      <c r="K76" s="75"/>
    </row>
    <row r="77" spans="10:11">
      <c r="J77" s="75"/>
      <c r="K77" s="75"/>
    </row>
    <row r="78" spans="10:11">
      <c r="J78" s="75"/>
      <c r="K78" s="75"/>
    </row>
    <row r="79" spans="10:11">
      <c r="J79" s="75"/>
      <c r="K79" s="75"/>
    </row>
    <row r="80" spans="10:11">
      <c r="J80" s="75"/>
      <c r="K80" s="75"/>
    </row>
    <row r="81" spans="10:11">
      <c r="J81" s="75"/>
      <c r="K81" s="75"/>
    </row>
    <row r="82" spans="10:11">
      <c r="J82" s="75"/>
      <c r="K82" s="75"/>
    </row>
    <row r="83" spans="10:11">
      <c r="J83" s="75"/>
      <c r="K83" s="75"/>
    </row>
    <row r="84" spans="10:11">
      <c r="J84" s="75"/>
      <c r="K84" s="75"/>
    </row>
    <row r="85" spans="10:11">
      <c r="J85" s="75"/>
      <c r="K85" s="75"/>
    </row>
    <row r="86" spans="10:11">
      <c r="J86" s="75"/>
      <c r="K86" s="75"/>
    </row>
    <row r="87" spans="10:11">
      <c r="J87" s="75"/>
      <c r="K87" s="75"/>
    </row>
    <row r="88" spans="10:11">
      <c r="J88" s="75"/>
      <c r="K88" s="75"/>
    </row>
    <row r="89" spans="10:11">
      <c r="J89" s="75"/>
      <c r="K89" s="75"/>
    </row>
    <row r="90" spans="10:11">
      <c r="J90" s="75"/>
      <c r="K90" s="75"/>
    </row>
    <row r="91" spans="10:11">
      <c r="J91" s="75"/>
      <c r="K91" s="75"/>
    </row>
    <row r="92" spans="10:11">
      <c r="J92" s="75"/>
      <c r="K92" s="75"/>
    </row>
    <row r="93" spans="10:11">
      <c r="J93" s="75"/>
      <c r="K93" s="75"/>
    </row>
    <row r="94" spans="10:11">
      <c r="J94" s="75"/>
      <c r="K94" s="75"/>
    </row>
    <row r="95" spans="10:11">
      <c r="J95" s="75"/>
      <c r="K95" s="75"/>
    </row>
    <row r="96" spans="10:11">
      <c r="J96" s="75"/>
      <c r="K96" s="75"/>
    </row>
    <row r="97" spans="10:11">
      <c r="J97" s="75"/>
      <c r="K97" s="75"/>
    </row>
    <row r="98" spans="10:11">
      <c r="J98" s="75"/>
      <c r="K98" s="75"/>
    </row>
    <row r="99" spans="10:11">
      <c r="J99" s="75"/>
      <c r="K99" s="75"/>
    </row>
    <row r="100" spans="10:11">
      <c r="J100" s="75"/>
      <c r="K100" s="75"/>
    </row>
    <row r="101" spans="10:11">
      <c r="J101" s="75"/>
      <c r="K101" s="75"/>
    </row>
    <row r="102" spans="10:11">
      <c r="J102" s="75"/>
      <c r="K102" s="75"/>
    </row>
    <row r="103" spans="10:11">
      <c r="J103" s="75"/>
      <c r="K103" s="75"/>
    </row>
    <row r="104" spans="10:11">
      <c r="J104" s="75"/>
      <c r="K104" s="75"/>
    </row>
    <row r="105" spans="10:11">
      <c r="J105" s="75"/>
      <c r="K105" s="75"/>
    </row>
    <row r="106" spans="10:11">
      <c r="J106" s="75"/>
      <c r="K106" s="75"/>
    </row>
    <row r="107" spans="10:11">
      <c r="J107" s="75"/>
      <c r="K107" s="75"/>
    </row>
    <row r="108" spans="10:11">
      <c r="J108" s="75"/>
      <c r="K108" s="75"/>
    </row>
    <row r="109" spans="10:11">
      <c r="J109" s="75"/>
      <c r="K109" s="75"/>
    </row>
    <row r="110" spans="10:11">
      <c r="J110" s="75"/>
      <c r="K110" s="75"/>
    </row>
    <row r="111" spans="10:11">
      <c r="J111" s="75"/>
      <c r="K111" s="75"/>
    </row>
    <row r="112" spans="10:11">
      <c r="J112" s="75"/>
      <c r="K112" s="75"/>
    </row>
    <row r="113" spans="10:11">
      <c r="J113" s="75"/>
      <c r="K113" s="75"/>
    </row>
    <row r="114" spans="10:11">
      <c r="J114" s="75"/>
      <c r="K114" s="75"/>
    </row>
    <row r="115" spans="10:11">
      <c r="J115" s="75"/>
      <c r="K115" s="75"/>
    </row>
    <row r="116" spans="10:11">
      <c r="J116" s="75"/>
      <c r="K116" s="75"/>
    </row>
    <row r="117" spans="10:11">
      <c r="J117" s="75"/>
      <c r="K117" s="75"/>
    </row>
    <row r="118" spans="10:11">
      <c r="J118" s="75"/>
      <c r="K118" s="75"/>
    </row>
    <row r="119" spans="10:11">
      <c r="J119" s="75"/>
      <c r="K119" s="75"/>
    </row>
    <row r="120" spans="10:11">
      <c r="J120" s="75"/>
      <c r="K120" s="75"/>
    </row>
    <row r="121" spans="10:11">
      <c r="J121" s="75"/>
      <c r="K121" s="75"/>
    </row>
    <row r="122" spans="10:11">
      <c r="J122" s="75"/>
      <c r="K122" s="75"/>
    </row>
    <row r="123" spans="10:11">
      <c r="J123" s="75"/>
      <c r="K123" s="75"/>
    </row>
    <row r="124" spans="10:11">
      <c r="J124" s="75"/>
      <c r="K124" s="75"/>
    </row>
    <row r="125" spans="10:11">
      <c r="J125" s="75"/>
      <c r="K125" s="75"/>
    </row>
    <row r="126" spans="10:11">
      <c r="J126" s="75"/>
      <c r="K126" s="75"/>
    </row>
    <row r="127" spans="10:11">
      <c r="J127" s="75"/>
      <c r="K127" s="75"/>
    </row>
    <row r="128" spans="10:11">
      <c r="J128" s="75"/>
      <c r="K128" s="75"/>
    </row>
    <row r="129" spans="10:11">
      <c r="J129" s="75"/>
      <c r="K129" s="75"/>
    </row>
    <row r="130" spans="10:11">
      <c r="J130" s="75"/>
      <c r="K130" s="75"/>
    </row>
    <row r="131" spans="10:11">
      <c r="J131" s="75"/>
      <c r="K131" s="75"/>
    </row>
    <row r="132" spans="10:11">
      <c r="J132" s="75"/>
      <c r="K132" s="75"/>
    </row>
    <row r="133" spans="10:11">
      <c r="J133" s="75"/>
      <c r="K133" s="75"/>
    </row>
    <row r="134" spans="10:11">
      <c r="J134" s="75"/>
      <c r="K134" s="75"/>
    </row>
    <row r="135" spans="10:11">
      <c r="J135" s="75"/>
      <c r="K135" s="75"/>
    </row>
    <row r="136" spans="10:11">
      <c r="J136" s="75"/>
      <c r="K136" s="75"/>
    </row>
    <row r="137" spans="10:11">
      <c r="J137" s="75"/>
      <c r="K137" s="75"/>
    </row>
    <row r="138" spans="10:11">
      <c r="J138" s="75"/>
      <c r="K138" s="75"/>
    </row>
    <row r="139" spans="10:11">
      <c r="J139" s="75"/>
      <c r="K139" s="75"/>
    </row>
    <row r="140" spans="10:11">
      <c r="J140" s="75"/>
      <c r="K140" s="75"/>
    </row>
    <row r="141" spans="10:11">
      <c r="J141" s="75"/>
      <c r="K141" s="75"/>
    </row>
    <row r="142" spans="10:11">
      <c r="J142" s="75"/>
      <c r="K142" s="75"/>
    </row>
    <row r="143" spans="10:11">
      <c r="J143" s="75"/>
      <c r="K143" s="75"/>
    </row>
    <row r="144" spans="10:11">
      <c r="J144" s="75"/>
      <c r="K144" s="75"/>
    </row>
    <row r="145" spans="10:11">
      <c r="J145" s="75"/>
      <c r="K145" s="75"/>
    </row>
    <row r="146" spans="10:11">
      <c r="J146" s="75"/>
      <c r="K146" s="75"/>
    </row>
    <row r="147" spans="10:11">
      <c r="J147" s="75"/>
      <c r="K147" s="75"/>
    </row>
    <row r="148" spans="10:11">
      <c r="J148" s="75"/>
      <c r="K148" s="75"/>
    </row>
    <row r="149" spans="10:11">
      <c r="J149" s="75"/>
      <c r="K149" s="75"/>
    </row>
    <row r="150" spans="10:11">
      <c r="J150" s="75"/>
      <c r="K150" s="75"/>
    </row>
    <row r="151" spans="10:11">
      <c r="J151" s="75"/>
      <c r="K151" s="75"/>
    </row>
    <row r="152" spans="10:11">
      <c r="J152" s="75"/>
      <c r="K152" s="75"/>
    </row>
    <row r="153" spans="10:11">
      <c r="J153" s="75"/>
      <c r="K153" s="75"/>
    </row>
    <row r="154" spans="10:11">
      <c r="J154" s="75"/>
      <c r="K154" s="75"/>
    </row>
    <row r="155" spans="10:11">
      <c r="J155" s="75"/>
      <c r="K155" s="75"/>
    </row>
    <row r="156" spans="10:11">
      <c r="J156" s="75"/>
      <c r="K156" s="75"/>
    </row>
    <row r="157" spans="10:11">
      <c r="J157" s="75"/>
      <c r="K157" s="75"/>
    </row>
    <row r="158" spans="10:11">
      <c r="J158" s="75"/>
      <c r="K158" s="75"/>
    </row>
    <row r="159" spans="10:11">
      <c r="J159" s="75"/>
      <c r="K159" s="75"/>
    </row>
    <row r="160" spans="10:11">
      <c r="J160" s="75"/>
      <c r="K160" s="75"/>
    </row>
    <row r="161" spans="10:11">
      <c r="J161" s="75"/>
      <c r="K161" s="75"/>
    </row>
    <row r="162" spans="10:11">
      <c r="J162" s="75"/>
      <c r="K162" s="75"/>
    </row>
    <row r="163" spans="10:11">
      <c r="J163" s="75"/>
      <c r="K163" s="75"/>
    </row>
    <row r="164" spans="10:11">
      <c r="J164" s="75"/>
      <c r="K164" s="75"/>
    </row>
    <row r="165" spans="10:11">
      <c r="J165" s="75"/>
      <c r="K165" s="75"/>
    </row>
    <row r="166" spans="10:11">
      <c r="J166" s="75"/>
      <c r="K166" s="75"/>
    </row>
    <row r="167" spans="10:11">
      <c r="J167" s="75"/>
      <c r="K167" s="75"/>
    </row>
    <row r="168" spans="10:11">
      <c r="J168" s="75"/>
      <c r="K168" s="75"/>
    </row>
    <row r="169" spans="10:11">
      <c r="J169" s="75"/>
      <c r="K169" s="75"/>
    </row>
    <row r="170" spans="10:11">
      <c r="J170" s="75"/>
      <c r="K170" s="75"/>
    </row>
    <row r="171" spans="10:11">
      <c r="J171" s="75"/>
      <c r="K171" s="75"/>
    </row>
    <row r="172" spans="10:11">
      <c r="J172" s="75"/>
      <c r="K172" s="75"/>
    </row>
    <row r="173" spans="10:11">
      <c r="J173" s="75"/>
      <c r="K173" s="75"/>
    </row>
    <row r="174" spans="10:11">
      <c r="J174" s="75"/>
      <c r="K174" s="75"/>
    </row>
    <row r="175" spans="10:11">
      <c r="J175" s="75"/>
      <c r="K175" s="75"/>
    </row>
    <row r="176" spans="10:11">
      <c r="J176" s="75"/>
      <c r="K176" s="75"/>
    </row>
    <row r="177" spans="10:11">
      <c r="J177" s="75"/>
      <c r="K177" s="75"/>
    </row>
    <row r="178" spans="10:11">
      <c r="J178" s="75"/>
      <c r="K178" s="75"/>
    </row>
    <row r="179" spans="10:11">
      <c r="J179" s="75"/>
      <c r="K179" s="75"/>
    </row>
    <row r="180" spans="10:11">
      <c r="J180" s="75"/>
      <c r="K180" s="75"/>
    </row>
    <row r="181" spans="10:11">
      <c r="J181" s="75"/>
      <c r="K181" s="75"/>
    </row>
    <row r="182" spans="10:11">
      <c r="J182" s="75"/>
      <c r="K182" s="75"/>
    </row>
    <row r="183" spans="10:11">
      <c r="J183" s="75"/>
      <c r="K183" s="75"/>
    </row>
    <row r="184" spans="10:11">
      <c r="J184" s="75"/>
      <c r="K184" s="75"/>
    </row>
    <row r="185" spans="10:11">
      <c r="J185" s="75"/>
      <c r="K185" s="75"/>
    </row>
    <row r="186" spans="10:11">
      <c r="J186" s="75"/>
      <c r="K186" s="75"/>
    </row>
    <row r="187" spans="10:11">
      <c r="J187" s="75"/>
      <c r="K187" s="75"/>
    </row>
    <row r="188" spans="10:11">
      <c r="J188" s="75"/>
      <c r="K188" s="75"/>
    </row>
    <row r="189" spans="10:11">
      <c r="J189" s="75"/>
      <c r="K189" s="75"/>
    </row>
    <row r="190" spans="10:11">
      <c r="J190" s="75"/>
      <c r="K190" s="75"/>
    </row>
    <row r="191" spans="10:11">
      <c r="J191" s="75"/>
      <c r="K191" s="75"/>
    </row>
    <row r="192" spans="10:11">
      <c r="J192" s="75"/>
      <c r="K192" s="75"/>
    </row>
    <row r="193" spans="10:11">
      <c r="J193" s="75"/>
      <c r="K193" s="75"/>
    </row>
    <row r="194" spans="10:11">
      <c r="J194" s="75"/>
      <c r="K194" s="75"/>
    </row>
    <row r="195" spans="10:11">
      <c r="J195" s="75"/>
      <c r="K195" s="75"/>
    </row>
    <row r="196" spans="10:11">
      <c r="J196" s="75"/>
      <c r="K196" s="75"/>
    </row>
    <row r="197" spans="10:11">
      <c r="J197" s="75"/>
      <c r="K197" s="75"/>
    </row>
    <row r="198" spans="10:11">
      <c r="J198" s="75"/>
      <c r="K198" s="75"/>
    </row>
    <row r="199" spans="10:11">
      <c r="J199" s="75"/>
      <c r="K199" s="75"/>
    </row>
    <row r="200" spans="10:11">
      <c r="J200" s="75"/>
      <c r="K200" s="75"/>
    </row>
    <row r="201" spans="10:11">
      <c r="J201" s="75"/>
      <c r="K201" s="75"/>
    </row>
    <row r="202" spans="10:11">
      <c r="J202" s="75"/>
      <c r="K202" s="75"/>
    </row>
    <row r="203" spans="10:11">
      <c r="J203" s="75"/>
      <c r="K203" s="75"/>
    </row>
    <row r="204" spans="10:11">
      <c r="J204" s="75"/>
      <c r="K204" s="75"/>
    </row>
    <row r="205" spans="10:11">
      <c r="J205" s="75"/>
      <c r="K205" s="75"/>
    </row>
    <row r="206" spans="10:11">
      <c r="J206" s="75"/>
      <c r="K206" s="75"/>
    </row>
    <row r="207" spans="10:11">
      <c r="J207" s="75"/>
      <c r="K207" s="75"/>
    </row>
    <row r="208" spans="10:11">
      <c r="J208" s="75"/>
      <c r="K208" s="75"/>
    </row>
    <row r="209" spans="10:11">
      <c r="J209" s="75"/>
      <c r="K209" s="75"/>
    </row>
    <row r="210" spans="10:11">
      <c r="J210" s="75"/>
      <c r="K210" s="75"/>
    </row>
    <row r="211" spans="10:11">
      <c r="J211" s="75"/>
      <c r="K211" s="75"/>
    </row>
    <row r="212" spans="10:11">
      <c r="J212" s="75"/>
      <c r="K212" s="75"/>
    </row>
    <row r="213" spans="10:11">
      <c r="J213" s="75"/>
      <c r="K213" s="75"/>
    </row>
    <row r="214" spans="10:11">
      <c r="J214" s="75"/>
      <c r="K214" s="75"/>
    </row>
    <row r="215" spans="10:11">
      <c r="J215" s="75"/>
      <c r="K215" s="75"/>
    </row>
    <row r="216" spans="10:11">
      <c r="J216" s="75"/>
      <c r="K216" s="75"/>
    </row>
    <row r="217" spans="10:11">
      <c r="J217" s="75"/>
      <c r="K217" s="75"/>
    </row>
    <row r="218" spans="10:11">
      <c r="J218" s="75"/>
      <c r="K218" s="75"/>
    </row>
    <row r="219" spans="10:11">
      <c r="J219" s="75"/>
      <c r="K219" s="75"/>
    </row>
    <row r="220" spans="10:11">
      <c r="J220" s="75"/>
      <c r="K220" s="75"/>
    </row>
    <row r="221" spans="10:11">
      <c r="J221" s="75"/>
      <c r="K221" s="75"/>
    </row>
    <row r="222" spans="10:11">
      <c r="J222" s="75"/>
      <c r="K222" s="75"/>
    </row>
    <row r="223" spans="10:11">
      <c r="J223" s="75"/>
      <c r="K223" s="75"/>
    </row>
    <row r="224" spans="10:11">
      <c r="J224" s="75"/>
      <c r="K224" s="75"/>
    </row>
    <row r="225" spans="10:11">
      <c r="J225" s="75"/>
      <c r="K225" s="75"/>
    </row>
    <row r="226" spans="10:11">
      <c r="J226" s="75"/>
      <c r="K226" s="75"/>
    </row>
    <row r="227" spans="10:11">
      <c r="J227" s="75"/>
      <c r="K227" s="75"/>
    </row>
    <row r="228" spans="10:11">
      <c r="J228" s="75"/>
      <c r="K228" s="75"/>
    </row>
    <row r="229" spans="10:11">
      <c r="J229" s="75"/>
      <c r="K229" s="75"/>
    </row>
    <row r="230" spans="10:11">
      <c r="J230" s="75"/>
      <c r="K230" s="75"/>
    </row>
    <row r="231" spans="10:11">
      <c r="J231" s="75"/>
      <c r="K231" s="75"/>
    </row>
    <row r="232" spans="10:11">
      <c r="J232" s="75"/>
      <c r="K232" s="75"/>
    </row>
    <row r="233" spans="10:11">
      <c r="J233" s="75"/>
      <c r="K233" s="75"/>
    </row>
    <row r="234" spans="10:11">
      <c r="J234" s="75"/>
      <c r="K234" s="75"/>
    </row>
    <row r="235" spans="10:11">
      <c r="J235" s="75"/>
      <c r="K235" s="75"/>
    </row>
    <row r="236" spans="10:11">
      <c r="J236" s="75"/>
      <c r="K236" s="75"/>
    </row>
    <row r="237" spans="10:11">
      <c r="J237" s="75"/>
      <c r="K237" s="75"/>
    </row>
    <row r="238" spans="10:11">
      <c r="J238" s="75"/>
      <c r="K238" s="75"/>
    </row>
    <row r="239" spans="10:11">
      <c r="J239" s="75"/>
      <c r="K239" s="75"/>
    </row>
    <row r="240" spans="10:11">
      <c r="J240" s="75"/>
      <c r="K240" s="75"/>
    </row>
    <row r="241" spans="10:11">
      <c r="J241" s="75"/>
      <c r="K241" s="75"/>
    </row>
    <row r="242" spans="10:11">
      <c r="J242" s="75"/>
      <c r="K242" s="75"/>
    </row>
    <row r="243" spans="10:11">
      <c r="J243" s="75"/>
      <c r="K243" s="75"/>
    </row>
    <row r="244" spans="10:11">
      <c r="J244" s="75"/>
      <c r="K244" s="75"/>
    </row>
    <row r="245" spans="10:11">
      <c r="J245" s="75"/>
      <c r="K245" s="75"/>
    </row>
    <row r="246" spans="10:11">
      <c r="J246" s="75"/>
      <c r="K246" s="75"/>
    </row>
    <row r="247" spans="10:11">
      <c r="J247" s="75"/>
      <c r="K247" s="75"/>
    </row>
    <row r="248" spans="10:11">
      <c r="J248" s="75"/>
      <c r="K248" s="75"/>
    </row>
    <row r="249" spans="10:11">
      <c r="J249" s="75"/>
      <c r="K249" s="75"/>
    </row>
    <row r="250" spans="10:11">
      <c r="J250" s="75"/>
      <c r="K250" s="75"/>
    </row>
    <row r="251" spans="10:11">
      <c r="J251" s="75"/>
      <c r="K251" s="75"/>
    </row>
    <row r="252" spans="10:11">
      <c r="J252" s="75"/>
      <c r="K252" s="75"/>
    </row>
    <row r="253" spans="10:11">
      <c r="J253" s="75"/>
      <c r="K253" s="75"/>
    </row>
    <row r="254" spans="10:11">
      <c r="J254" s="75"/>
      <c r="K254" s="75"/>
    </row>
    <row r="255" spans="10:11">
      <c r="J255" s="75"/>
      <c r="K255" s="75"/>
    </row>
    <row r="256" spans="10:11">
      <c r="J256" s="75"/>
      <c r="K256" s="75"/>
    </row>
    <row r="257" spans="10:11">
      <c r="J257" s="75"/>
      <c r="K257" s="75"/>
    </row>
    <row r="258" spans="10:11">
      <c r="J258" s="75"/>
      <c r="K258" s="75"/>
    </row>
    <row r="259" spans="10:11">
      <c r="J259" s="75"/>
      <c r="K259" s="75"/>
    </row>
    <row r="260" spans="10:11">
      <c r="J260" s="75"/>
      <c r="K260" s="75"/>
    </row>
    <row r="261" spans="10:11">
      <c r="J261" s="75"/>
      <c r="K261" s="75"/>
    </row>
    <row r="262" spans="10:11">
      <c r="J262" s="75"/>
      <c r="K262" s="75"/>
    </row>
    <row r="263" spans="10:11">
      <c r="J263" s="75"/>
      <c r="K263" s="75"/>
    </row>
    <row r="264" spans="10:11">
      <c r="J264" s="75"/>
      <c r="K264" s="75"/>
    </row>
    <row r="265" spans="10:11">
      <c r="J265" s="75"/>
      <c r="K265" s="75"/>
    </row>
    <row r="266" spans="10:11">
      <c r="J266" s="75"/>
      <c r="K266" s="75"/>
    </row>
    <row r="267" spans="10:11">
      <c r="J267" s="75"/>
      <c r="K267" s="75"/>
    </row>
    <row r="268" spans="10:11">
      <c r="J268" s="75"/>
      <c r="K268" s="75"/>
    </row>
    <row r="269" spans="10:11">
      <c r="J269" s="75"/>
      <c r="K269" s="75"/>
    </row>
    <row r="270" spans="10:11">
      <c r="J270" s="75"/>
      <c r="K270" s="75"/>
    </row>
    <row r="271" spans="10:11">
      <c r="J271" s="75"/>
      <c r="K271" s="75"/>
    </row>
    <row r="272" spans="10:11">
      <c r="J272" s="75"/>
      <c r="K272" s="75"/>
    </row>
    <row r="273" spans="10:11">
      <c r="J273" s="75"/>
      <c r="K273" s="75"/>
    </row>
    <row r="274" spans="10:11">
      <c r="J274" s="75"/>
      <c r="K274" s="75"/>
    </row>
    <row r="275" spans="10:11">
      <c r="J275" s="75"/>
      <c r="K275" s="75"/>
    </row>
    <row r="276" spans="10:11">
      <c r="J276" s="75"/>
      <c r="K276" s="75"/>
    </row>
    <row r="277" spans="10:11">
      <c r="J277" s="75"/>
      <c r="K277" s="75"/>
    </row>
    <row r="278" spans="10:11">
      <c r="J278" s="75"/>
      <c r="K278" s="75"/>
    </row>
    <row r="279" spans="10:11">
      <c r="J279" s="75"/>
      <c r="K279" s="75"/>
    </row>
    <row r="280" spans="10:11">
      <c r="J280" s="75"/>
      <c r="K280" s="75"/>
    </row>
    <row r="281" spans="10:11">
      <c r="J281" s="75"/>
      <c r="K281" s="75"/>
    </row>
    <row r="282" spans="10:11">
      <c r="J282" s="75"/>
      <c r="K282" s="75"/>
    </row>
    <row r="283" spans="10:11">
      <c r="J283" s="75"/>
      <c r="K283" s="75"/>
    </row>
    <row r="284" spans="10:11">
      <c r="J284" s="75"/>
      <c r="K284" s="75"/>
    </row>
    <row r="285" spans="10:11">
      <c r="J285" s="75"/>
      <c r="K285" s="75"/>
    </row>
    <row r="286" spans="10:11">
      <c r="J286" s="75"/>
      <c r="K286" s="75"/>
    </row>
    <row r="287" spans="10:11">
      <c r="J287" s="75"/>
      <c r="K287" s="75"/>
    </row>
    <row r="288" spans="10:11">
      <c r="J288" s="75"/>
      <c r="K288" s="75"/>
    </row>
    <row r="289" spans="10:11">
      <c r="J289" s="75"/>
      <c r="K289" s="75"/>
    </row>
    <row r="290" spans="10:11">
      <c r="J290" s="75"/>
      <c r="K290" s="75"/>
    </row>
    <row r="291" spans="10:11">
      <c r="J291" s="75"/>
      <c r="K291" s="75"/>
    </row>
    <row r="292" spans="10:11">
      <c r="J292" s="75"/>
      <c r="K292" s="75"/>
    </row>
    <row r="293" spans="10:11">
      <c r="J293" s="75"/>
      <c r="K293" s="75"/>
    </row>
    <row r="294" spans="10:11">
      <c r="J294" s="75"/>
      <c r="K294" s="75"/>
    </row>
    <row r="295" spans="10:11">
      <c r="J295" s="75"/>
      <c r="K295" s="75"/>
    </row>
    <row r="296" spans="10:11">
      <c r="J296" s="75"/>
      <c r="K296" s="75"/>
    </row>
    <row r="297" spans="10:11">
      <c r="J297" s="75"/>
      <c r="K297" s="75"/>
    </row>
    <row r="298" spans="10:11">
      <c r="J298" s="75"/>
      <c r="K298" s="75"/>
    </row>
    <row r="299" spans="10:11">
      <c r="J299" s="75"/>
      <c r="K299" s="75"/>
    </row>
    <row r="300" spans="10:11">
      <c r="J300" s="75"/>
      <c r="K300" s="75"/>
    </row>
    <row r="301" spans="10:11">
      <c r="J301" s="75"/>
      <c r="K301" s="75"/>
    </row>
    <row r="302" spans="10:11">
      <c r="J302" s="75"/>
      <c r="K302" s="75"/>
    </row>
    <row r="303" spans="10:11">
      <c r="J303" s="75"/>
      <c r="K303" s="75"/>
    </row>
    <row r="304" spans="10:11">
      <c r="J304" s="75"/>
      <c r="K304" s="75"/>
    </row>
    <row r="305" spans="10:11">
      <c r="J305" s="75"/>
      <c r="K305" s="75"/>
    </row>
    <row r="306" spans="10:11">
      <c r="J306" s="75"/>
      <c r="K306" s="75"/>
    </row>
    <row r="307" spans="10:11">
      <c r="J307" s="75"/>
      <c r="K307" s="75"/>
    </row>
    <row r="308" spans="10:11">
      <c r="J308" s="75"/>
      <c r="K308" s="75"/>
    </row>
    <row r="309" spans="10:11">
      <c r="J309" s="75"/>
      <c r="K309" s="75"/>
    </row>
    <row r="310" spans="10:11">
      <c r="J310" s="75"/>
      <c r="K310" s="75"/>
    </row>
    <row r="311" spans="10:11">
      <c r="J311" s="75"/>
      <c r="K311" s="75"/>
    </row>
    <row r="312" spans="10:11">
      <c r="J312" s="75"/>
      <c r="K312" s="75"/>
    </row>
    <row r="313" spans="10:11">
      <c r="J313" s="75"/>
      <c r="K313" s="75"/>
    </row>
    <row r="314" spans="10:11">
      <c r="J314" s="75"/>
      <c r="K314" s="75"/>
    </row>
    <row r="315" spans="10:11">
      <c r="J315" s="75"/>
      <c r="K315" s="75"/>
    </row>
    <row r="316" spans="10:11">
      <c r="J316" s="75"/>
      <c r="K316" s="75"/>
    </row>
    <row r="317" spans="10:11">
      <c r="J317" s="75"/>
      <c r="K317" s="75"/>
    </row>
    <row r="318" spans="10:11">
      <c r="J318" s="75"/>
      <c r="K318" s="75"/>
    </row>
    <row r="319" spans="10:11">
      <c r="J319" s="75"/>
      <c r="K319" s="75"/>
    </row>
    <row r="320" spans="10:11">
      <c r="J320" s="75"/>
      <c r="K320" s="75"/>
    </row>
    <row r="321" spans="10:11">
      <c r="J321" s="75"/>
      <c r="K321" s="75"/>
    </row>
    <row r="322" spans="10:11">
      <c r="J322" s="75"/>
      <c r="K322" s="75"/>
    </row>
    <row r="323" spans="10:11">
      <c r="J323" s="75"/>
      <c r="K323" s="75"/>
    </row>
    <row r="324" spans="10:11">
      <c r="J324" s="75"/>
      <c r="K324" s="75"/>
    </row>
    <row r="325" spans="10:11">
      <c r="J325" s="75"/>
      <c r="K325" s="75"/>
    </row>
    <row r="326" spans="10:11">
      <c r="J326" s="75"/>
      <c r="K326" s="75"/>
    </row>
    <row r="327" spans="10:11">
      <c r="J327" s="75"/>
      <c r="K327" s="75"/>
    </row>
    <row r="328" spans="10:11">
      <c r="J328" s="75"/>
      <c r="K328" s="75"/>
    </row>
    <row r="329" spans="10:11">
      <c r="J329" s="75"/>
      <c r="K329" s="75"/>
    </row>
    <row r="330" spans="10:11">
      <c r="J330" s="75"/>
      <c r="K330" s="75"/>
    </row>
    <row r="331" spans="10:11">
      <c r="J331" s="75"/>
      <c r="K331" s="75"/>
    </row>
    <row r="332" spans="10:11">
      <c r="J332" s="75"/>
      <c r="K332" s="75"/>
    </row>
    <row r="333" spans="10:11">
      <c r="J333" s="75"/>
      <c r="K333" s="75"/>
    </row>
    <row r="334" spans="10:11">
      <c r="J334" s="75"/>
      <c r="K334" s="75"/>
    </row>
    <row r="335" spans="10:11">
      <c r="J335" s="75"/>
      <c r="K335" s="75"/>
    </row>
    <row r="336" spans="10:11">
      <c r="J336" s="75"/>
      <c r="K336" s="75"/>
    </row>
    <row r="337" spans="10:11">
      <c r="J337" s="75"/>
      <c r="K337" s="75"/>
    </row>
    <row r="338" spans="10:11">
      <c r="J338" s="75"/>
      <c r="K338" s="75"/>
    </row>
    <row r="339" spans="10:11">
      <c r="J339" s="75"/>
      <c r="K339" s="75"/>
    </row>
    <row r="340" spans="10:11">
      <c r="J340" s="75"/>
      <c r="K340" s="75"/>
    </row>
    <row r="341" spans="10:11">
      <c r="J341" s="75"/>
      <c r="K341" s="75"/>
    </row>
    <row r="342" spans="10:11">
      <c r="J342" s="75"/>
      <c r="K342" s="75"/>
    </row>
    <row r="343" spans="10:11">
      <c r="J343" s="75"/>
      <c r="K343" s="75"/>
    </row>
    <row r="344" spans="10:11">
      <c r="J344" s="75"/>
      <c r="K344" s="75"/>
    </row>
    <row r="345" spans="10:11">
      <c r="J345" s="75"/>
      <c r="K345" s="75"/>
    </row>
    <row r="346" spans="10:11">
      <c r="J346" s="75"/>
      <c r="K346" s="75"/>
    </row>
    <row r="347" spans="10:11">
      <c r="J347" s="75"/>
      <c r="K347" s="75"/>
    </row>
    <row r="348" spans="10:11">
      <c r="J348" s="75"/>
      <c r="K348" s="75"/>
    </row>
    <row r="349" spans="10:11">
      <c r="J349" s="75"/>
      <c r="K349" s="75"/>
    </row>
    <row r="350" spans="10:11">
      <c r="J350" s="75"/>
      <c r="K350" s="75"/>
    </row>
    <row r="351" spans="10:11">
      <c r="J351" s="75"/>
      <c r="K351" s="75"/>
    </row>
    <row r="352" spans="10:11">
      <c r="J352" s="75"/>
      <c r="K352" s="75"/>
    </row>
    <row r="353" spans="10:11">
      <c r="J353" s="75"/>
      <c r="K353" s="75"/>
    </row>
    <row r="354" spans="10:11">
      <c r="J354" s="75"/>
      <c r="K354" s="75"/>
    </row>
    <row r="355" spans="10:11">
      <c r="J355" s="75"/>
      <c r="K355" s="75"/>
    </row>
    <row r="356" spans="10:11">
      <c r="J356" s="75"/>
      <c r="K356" s="75"/>
    </row>
    <row r="357" spans="10:11">
      <c r="J357" s="75"/>
      <c r="K357" s="75"/>
    </row>
    <row r="358" spans="10:11">
      <c r="J358" s="75"/>
      <c r="K358" s="75"/>
    </row>
    <row r="359" spans="10:11">
      <c r="J359" s="75"/>
      <c r="K359" s="75"/>
    </row>
    <row r="360" spans="10:11">
      <c r="J360" s="75"/>
      <c r="K360" s="75"/>
    </row>
    <row r="361" spans="10:11">
      <c r="J361" s="75"/>
      <c r="K361" s="75"/>
    </row>
    <row r="362" spans="10:11">
      <c r="J362" s="75"/>
      <c r="K362" s="75"/>
    </row>
    <row r="363" spans="10:11">
      <c r="J363" s="75"/>
      <c r="K363" s="75"/>
    </row>
    <row r="364" spans="10:11">
      <c r="J364" s="75"/>
      <c r="K364" s="75"/>
    </row>
    <row r="365" spans="10:11">
      <c r="J365" s="75"/>
      <c r="K365" s="75"/>
    </row>
    <row r="366" spans="10:11">
      <c r="J366" s="75"/>
      <c r="K366" s="75"/>
    </row>
    <row r="367" spans="10:11">
      <c r="J367" s="75"/>
      <c r="K367" s="75"/>
    </row>
    <row r="368" spans="10:11">
      <c r="J368" s="75"/>
      <c r="K368" s="75"/>
    </row>
    <row r="369" spans="10:11">
      <c r="J369" s="75"/>
      <c r="K369" s="75"/>
    </row>
    <row r="370" spans="10:11">
      <c r="J370" s="75"/>
      <c r="K370" s="75"/>
    </row>
    <row r="371" spans="10:11">
      <c r="J371" s="75"/>
      <c r="K371" s="75"/>
    </row>
    <row r="372" spans="10:11">
      <c r="J372" s="75"/>
      <c r="K372" s="75"/>
    </row>
    <row r="373" spans="10:11">
      <c r="J373" s="75"/>
      <c r="K373" s="75"/>
    </row>
    <row r="374" spans="10:11">
      <c r="J374" s="75"/>
      <c r="K374" s="75"/>
    </row>
    <row r="375" spans="10:11">
      <c r="J375" s="75"/>
      <c r="K375" s="75"/>
    </row>
    <row r="376" spans="10:11">
      <c r="J376" s="75"/>
      <c r="K376" s="75"/>
    </row>
    <row r="377" spans="10:11">
      <c r="J377" s="75"/>
      <c r="K377" s="75"/>
    </row>
    <row r="378" spans="10:11">
      <c r="J378" s="75"/>
      <c r="K378" s="75"/>
    </row>
    <row r="379" spans="10:11">
      <c r="J379" s="75"/>
      <c r="K379" s="75"/>
    </row>
    <row r="380" spans="10:11">
      <c r="J380" s="75"/>
      <c r="K380" s="75"/>
    </row>
    <row r="381" spans="10:11">
      <c r="J381" s="75"/>
      <c r="K381" s="75"/>
    </row>
    <row r="382" spans="10:11">
      <c r="J382" s="75"/>
      <c r="K382" s="75"/>
    </row>
    <row r="383" spans="10:11">
      <c r="J383" s="75"/>
      <c r="K383" s="75"/>
    </row>
    <row r="384" spans="10:11">
      <c r="J384" s="75"/>
      <c r="K384" s="75"/>
    </row>
    <row r="385" spans="10:11">
      <c r="J385" s="75"/>
      <c r="K385" s="75"/>
    </row>
    <row r="386" spans="10:11">
      <c r="J386" s="75"/>
      <c r="K386" s="75"/>
    </row>
    <row r="387" spans="10:11">
      <c r="J387" s="75"/>
      <c r="K387" s="75"/>
    </row>
    <row r="388" spans="10:11">
      <c r="J388" s="75"/>
      <c r="K388" s="75"/>
    </row>
    <row r="389" spans="10:11">
      <c r="J389" s="75"/>
      <c r="K389" s="75"/>
    </row>
    <row r="390" spans="10:11">
      <c r="J390" s="75"/>
      <c r="K390" s="75"/>
    </row>
    <row r="391" spans="10:11">
      <c r="J391" s="75"/>
      <c r="K391" s="75"/>
    </row>
    <row r="392" spans="10:11">
      <c r="J392" s="75"/>
      <c r="K392" s="75"/>
    </row>
    <row r="393" spans="10:11">
      <c r="J393" s="75"/>
      <c r="K393" s="75"/>
    </row>
    <row r="394" spans="10:11">
      <c r="J394" s="75"/>
      <c r="K394" s="75"/>
    </row>
    <row r="395" spans="10:11">
      <c r="J395" s="75"/>
      <c r="K395" s="75"/>
    </row>
    <row r="396" spans="10:11">
      <c r="J396" s="75"/>
      <c r="K396" s="75"/>
    </row>
    <row r="397" spans="10:11">
      <c r="J397" s="75"/>
      <c r="K397" s="75"/>
    </row>
    <row r="398" spans="10:11">
      <c r="J398" s="75"/>
      <c r="K398" s="75"/>
    </row>
    <row r="399" spans="10:11">
      <c r="J399" s="75"/>
      <c r="K399" s="75"/>
    </row>
    <row r="400" spans="10:11">
      <c r="J400" s="75"/>
      <c r="K400" s="75"/>
    </row>
    <row r="401" spans="10:11">
      <c r="J401" s="75"/>
      <c r="K401" s="75"/>
    </row>
    <row r="402" spans="10:11">
      <c r="J402" s="75"/>
      <c r="K402" s="75"/>
    </row>
    <row r="403" spans="10:11">
      <c r="J403" s="75"/>
      <c r="K403" s="75"/>
    </row>
    <row r="404" spans="10:11">
      <c r="J404" s="75"/>
      <c r="K404" s="75"/>
    </row>
    <row r="405" spans="10:11">
      <c r="J405" s="75"/>
      <c r="K405" s="75"/>
    </row>
    <row r="406" spans="10:11">
      <c r="J406" s="75"/>
      <c r="K406" s="75"/>
    </row>
    <row r="407" spans="10:11">
      <c r="J407" s="75"/>
      <c r="K407" s="75"/>
    </row>
    <row r="408" spans="10:11">
      <c r="J408" s="75"/>
      <c r="K408" s="75"/>
    </row>
    <row r="409" spans="10:11">
      <c r="J409" s="75"/>
      <c r="K409" s="75"/>
    </row>
    <row r="410" spans="10:11">
      <c r="J410" s="75"/>
      <c r="K410" s="75"/>
    </row>
    <row r="411" spans="10:11">
      <c r="J411" s="75"/>
      <c r="K411" s="75"/>
    </row>
    <row r="412" spans="10:11">
      <c r="J412" s="75"/>
      <c r="K412" s="75"/>
    </row>
    <row r="413" spans="10:11">
      <c r="J413" s="75"/>
      <c r="K413" s="75"/>
    </row>
    <row r="414" spans="10:11">
      <c r="J414" s="75"/>
      <c r="K414" s="75"/>
    </row>
    <row r="415" spans="10:11">
      <c r="J415" s="75"/>
      <c r="K415" s="75"/>
    </row>
    <row r="416" spans="10:11">
      <c r="J416" s="75"/>
      <c r="K416" s="75"/>
    </row>
    <row r="417" spans="10:11">
      <c r="J417" s="75"/>
      <c r="K417" s="75"/>
    </row>
    <row r="418" spans="10:11">
      <c r="J418" s="75"/>
      <c r="K418" s="75"/>
    </row>
    <row r="419" spans="10:11">
      <c r="J419" s="75"/>
      <c r="K419" s="75"/>
    </row>
    <row r="420" spans="10:11">
      <c r="J420" s="75"/>
      <c r="K420" s="75"/>
    </row>
    <row r="421" spans="10:11">
      <c r="J421" s="75"/>
      <c r="K421" s="75"/>
    </row>
    <row r="422" spans="10:11">
      <c r="J422" s="75"/>
      <c r="K422" s="75"/>
    </row>
    <row r="423" spans="10:11">
      <c r="J423" s="75"/>
      <c r="K423" s="75"/>
    </row>
    <row r="424" spans="10:11">
      <c r="J424" s="75"/>
      <c r="K424" s="75"/>
    </row>
    <row r="425" spans="10:11">
      <c r="J425" s="75"/>
      <c r="K425" s="75"/>
    </row>
    <row r="426" spans="10:11">
      <c r="J426" s="75"/>
      <c r="K426" s="75"/>
    </row>
    <row r="427" spans="10:11">
      <c r="J427" s="75"/>
      <c r="K427" s="75"/>
    </row>
    <row r="428" spans="10:11">
      <c r="J428" s="75"/>
      <c r="K428" s="75"/>
    </row>
    <row r="429" spans="10:11">
      <c r="J429" s="75"/>
      <c r="K429" s="75"/>
    </row>
    <row r="430" spans="10:11">
      <c r="J430" s="75"/>
      <c r="K430" s="75"/>
    </row>
    <row r="431" spans="10:11">
      <c r="J431" s="75"/>
      <c r="K431" s="75"/>
    </row>
    <row r="432" spans="10:11">
      <c r="J432" s="75"/>
      <c r="K432" s="75"/>
    </row>
    <row r="433" spans="10:11">
      <c r="J433" s="75"/>
      <c r="K433" s="75"/>
    </row>
    <row r="434" spans="10:11">
      <c r="J434" s="75"/>
      <c r="K434" s="75"/>
    </row>
    <row r="435" spans="10:11">
      <c r="J435" s="75"/>
      <c r="K435" s="75"/>
    </row>
    <row r="436" spans="10:11">
      <c r="J436" s="75"/>
      <c r="K436" s="75"/>
    </row>
    <row r="437" spans="10:11">
      <c r="J437" s="75"/>
      <c r="K437" s="75"/>
    </row>
    <row r="438" spans="10:11">
      <c r="J438" s="75"/>
      <c r="K438" s="75"/>
    </row>
    <row r="439" spans="10:11">
      <c r="J439" s="75"/>
      <c r="K439" s="75"/>
    </row>
    <row r="440" spans="10:11">
      <c r="J440" s="75"/>
      <c r="K440" s="75"/>
    </row>
    <row r="441" spans="10:11">
      <c r="J441" s="75"/>
      <c r="K441" s="75"/>
    </row>
    <row r="442" spans="10:11">
      <c r="J442" s="75"/>
      <c r="K442" s="75"/>
    </row>
    <row r="443" spans="10:11">
      <c r="J443" s="75"/>
      <c r="K443" s="75"/>
    </row>
    <row r="444" spans="10:11">
      <c r="J444" s="75"/>
      <c r="K444" s="75"/>
    </row>
    <row r="445" spans="10:11">
      <c r="J445" s="75"/>
      <c r="K445" s="75"/>
    </row>
    <row r="446" spans="10:11">
      <c r="J446" s="75"/>
      <c r="K446" s="75"/>
    </row>
    <row r="447" spans="10:11">
      <c r="J447" s="75"/>
      <c r="K447" s="75"/>
    </row>
    <row r="448" spans="10:11">
      <c r="J448" s="75"/>
      <c r="K448" s="75"/>
    </row>
    <row r="449" spans="10:11">
      <c r="J449" s="75"/>
      <c r="K449" s="75"/>
    </row>
    <row r="450" spans="10:11">
      <c r="J450" s="75"/>
      <c r="K450" s="75"/>
    </row>
    <row r="451" spans="10:11">
      <c r="J451" s="75"/>
      <c r="K451" s="75"/>
    </row>
    <row r="452" spans="10:11">
      <c r="J452" s="75"/>
      <c r="K452" s="75"/>
    </row>
    <row r="453" spans="10:11">
      <c r="J453" s="75"/>
      <c r="K453" s="75"/>
    </row>
    <row r="454" spans="10:11">
      <c r="J454" s="75"/>
      <c r="K454" s="75"/>
    </row>
    <row r="455" spans="10:11">
      <c r="J455" s="75"/>
      <c r="K455" s="75"/>
    </row>
    <row r="456" spans="10:11">
      <c r="J456" s="75"/>
      <c r="K456" s="75"/>
    </row>
    <row r="457" spans="10:11">
      <c r="J457" s="75"/>
      <c r="K457" s="75"/>
    </row>
    <row r="458" spans="10:11">
      <c r="J458" s="75"/>
      <c r="K458" s="75"/>
    </row>
    <row r="459" spans="10:11">
      <c r="J459" s="75"/>
      <c r="K459" s="75"/>
    </row>
    <row r="460" spans="10:11">
      <c r="J460" s="75"/>
      <c r="K460" s="75"/>
    </row>
    <row r="461" spans="10:11">
      <c r="J461" s="75"/>
      <c r="K461" s="75"/>
    </row>
    <row r="462" spans="10:11">
      <c r="J462" s="75"/>
      <c r="K462" s="75"/>
    </row>
    <row r="463" spans="10:11">
      <c r="J463" s="75"/>
      <c r="K463" s="75"/>
    </row>
    <row r="464" spans="10:11">
      <c r="J464" s="75"/>
      <c r="K464" s="75"/>
    </row>
    <row r="465" spans="10:11">
      <c r="J465" s="75"/>
      <c r="K465" s="75"/>
    </row>
    <row r="466" spans="10:11">
      <c r="J466" s="75"/>
      <c r="K466" s="75"/>
    </row>
    <row r="467" spans="10:11">
      <c r="J467" s="75"/>
      <c r="K467" s="75"/>
    </row>
    <row r="468" spans="10:11">
      <c r="J468" s="75"/>
      <c r="K468" s="75"/>
    </row>
    <row r="469" spans="10:11">
      <c r="J469" s="75"/>
      <c r="K469" s="75"/>
    </row>
    <row r="470" spans="10:11">
      <c r="J470" s="75"/>
      <c r="K470" s="75"/>
    </row>
    <row r="471" spans="10:11">
      <c r="J471" s="75"/>
      <c r="K471" s="75"/>
    </row>
    <row r="472" spans="10:11">
      <c r="J472" s="75"/>
      <c r="K472" s="75"/>
    </row>
    <row r="473" spans="10:11">
      <c r="J473" s="75"/>
      <c r="K473" s="75"/>
    </row>
    <row r="474" spans="10:11">
      <c r="J474" s="75"/>
      <c r="K474" s="75"/>
    </row>
    <row r="475" spans="10:11">
      <c r="J475" s="75"/>
      <c r="K475" s="75"/>
    </row>
    <row r="476" spans="10:11">
      <c r="J476" s="75"/>
      <c r="K476" s="75"/>
    </row>
    <row r="477" spans="10:11">
      <c r="J477" s="75"/>
      <c r="K477" s="75"/>
    </row>
    <row r="478" spans="10:11">
      <c r="J478" s="75"/>
      <c r="K478" s="75"/>
    </row>
    <row r="479" spans="10:11">
      <c r="J479" s="75"/>
      <c r="K479" s="75"/>
    </row>
    <row r="480" spans="10:11">
      <c r="J480" s="75"/>
      <c r="K480" s="75"/>
    </row>
    <row r="481" spans="10:11">
      <c r="J481" s="75"/>
      <c r="K481" s="75"/>
    </row>
    <row r="482" spans="10:11">
      <c r="J482" s="75"/>
      <c r="K482" s="75"/>
    </row>
    <row r="483" spans="10:11">
      <c r="J483" s="75"/>
      <c r="K483" s="75"/>
    </row>
    <row r="484" spans="10:11">
      <c r="J484" s="75"/>
      <c r="K484" s="75"/>
    </row>
    <row r="485" spans="10:11">
      <c r="J485" s="75"/>
      <c r="K485" s="75"/>
    </row>
    <row r="486" spans="10:11">
      <c r="J486" s="75"/>
      <c r="K486" s="75"/>
    </row>
    <row r="487" spans="10:11">
      <c r="J487" s="75"/>
      <c r="K487" s="75"/>
    </row>
    <row r="488" spans="10:11">
      <c r="J488" s="75"/>
      <c r="K488" s="75"/>
    </row>
    <row r="489" spans="10:11">
      <c r="J489" s="75"/>
      <c r="K489" s="75"/>
    </row>
    <row r="490" spans="10:11">
      <c r="J490" s="75"/>
      <c r="K490" s="75"/>
    </row>
    <row r="491" spans="10:11">
      <c r="J491" s="75"/>
      <c r="K491" s="75"/>
    </row>
    <row r="492" spans="10:11">
      <c r="J492" s="75"/>
      <c r="K492" s="75"/>
    </row>
    <row r="493" spans="10:11">
      <c r="J493" s="75"/>
      <c r="K493" s="75"/>
    </row>
    <row r="494" spans="10:11">
      <c r="J494" s="75"/>
      <c r="K494" s="75"/>
    </row>
    <row r="495" spans="10:11">
      <c r="J495" s="75"/>
      <c r="K495" s="75"/>
    </row>
    <row r="496" spans="10:11">
      <c r="J496" s="75"/>
      <c r="K496" s="75"/>
    </row>
    <row r="497" spans="10:11">
      <c r="J497" s="75"/>
      <c r="K497" s="75"/>
    </row>
    <row r="498" spans="10:11">
      <c r="J498" s="75"/>
      <c r="K498" s="75"/>
    </row>
    <row r="499" spans="10:11">
      <c r="J499" s="75"/>
      <c r="K499" s="75"/>
    </row>
    <row r="500" spans="10:11">
      <c r="J500" s="75"/>
      <c r="K500" s="75"/>
    </row>
    <row r="501" spans="10:11">
      <c r="J501" s="75"/>
      <c r="K501" s="75"/>
    </row>
    <row r="502" spans="10:11">
      <c r="J502" s="75"/>
      <c r="K502" s="75"/>
    </row>
    <row r="503" spans="10:11">
      <c r="J503" s="75"/>
      <c r="K503" s="75"/>
    </row>
    <row r="504" spans="10:11">
      <c r="J504" s="75"/>
      <c r="K504" s="75"/>
    </row>
    <row r="505" spans="10:11">
      <c r="J505" s="75"/>
      <c r="K505" s="75"/>
    </row>
    <row r="506" spans="10:11">
      <c r="J506" s="75"/>
      <c r="K506" s="75"/>
    </row>
    <row r="507" spans="10:11">
      <c r="J507" s="75"/>
      <c r="K507" s="75"/>
    </row>
    <row r="508" spans="10:11">
      <c r="J508" s="75"/>
      <c r="K508" s="75"/>
    </row>
    <row r="509" spans="10:11">
      <c r="J509" s="75"/>
      <c r="K509" s="75"/>
    </row>
    <row r="510" spans="10:11">
      <c r="J510" s="75"/>
      <c r="K510" s="75"/>
    </row>
    <row r="511" spans="10:11">
      <c r="J511" s="75"/>
      <c r="K511" s="75"/>
    </row>
    <row r="512" spans="10:11">
      <c r="J512" s="75"/>
      <c r="K512" s="75"/>
    </row>
    <row r="513" spans="10:11">
      <c r="J513" s="75"/>
      <c r="K513" s="75"/>
    </row>
    <row r="514" spans="10:11">
      <c r="J514" s="75"/>
      <c r="K514" s="75"/>
    </row>
    <row r="515" spans="10:11">
      <c r="J515" s="75"/>
      <c r="K515" s="75"/>
    </row>
    <row r="516" spans="10:11">
      <c r="J516" s="75"/>
      <c r="K516" s="75"/>
    </row>
    <row r="517" spans="10:11">
      <c r="J517" s="75"/>
      <c r="K517" s="75"/>
    </row>
    <row r="518" spans="10:11">
      <c r="J518" s="75"/>
      <c r="K518" s="75"/>
    </row>
    <row r="519" spans="10:11">
      <c r="J519" s="75"/>
      <c r="K519" s="75"/>
    </row>
    <row r="520" spans="10:11">
      <c r="J520" s="75"/>
      <c r="K520" s="75"/>
    </row>
    <row r="521" spans="10:11">
      <c r="J521" s="75"/>
      <c r="K521" s="75"/>
    </row>
    <row r="522" spans="10:11">
      <c r="J522" s="75"/>
      <c r="K522" s="75"/>
    </row>
    <row r="523" spans="10:11">
      <c r="J523" s="75"/>
      <c r="K523" s="75"/>
    </row>
    <row r="524" spans="10:11">
      <c r="J524" s="75"/>
      <c r="K524" s="75"/>
    </row>
    <row r="525" spans="10:11">
      <c r="J525" s="75"/>
      <c r="K525" s="75"/>
    </row>
    <row r="526" spans="10:11">
      <c r="J526" s="75"/>
      <c r="K526" s="75"/>
    </row>
    <row r="527" spans="10:11">
      <c r="J527" s="75"/>
      <c r="K527" s="75"/>
    </row>
    <row r="528" spans="10:11">
      <c r="J528" s="75"/>
      <c r="K528" s="75"/>
    </row>
    <row r="529" spans="10:11">
      <c r="J529" s="75"/>
      <c r="K529" s="75"/>
    </row>
    <row r="530" spans="10:11">
      <c r="J530" s="75"/>
      <c r="K530" s="75"/>
    </row>
    <row r="531" spans="10:11">
      <c r="J531" s="75"/>
      <c r="K531" s="75"/>
    </row>
    <row r="532" spans="10:11">
      <c r="J532" s="75"/>
      <c r="K532" s="75"/>
    </row>
    <row r="533" spans="10:11">
      <c r="J533" s="75"/>
      <c r="K533" s="75"/>
    </row>
    <row r="534" spans="10:11">
      <c r="J534" s="75"/>
      <c r="K534" s="75"/>
    </row>
    <row r="535" spans="10:11">
      <c r="J535" s="75"/>
      <c r="K535" s="75"/>
    </row>
    <row r="536" spans="10:11">
      <c r="J536" s="75"/>
      <c r="K536" s="75"/>
    </row>
    <row r="537" spans="10:11">
      <c r="J537" s="75"/>
      <c r="K537" s="75"/>
    </row>
    <row r="538" spans="10:11">
      <c r="J538" s="75"/>
      <c r="K538" s="75"/>
    </row>
    <row r="539" spans="10:11">
      <c r="J539" s="75"/>
      <c r="K539" s="75"/>
    </row>
    <row r="540" spans="10:11">
      <c r="J540" s="75"/>
      <c r="K540" s="75"/>
    </row>
    <row r="541" spans="10:11">
      <c r="J541" s="75"/>
      <c r="K541" s="75"/>
    </row>
    <row r="542" spans="10:11">
      <c r="J542" s="75"/>
      <c r="K542" s="75"/>
    </row>
    <row r="543" spans="10:11">
      <c r="J543" s="75"/>
      <c r="K543" s="75"/>
    </row>
    <row r="544" spans="10:11">
      <c r="J544" s="75"/>
      <c r="K544" s="75"/>
    </row>
    <row r="545" spans="10:11">
      <c r="J545" s="75"/>
      <c r="K545" s="75"/>
    </row>
    <row r="546" spans="10:11">
      <c r="J546" s="75"/>
      <c r="K546" s="75"/>
    </row>
    <row r="547" spans="10:11">
      <c r="J547" s="75"/>
      <c r="K547" s="75"/>
    </row>
    <row r="548" spans="10:11">
      <c r="J548" s="75"/>
      <c r="K548" s="75"/>
    </row>
    <row r="549" spans="10:11">
      <c r="J549" s="75"/>
      <c r="K549" s="75"/>
    </row>
    <row r="550" spans="10:11">
      <c r="J550" s="75"/>
      <c r="K550" s="75"/>
    </row>
    <row r="551" spans="10:11">
      <c r="J551" s="75"/>
      <c r="K551" s="75"/>
    </row>
    <row r="552" spans="10:11">
      <c r="J552" s="75"/>
      <c r="K552" s="75"/>
    </row>
    <row r="553" spans="10:11">
      <c r="J553" s="75"/>
      <c r="K553" s="75"/>
    </row>
    <row r="554" spans="10:11">
      <c r="J554" s="75"/>
      <c r="K554" s="75"/>
    </row>
    <row r="555" spans="10:11">
      <c r="J555" s="75"/>
      <c r="K555" s="75"/>
    </row>
    <row r="556" spans="10:11">
      <c r="J556" s="75"/>
      <c r="K556" s="75"/>
    </row>
    <row r="557" spans="10:11">
      <c r="J557" s="75"/>
      <c r="K557" s="75"/>
    </row>
    <row r="558" spans="10:11">
      <c r="J558" s="75"/>
      <c r="K558" s="75"/>
    </row>
    <row r="559" spans="10:11">
      <c r="J559" s="75"/>
      <c r="K559" s="75"/>
    </row>
    <row r="560" spans="10:11">
      <c r="J560" s="75"/>
      <c r="K560" s="75"/>
    </row>
    <row r="561" spans="10:11">
      <c r="J561" s="75"/>
      <c r="K561" s="75"/>
    </row>
    <row r="562" spans="10:11">
      <c r="J562" s="75"/>
      <c r="K562" s="75"/>
    </row>
    <row r="563" spans="10:11">
      <c r="J563" s="75"/>
      <c r="K563" s="75"/>
    </row>
    <row r="564" spans="10:11">
      <c r="J564" s="75"/>
      <c r="K564" s="75"/>
    </row>
    <row r="565" spans="10:11">
      <c r="J565" s="75"/>
      <c r="K565" s="75"/>
    </row>
    <row r="566" spans="10:11">
      <c r="J566" s="75"/>
      <c r="K566" s="75"/>
    </row>
    <row r="567" spans="10:11">
      <c r="J567" s="75"/>
      <c r="K567" s="75"/>
    </row>
    <row r="568" spans="10:11">
      <c r="J568" s="75"/>
      <c r="K568" s="75"/>
    </row>
    <row r="569" spans="10:11">
      <c r="J569" s="75"/>
      <c r="K569" s="75"/>
    </row>
    <row r="570" spans="10:11">
      <c r="J570" s="75"/>
      <c r="K570" s="75"/>
    </row>
    <row r="571" spans="10:11">
      <c r="J571" s="75"/>
      <c r="K571" s="75"/>
    </row>
    <row r="572" spans="10:11">
      <c r="J572" s="75"/>
      <c r="K572" s="75"/>
    </row>
    <row r="573" spans="10:11">
      <c r="J573" s="75"/>
      <c r="K573" s="75"/>
    </row>
    <row r="574" spans="10:11">
      <c r="J574" s="75"/>
      <c r="K574" s="75"/>
    </row>
    <row r="575" spans="10:11">
      <c r="J575" s="75"/>
      <c r="K575" s="75"/>
    </row>
    <row r="576" spans="10:11">
      <c r="J576" s="75"/>
      <c r="K576" s="75"/>
    </row>
    <row r="577" spans="10:11">
      <c r="J577" s="75"/>
      <c r="K577" s="75"/>
    </row>
    <row r="578" spans="10:11">
      <c r="J578" s="75"/>
      <c r="K578" s="75"/>
    </row>
    <row r="579" spans="10:11">
      <c r="J579" s="75"/>
      <c r="K579" s="75"/>
    </row>
    <row r="580" spans="10:11">
      <c r="J580" s="75"/>
      <c r="K580" s="75"/>
    </row>
    <row r="581" spans="10:11">
      <c r="J581" s="75"/>
      <c r="K581" s="75"/>
    </row>
    <row r="582" spans="10:11">
      <c r="J582" s="75"/>
      <c r="K582" s="75"/>
    </row>
    <row r="583" spans="10:11">
      <c r="J583" s="75"/>
      <c r="K583" s="75"/>
    </row>
    <row r="584" spans="10:11">
      <c r="J584" s="75"/>
      <c r="K584" s="75"/>
    </row>
    <row r="585" spans="10:11">
      <c r="J585" s="75"/>
      <c r="K585" s="75"/>
    </row>
    <row r="586" spans="10:11">
      <c r="J586" s="75"/>
      <c r="K586" s="75"/>
    </row>
    <row r="587" spans="10:11">
      <c r="J587" s="75"/>
      <c r="K587" s="75"/>
    </row>
    <row r="588" spans="10:11">
      <c r="J588" s="75"/>
      <c r="K588" s="75"/>
    </row>
    <row r="589" spans="10:11">
      <c r="J589" s="75"/>
      <c r="K589" s="75"/>
    </row>
    <row r="590" spans="10:11">
      <c r="J590" s="75"/>
      <c r="K590" s="75"/>
    </row>
    <row r="591" spans="10:11">
      <c r="J591" s="75"/>
      <c r="K591" s="75"/>
    </row>
    <row r="592" spans="10:11">
      <c r="J592" s="75"/>
      <c r="K592" s="75"/>
    </row>
    <row r="593" spans="10:11">
      <c r="J593" s="75"/>
      <c r="K593" s="75"/>
    </row>
    <row r="594" spans="10:11">
      <c r="J594" s="75"/>
      <c r="K594" s="75"/>
    </row>
    <row r="595" spans="10:11">
      <c r="J595" s="75"/>
      <c r="K595" s="75"/>
    </row>
    <row r="596" spans="10:11">
      <c r="J596" s="75"/>
      <c r="K596" s="75"/>
    </row>
    <row r="597" spans="10:11">
      <c r="J597" s="75"/>
      <c r="K597" s="75"/>
    </row>
    <row r="598" spans="10:11">
      <c r="J598" s="75"/>
      <c r="K598" s="75"/>
    </row>
    <row r="599" spans="10:11">
      <c r="J599" s="75"/>
      <c r="K599" s="75"/>
    </row>
    <row r="600" spans="10:11">
      <c r="J600" s="75"/>
      <c r="K600" s="75"/>
    </row>
    <row r="601" spans="10:11">
      <c r="J601" s="75"/>
      <c r="K601" s="75"/>
    </row>
    <row r="602" spans="10:11">
      <c r="J602" s="75"/>
      <c r="K602" s="75"/>
    </row>
    <row r="603" spans="10:11">
      <c r="J603" s="75"/>
      <c r="K603" s="75"/>
    </row>
    <row r="604" spans="10:11">
      <c r="J604" s="75"/>
      <c r="K604" s="75"/>
    </row>
    <row r="605" spans="10:11">
      <c r="J605" s="75"/>
      <c r="K605" s="75"/>
    </row>
    <row r="606" spans="10:11">
      <c r="J606" s="75"/>
      <c r="K606" s="75"/>
    </row>
    <row r="607" spans="10:11">
      <c r="J607" s="75"/>
      <c r="K607" s="75"/>
    </row>
    <row r="608" spans="10:11">
      <c r="J608" s="75"/>
      <c r="K608" s="75"/>
    </row>
    <row r="609" spans="10:11">
      <c r="J609" s="75"/>
      <c r="K609" s="75"/>
    </row>
    <row r="610" spans="10:11">
      <c r="J610" s="75"/>
      <c r="K610" s="75"/>
    </row>
    <row r="611" spans="10:11">
      <c r="J611" s="75"/>
      <c r="K611" s="75"/>
    </row>
    <row r="612" spans="10:11">
      <c r="J612" s="75"/>
      <c r="K612" s="75"/>
    </row>
    <row r="613" spans="10:11">
      <c r="J613" s="75"/>
      <c r="K613" s="75"/>
    </row>
    <row r="614" spans="10:11">
      <c r="J614" s="75"/>
      <c r="K614" s="75"/>
    </row>
    <row r="615" spans="10:11">
      <c r="J615" s="75"/>
      <c r="K615" s="75"/>
    </row>
    <row r="616" spans="10:11">
      <c r="J616" s="75"/>
      <c r="K616" s="75"/>
    </row>
    <row r="617" spans="10:11">
      <c r="J617" s="75"/>
      <c r="K617" s="75"/>
    </row>
    <row r="618" spans="10:11">
      <c r="J618" s="75"/>
      <c r="K618" s="75"/>
    </row>
    <row r="619" spans="10:11">
      <c r="J619" s="75"/>
      <c r="K619" s="75"/>
    </row>
    <row r="620" spans="10:11">
      <c r="J620" s="75"/>
      <c r="K620" s="75"/>
    </row>
    <row r="621" spans="10:11">
      <c r="J621" s="75"/>
      <c r="K621" s="75"/>
    </row>
    <row r="622" spans="10:11">
      <c r="J622" s="75"/>
      <c r="K622" s="75"/>
    </row>
    <row r="623" spans="10:11">
      <c r="J623" s="75"/>
      <c r="K623" s="75"/>
    </row>
    <row r="624" spans="10:11">
      <c r="J624" s="75"/>
      <c r="K624" s="75"/>
    </row>
    <row r="625" spans="10:11">
      <c r="J625" s="75"/>
      <c r="K625" s="75"/>
    </row>
    <row r="626" spans="10:11">
      <c r="J626" s="75"/>
      <c r="K626" s="75"/>
    </row>
    <row r="627" spans="10:11">
      <c r="J627" s="75"/>
      <c r="K627" s="75"/>
    </row>
    <row r="628" spans="10:11">
      <c r="J628" s="75"/>
      <c r="K628" s="75"/>
    </row>
    <row r="629" spans="10:11">
      <c r="J629" s="75"/>
      <c r="K629" s="75"/>
    </row>
    <row r="630" spans="10:11">
      <c r="J630" s="75"/>
      <c r="K630" s="75"/>
    </row>
    <row r="631" spans="10:11">
      <c r="J631" s="75"/>
      <c r="K631" s="75"/>
    </row>
    <row r="632" spans="10:11">
      <c r="J632" s="75"/>
      <c r="K632" s="75"/>
    </row>
    <row r="633" spans="10:11">
      <c r="J633" s="75"/>
      <c r="K633" s="75"/>
    </row>
    <row r="634" spans="10:11">
      <c r="J634" s="75"/>
      <c r="K634" s="75"/>
    </row>
    <row r="635" spans="10:11">
      <c r="J635" s="75"/>
      <c r="K635" s="75"/>
    </row>
    <row r="636" spans="10:11">
      <c r="J636" s="75"/>
      <c r="K636" s="75"/>
    </row>
    <row r="637" spans="10:11">
      <c r="J637" s="75"/>
      <c r="K637" s="75"/>
    </row>
    <row r="638" spans="10:11">
      <c r="J638" s="75"/>
      <c r="K638" s="75"/>
    </row>
    <row r="639" spans="10:11">
      <c r="J639" s="75"/>
      <c r="K639" s="75"/>
    </row>
    <row r="640" spans="10:11">
      <c r="J640" s="75"/>
      <c r="K640" s="75"/>
    </row>
    <row r="641" spans="10:11">
      <c r="J641" s="75"/>
      <c r="K641" s="75"/>
    </row>
    <row r="642" spans="10:11">
      <c r="J642" s="75"/>
      <c r="K642" s="75"/>
    </row>
    <row r="643" spans="10:11">
      <c r="J643" s="75"/>
      <c r="K643" s="75"/>
    </row>
    <row r="644" spans="10:11">
      <c r="J644" s="75"/>
      <c r="K644" s="75"/>
    </row>
    <row r="645" spans="10:11">
      <c r="J645" s="75"/>
      <c r="K645" s="75"/>
    </row>
    <row r="646" spans="10:11">
      <c r="J646" s="75"/>
      <c r="K646" s="75"/>
    </row>
    <row r="647" spans="10:11">
      <c r="J647" s="75"/>
      <c r="K647" s="75"/>
    </row>
    <row r="648" spans="10:11">
      <c r="J648" s="75"/>
      <c r="K648" s="75"/>
    </row>
    <row r="649" spans="10:11">
      <c r="J649" s="75"/>
      <c r="K649" s="75"/>
    </row>
    <row r="650" spans="10:11">
      <c r="J650" s="75"/>
      <c r="K650" s="75"/>
    </row>
    <row r="651" spans="10:11">
      <c r="J651" s="75"/>
      <c r="K651" s="75"/>
    </row>
    <row r="652" spans="10:11">
      <c r="J652" s="75"/>
      <c r="K652" s="75"/>
    </row>
    <row r="653" spans="10:11">
      <c r="J653" s="75"/>
      <c r="K653" s="75"/>
    </row>
    <row r="654" spans="10:11">
      <c r="J654" s="75"/>
      <c r="K654" s="75"/>
    </row>
    <row r="655" spans="10:11">
      <c r="J655" s="75"/>
      <c r="K655" s="75"/>
    </row>
    <row r="656" spans="10:11">
      <c r="J656" s="75"/>
      <c r="K656" s="75"/>
    </row>
    <row r="657" spans="10:11">
      <c r="J657" s="75"/>
      <c r="K657" s="75"/>
    </row>
    <row r="658" spans="10:11">
      <c r="J658" s="75"/>
      <c r="K658" s="75"/>
    </row>
    <row r="659" spans="10:11">
      <c r="J659" s="75"/>
      <c r="K659" s="75"/>
    </row>
    <row r="660" spans="10:11">
      <c r="J660" s="75"/>
      <c r="K660" s="75"/>
    </row>
    <row r="661" spans="10:11">
      <c r="J661" s="75"/>
      <c r="K661" s="75"/>
    </row>
    <row r="662" spans="10:11">
      <c r="J662" s="75"/>
      <c r="K662" s="75"/>
    </row>
    <row r="663" spans="10:11">
      <c r="J663" s="75"/>
      <c r="K663" s="75"/>
    </row>
    <row r="664" spans="10:11">
      <c r="J664" s="75"/>
      <c r="K664" s="75"/>
    </row>
    <row r="665" spans="10:11">
      <c r="J665" s="75"/>
      <c r="K665" s="75"/>
    </row>
    <row r="666" spans="10:11">
      <c r="J666" s="75"/>
      <c r="K666" s="75"/>
    </row>
    <row r="667" spans="10:11">
      <c r="J667" s="75"/>
      <c r="K667" s="75"/>
    </row>
    <row r="668" spans="10:11">
      <c r="J668" s="75"/>
      <c r="K668" s="75"/>
    </row>
    <row r="669" spans="10:11">
      <c r="J669" s="75"/>
      <c r="K669" s="75"/>
    </row>
    <row r="670" spans="10:11">
      <c r="J670" s="75"/>
      <c r="K670" s="75"/>
    </row>
    <row r="671" spans="10:11">
      <c r="J671" s="75"/>
      <c r="K671" s="75"/>
    </row>
    <row r="672" spans="10:11">
      <c r="J672" s="75"/>
      <c r="K672" s="75"/>
    </row>
    <row r="673" spans="10:11">
      <c r="J673" s="75"/>
      <c r="K673" s="75"/>
    </row>
    <row r="674" spans="10:11">
      <c r="J674" s="75"/>
      <c r="K674" s="75"/>
    </row>
    <row r="675" spans="10:11">
      <c r="J675" s="75"/>
      <c r="K675" s="75"/>
    </row>
    <row r="676" spans="10:11">
      <c r="J676" s="75"/>
      <c r="K676" s="75"/>
    </row>
    <row r="677" spans="10:11">
      <c r="J677" s="75"/>
      <c r="K677" s="75"/>
    </row>
    <row r="678" spans="10:11">
      <c r="J678" s="75"/>
      <c r="K678" s="75"/>
    </row>
    <row r="679" spans="10:11">
      <c r="J679" s="75"/>
      <c r="K679" s="75"/>
    </row>
    <row r="680" spans="10:11">
      <c r="J680" s="75"/>
      <c r="K680" s="75"/>
    </row>
    <row r="681" spans="10:11">
      <c r="J681" s="75"/>
      <c r="K681" s="75"/>
    </row>
    <row r="682" spans="10:11">
      <c r="J682" s="75"/>
      <c r="K682" s="75"/>
    </row>
    <row r="683" spans="10:11">
      <c r="J683" s="75"/>
      <c r="K683" s="75"/>
    </row>
    <row r="684" spans="10:11">
      <c r="J684" s="75"/>
      <c r="K684" s="75"/>
    </row>
    <row r="685" spans="10:11">
      <c r="J685" s="75"/>
      <c r="K685" s="75"/>
    </row>
    <row r="686" spans="10:11">
      <c r="J686" s="75"/>
      <c r="K686" s="75"/>
    </row>
    <row r="687" spans="10:11">
      <c r="J687" s="75"/>
      <c r="K687" s="75"/>
    </row>
    <row r="688" spans="10:11">
      <c r="J688" s="75"/>
      <c r="K688" s="75"/>
    </row>
    <row r="689" spans="10:11">
      <c r="J689" s="75"/>
      <c r="K689" s="75"/>
    </row>
    <row r="690" spans="10:11">
      <c r="J690" s="75"/>
      <c r="K690" s="75"/>
    </row>
    <row r="691" spans="10:11">
      <c r="J691" s="75"/>
      <c r="K691" s="75"/>
    </row>
    <row r="692" spans="10:11">
      <c r="J692" s="75"/>
      <c r="K692" s="75"/>
    </row>
    <row r="693" spans="10:11">
      <c r="J693" s="75"/>
      <c r="K693" s="75"/>
    </row>
    <row r="694" spans="10:11">
      <c r="J694" s="75"/>
      <c r="K694" s="75"/>
    </row>
    <row r="695" spans="10:11">
      <c r="J695" s="75"/>
      <c r="K695" s="75"/>
    </row>
    <row r="696" spans="10:11">
      <c r="J696" s="75"/>
      <c r="K696" s="75"/>
    </row>
    <row r="697" spans="10:11">
      <c r="J697" s="75"/>
      <c r="K697" s="75"/>
    </row>
    <row r="698" spans="10:11">
      <c r="J698" s="75"/>
      <c r="K698" s="75"/>
    </row>
    <row r="699" spans="10:11">
      <c r="J699" s="75"/>
      <c r="K699" s="75"/>
    </row>
    <row r="700" spans="10:11">
      <c r="J700" s="75"/>
      <c r="K700" s="75"/>
    </row>
    <row r="701" spans="10:11">
      <c r="J701" s="75"/>
      <c r="K701" s="75"/>
    </row>
    <row r="702" spans="10:11">
      <c r="J702" s="75"/>
      <c r="K702" s="75"/>
    </row>
    <row r="703" spans="10:11">
      <c r="J703" s="75"/>
      <c r="K703" s="75"/>
    </row>
    <row r="704" spans="10:11">
      <c r="J704" s="75"/>
      <c r="K704" s="75"/>
    </row>
    <row r="705" spans="10:11">
      <c r="J705" s="75"/>
      <c r="K705" s="75"/>
    </row>
    <row r="706" spans="10:11">
      <c r="J706" s="75"/>
      <c r="K706" s="75"/>
    </row>
    <row r="707" spans="10:11">
      <c r="J707" s="75"/>
      <c r="K707" s="75"/>
    </row>
    <row r="708" spans="10:11">
      <c r="J708" s="75"/>
      <c r="K708" s="75"/>
    </row>
    <row r="709" spans="10:11">
      <c r="J709" s="75"/>
      <c r="K709" s="75"/>
    </row>
    <row r="710" spans="10:11">
      <c r="J710" s="75"/>
      <c r="K710" s="75"/>
    </row>
    <row r="711" spans="10:11">
      <c r="J711" s="75"/>
      <c r="K711" s="75"/>
    </row>
    <row r="712" spans="10:11">
      <c r="J712" s="75"/>
      <c r="K712" s="75"/>
    </row>
    <row r="713" spans="10:11">
      <c r="J713" s="75"/>
      <c r="K713" s="75"/>
    </row>
    <row r="714" spans="10:11">
      <c r="J714" s="75"/>
      <c r="K714" s="75"/>
    </row>
    <row r="715" spans="10:11">
      <c r="J715" s="75"/>
      <c r="K715" s="75"/>
    </row>
    <row r="716" spans="10:11">
      <c r="J716" s="75"/>
      <c r="K716" s="75"/>
    </row>
    <row r="717" spans="10:11">
      <c r="J717" s="75"/>
      <c r="K717" s="75"/>
    </row>
    <row r="718" spans="10:11">
      <c r="J718" s="75"/>
      <c r="K718" s="75"/>
    </row>
    <row r="719" spans="10:11">
      <c r="J719" s="75"/>
      <c r="K719" s="75"/>
    </row>
    <row r="720" spans="10:11">
      <c r="J720" s="75"/>
      <c r="K720" s="75"/>
    </row>
    <row r="721" spans="10:11">
      <c r="J721" s="75"/>
      <c r="K721" s="75"/>
    </row>
    <row r="722" spans="10:11">
      <c r="J722" s="75"/>
      <c r="K722" s="75"/>
    </row>
    <row r="723" spans="10:11">
      <c r="J723" s="75"/>
      <c r="K723" s="75"/>
    </row>
    <row r="724" spans="10:11">
      <c r="J724" s="75"/>
      <c r="K724" s="75"/>
    </row>
    <row r="725" spans="10:11">
      <c r="J725" s="75"/>
      <c r="K725" s="75"/>
    </row>
    <row r="726" spans="10:11">
      <c r="J726" s="75"/>
      <c r="K726" s="75"/>
    </row>
    <row r="727" spans="10:11">
      <c r="J727" s="75"/>
      <c r="K727" s="75"/>
    </row>
    <row r="728" spans="10:11">
      <c r="J728" s="75"/>
      <c r="K728" s="75"/>
    </row>
    <row r="729" spans="10:11">
      <c r="J729" s="75"/>
      <c r="K729" s="75"/>
    </row>
    <row r="730" spans="10:11">
      <c r="J730" s="75"/>
      <c r="K730" s="75"/>
    </row>
    <row r="731" spans="10:11">
      <c r="J731" s="75"/>
      <c r="K731" s="75"/>
    </row>
    <row r="732" spans="10:11">
      <c r="J732" s="75"/>
      <c r="K732" s="75"/>
    </row>
    <row r="733" spans="10:11">
      <c r="J733" s="75"/>
      <c r="K733" s="75"/>
    </row>
    <row r="734" spans="10:11">
      <c r="J734" s="75"/>
      <c r="K734" s="75"/>
    </row>
    <row r="735" spans="10:11">
      <c r="J735" s="75"/>
      <c r="K735" s="75"/>
    </row>
    <row r="736" spans="10:11">
      <c r="J736" s="75"/>
      <c r="K736" s="75"/>
    </row>
    <row r="737" spans="10:11">
      <c r="J737" s="75"/>
      <c r="K737" s="75"/>
    </row>
    <row r="738" spans="10:11">
      <c r="J738" s="75"/>
      <c r="K738" s="75"/>
    </row>
    <row r="739" spans="10:11">
      <c r="J739" s="75"/>
      <c r="K739" s="75"/>
    </row>
    <row r="740" spans="10:11">
      <c r="J740" s="75"/>
      <c r="K740" s="75"/>
    </row>
    <row r="741" spans="10:11">
      <c r="J741" s="75"/>
      <c r="K741" s="75"/>
    </row>
    <row r="742" spans="10:11">
      <c r="J742" s="75"/>
      <c r="K742" s="75"/>
    </row>
    <row r="743" spans="10:11">
      <c r="J743" s="75"/>
      <c r="K743" s="75"/>
    </row>
    <row r="744" spans="10:11">
      <c r="J744" s="75"/>
      <c r="K744" s="75"/>
    </row>
    <row r="745" spans="10:11">
      <c r="J745" s="75"/>
      <c r="K745" s="75"/>
    </row>
    <row r="746" spans="10:11">
      <c r="J746" s="75"/>
      <c r="K746" s="75"/>
    </row>
    <row r="747" spans="10:11">
      <c r="J747" s="75"/>
      <c r="K747" s="75"/>
    </row>
    <row r="748" spans="10:11">
      <c r="J748" s="75"/>
      <c r="K748" s="75"/>
    </row>
    <row r="749" spans="10:11">
      <c r="J749" s="75"/>
      <c r="K749" s="75"/>
    </row>
    <row r="750" spans="10:11">
      <c r="J750" s="75"/>
      <c r="K750" s="75"/>
    </row>
    <row r="751" spans="10:11">
      <c r="J751" s="75"/>
      <c r="K751" s="75"/>
    </row>
    <row r="752" spans="10:11">
      <c r="J752" s="75"/>
      <c r="K752" s="75"/>
    </row>
    <row r="753" spans="10:11">
      <c r="J753" s="75"/>
      <c r="K753" s="75"/>
    </row>
    <row r="754" spans="10:11">
      <c r="J754" s="75"/>
      <c r="K754" s="75"/>
    </row>
    <row r="755" spans="10:11">
      <c r="J755" s="75"/>
      <c r="K755" s="75"/>
    </row>
    <row r="756" spans="10:11">
      <c r="J756" s="75"/>
      <c r="K756" s="75"/>
    </row>
    <row r="757" spans="10:11">
      <c r="J757" s="75"/>
      <c r="K757" s="75"/>
    </row>
    <row r="758" spans="10:11">
      <c r="J758" s="75"/>
      <c r="K758" s="75"/>
    </row>
    <row r="759" spans="10:11">
      <c r="J759" s="75"/>
      <c r="K759" s="75"/>
    </row>
    <row r="760" spans="10:11">
      <c r="J760" s="75"/>
      <c r="K760" s="75"/>
    </row>
    <row r="761" spans="10:11">
      <c r="J761" s="75"/>
      <c r="K761" s="75"/>
    </row>
    <row r="762" spans="10:11">
      <c r="J762" s="75"/>
      <c r="K762" s="75"/>
    </row>
    <row r="763" spans="10:11">
      <c r="J763" s="75"/>
      <c r="K763" s="75"/>
    </row>
    <row r="764" spans="10:11">
      <c r="J764" s="75"/>
      <c r="K764" s="75"/>
    </row>
    <row r="765" spans="10:11">
      <c r="J765" s="75"/>
      <c r="K765" s="75"/>
    </row>
    <row r="766" spans="10:11">
      <c r="J766" s="75"/>
      <c r="K766" s="75"/>
    </row>
    <row r="767" spans="10:11">
      <c r="J767" s="75"/>
      <c r="K767" s="75"/>
    </row>
    <row r="768" spans="10:11">
      <c r="J768" s="75"/>
      <c r="K768" s="75"/>
    </row>
    <row r="769" spans="10:11">
      <c r="J769" s="75"/>
      <c r="K769" s="75"/>
    </row>
    <row r="770" spans="10:11">
      <c r="J770" s="75"/>
      <c r="K770" s="75"/>
    </row>
    <row r="771" spans="10:11">
      <c r="J771" s="75"/>
      <c r="K771" s="75"/>
    </row>
    <row r="772" spans="10:11">
      <c r="J772" s="75"/>
      <c r="K772" s="75"/>
    </row>
    <row r="773" spans="10:11">
      <c r="J773" s="75"/>
      <c r="K773" s="75"/>
    </row>
    <row r="774" spans="10:11">
      <c r="J774" s="75"/>
      <c r="K774" s="75"/>
    </row>
    <row r="775" spans="10:11">
      <c r="J775" s="75"/>
      <c r="K775" s="75"/>
    </row>
    <row r="776" spans="10:11">
      <c r="J776" s="75"/>
      <c r="K776" s="75"/>
    </row>
    <row r="777" spans="10:11">
      <c r="J777" s="75"/>
      <c r="K777" s="75"/>
    </row>
    <row r="778" spans="10:11">
      <c r="J778" s="75"/>
      <c r="K778" s="75"/>
    </row>
    <row r="779" spans="10:11">
      <c r="J779" s="75"/>
      <c r="K779" s="75"/>
    </row>
    <row r="780" spans="10:11">
      <c r="J780" s="75"/>
      <c r="K780" s="75"/>
    </row>
    <row r="781" spans="10:11">
      <c r="J781" s="75"/>
      <c r="K781" s="75"/>
    </row>
    <row r="782" spans="10:11">
      <c r="J782" s="75"/>
      <c r="K782" s="75"/>
    </row>
    <row r="783" spans="10:11">
      <c r="J783" s="75"/>
      <c r="K783" s="75"/>
    </row>
    <row r="784" spans="10:11">
      <c r="J784" s="75"/>
      <c r="K784" s="75"/>
    </row>
    <row r="785" spans="10:11">
      <c r="J785" s="75"/>
      <c r="K785" s="75"/>
    </row>
    <row r="786" spans="10:11">
      <c r="J786" s="75"/>
      <c r="K786" s="75"/>
    </row>
    <row r="787" spans="10:11">
      <c r="J787" s="75"/>
      <c r="K787" s="75"/>
    </row>
    <row r="788" spans="10:11">
      <c r="J788" s="75"/>
      <c r="K788" s="75"/>
    </row>
    <row r="789" spans="10:11">
      <c r="J789" s="75"/>
      <c r="K789" s="75"/>
    </row>
    <row r="790" spans="10:11">
      <c r="J790" s="75"/>
      <c r="K790" s="75"/>
    </row>
    <row r="791" spans="10:11">
      <c r="J791" s="75"/>
      <c r="K791" s="75"/>
    </row>
    <row r="792" spans="10:11">
      <c r="J792" s="75"/>
      <c r="K792" s="75"/>
    </row>
    <row r="793" spans="10:11">
      <c r="J793" s="75"/>
      <c r="K793" s="75"/>
    </row>
    <row r="794" spans="10:11">
      <c r="J794" s="75"/>
      <c r="K794" s="75"/>
    </row>
    <row r="795" spans="10:11">
      <c r="J795" s="75"/>
      <c r="K795" s="75"/>
    </row>
    <row r="796" spans="10:11">
      <c r="J796" s="75"/>
      <c r="K796" s="75"/>
    </row>
    <row r="797" spans="10:11">
      <c r="J797" s="75"/>
      <c r="K797" s="75"/>
    </row>
    <row r="798" spans="10:11">
      <c r="J798" s="75"/>
      <c r="K798" s="75"/>
    </row>
    <row r="799" spans="10:11">
      <c r="J799" s="75"/>
      <c r="K799" s="75"/>
    </row>
    <row r="800" spans="10:11">
      <c r="J800" s="75"/>
      <c r="K800" s="75"/>
    </row>
    <row r="801" spans="10:11">
      <c r="J801" s="75"/>
      <c r="K801" s="75"/>
    </row>
    <row r="802" spans="10:11">
      <c r="J802" s="75"/>
      <c r="K802" s="75"/>
    </row>
    <row r="803" spans="10:11">
      <c r="J803" s="75"/>
      <c r="K803" s="75"/>
    </row>
    <row r="804" spans="10:11">
      <c r="J804" s="75"/>
      <c r="K804" s="75"/>
    </row>
    <row r="805" spans="10:11">
      <c r="J805" s="75"/>
      <c r="K805" s="75"/>
    </row>
    <row r="806" spans="10:11">
      <c r="J806" s="75"/>
      <c r="K806" s="75"/>
    </row>
    <row r="807" spans="10:11">
      <c r="J807" s="75"/>
      <c r="K807" s="75"/>
    </row>
    <row r="808" spans="10:11">
      <c r="J808" s="75"/>
      <c r="K808" s="75"/>
    </row>
    <row r="809" spans="10:11">
      <c r="J809" s="75"/>
      <c r="K809" s="75"/>
    </row>
    <row r="810" spans="10:11">
      <c r="J810" s="75"/>
      <c r="K810" s="75"/>
    </row>
    <row r="811" spans="10:11">
      <c r="J811" s="75"/>
      <c r="K811" s="75"/>
    </row>
    <row r="812" spans="10:11">
      <c r="J812" s="75"/>
      <c r="K812" s="75"/>
    </row>
    <row r="813" spans="10:11">
      <c r="J813" s="75"/>
      <c r="K813" s="75"/>
    </row>
    <row r="814" spans="10:11">
      <c r="J814" s="75"/>
      <c r="K814" s="75"/>
    </row>
    <row r="815" spans="10:11">
      <c r="J815" s="75"/>
      <c r="K815" s="75"/>
    </row>
    <row r="816" spans="10:11">
      <c r="J816" s="75"/>
      <c r="K816" s="75"/>
    </row>
    <row r="817" spans="10:11">
      <c r="J817" s="75"/>
      <c r="K817" s="75"/>
    </row>
    <row r="818" spans="10:11">
      <c r="J818" s="75"/>
      <c r="K818" s="75"/>
    </row>
    <row r="819" spans="10:11">
      <c r="J819" s="75"/>
      <c r="K819" s="75"/>
    </row>
    <row r="820" spans="10:11">
      <c r="J820" s="75"/>
      <c r="K820" s="75"/>
    </row>
    <row r="821" spans="10:11">
      <c r="J821" s="75"/>
      <c r="K821" s="75"/>
    </row>
    <row r="822" spans="10:11">
      <c r="J822" s="75"/>
      <c r="K822" s="75"/>
    </row>
    <row r="823" spans="10:11">
      <c r="J823" s="75"/>
      <c r="K823" s="75"/>
    </row>
    <row r="824" spans="10:11">
      <c r="J824" s="75"/>
      <c r="K824" s="75"/>
    </row>
    <row r="825" spans="10:11">
      <c r="J825" s="75"/>
      <c r="K825" s="75"/>
    </row>
    <row r="826" spans="10:11">
      <c r="J826" s="75"/>
      <c r="K826" s="75"/>
    </row>
    <row r="827" spans="10:11">
      <c r="J827" s="75"/>
      <c r="K827" s="75"/>
    </row>
    <row r="828" spans="10:11">
      <c r="J828" s="75"/>
      <c r="K828" s="75"/>
    </row>
    <row r="829" spans="10:11">
      <c r="J829" s="75"/>
      <c r="K829" s="75"/>
    </row>
    <row r="830" spans="10:11">
      <c r="J830" s="75"/>
      <c r="K830" s="75"/>
    </row>
    <row r="831" spans="10:11">
      <c r="J831" s="75"/>
      <c r="K831" s="75"/>
    </row>
    <row r="832" spans="10:11">
      <c r="J832" s="75"/>
      <c r="K832" s="75"/>
    </row>
    <row r="833" spans="10:11">
      <c r="J833" s="75"/>
      <c r="K833" s="75"/>
    </row>
    <row r="834" spans="10:11">
      <c r="J834" s="75"/>
      <c r="K834" s="75"/>
    </row>
    <row r="835" spans="10:11">
      <c r="J835" s="75"/>
      <c r="K835" s="75"/>
    </row>
    <row r="836" spans="10:11">
      <c r="J836" s="75"/>
      <c r="K836" s="75"/>
    </row>
    <row r="837" spans="10:11">
      <c r="J837" s="75"/>
      <c r="K837" s="75"/>
    </row>
    <row r="838" spans="10:11">
      <c r="J838" s="75"/>
      <c r="K838" s="75"/>
    </row>
    <row r="839" spans="10:11">
      <c r="J839" s="75"/>
      <c r="K839" s="75"/>
    </row>
    <row r="840" spans="10:11">
      <c r="J840" s="75"/>
      <c r="K840" s="75"/>
    </row>
    <row r="841" spans="10:11">
      <c r="J841" s="75"/>
      <c r="K841" s="75"/>
    </row>
    <row r="842" spans="10:11">
      <c r="J842" s="75"/>
      <c r="K842" s="75"/>
    </row>
    <row r="843" spans="10:11">
      <c r="J843" s="75"/>
      <c r="K843" s="75"/>
    </row>
    <row r="844" spans="10:11">
      <c r="J844" s="75"/>
      <c r="K844" s="75"/>
    </row>
    <row r="845" spans="10:11">
      <c r="J845" s="75"/>
      <c r="K845" s="75"/>
    </row>
    <row r="846" spans="10:11">
      <c r="J846" s="75"/>
      <c r="K846" s="75"/>
    </row>
    <row r="847" spans="10:11">
      <c r="J847" s="75"/>
      <c r="K847" s="75"/>
    </row>
    <row r="848" spans="10:11">
      <c r="J848" s="75"/>
      <c r="K848" s="75"/>
    </row>
    <row r="849" spans="10:11">
      <c r="J849" s="75"/>
      <c r="K849" s="75"/>
    </row>
    <row r="850" spans="10:11">
      <c r="J850" s="75"/>
      <c r="K850" s="75"/>
    </row>
    <row r="851" spans="10:11">
      <c r="J851" s="75"/>
      <c r="K851" s="75"/>
    </row>
    <row r="852" spans="10:11">
      <c r="J852" s="75"/>
      <c r="K852" s="75"/>
    </row>
    <row r="853" spans="10:11">
      <c r="J853" s="75"/>
      <c r="K853" s="75"/>
    </row>
    <row r="854" spans="10:11">
      <c r="J854" s="75"/>
      <c r="K854" s="75"/>
    </row>
    <row r="855" spans="10:11">
      <c r="J855" s="75"/>
      <c r="K855" s="75"/>
    </row>
    <row r="856" spans="10:11">
      <c r="J856" s="75"/>
      <c r="K856" s="75"/>
    </row>
    <row r="857" spans="10:11">
      <c r="J857" s="75"/>
      <c r="K857" s="75"/>
    </row>
    <row r="858" spans="10:11">
      <c r="J858" s="75"/>
      <c r="K858" s="75"/>
    </row>
    <row r="859" spans="10:11">
      <c r="J859" s="75"/>
      <c r="K859" s="75"/>
    </row>
    <row r="860" spans="10:11">
      <c r="J860" s="75"/>
      <c r="K860" s="75"/>
    </row>
    <row r="861" spans="10:11">
      <c r="J861" s="75"/>
      <c r="K861" s="75"/>
    </row>
    <row r="862" spans="10:11">
      <c r="J862" s="75"/>
      <c r="K862" s="75"/>
    </row>
    <row r="863" spans="10:11">
      <c r="J863" s="75"/>
      <c r="K863" s="75"/>
    </row>
    <row r="864" spans="10:11">
      <c r="J864" s="75"/>
      <c r="K864" s="75"/>
    </row>
    <row r="865" spans="10:11">
      <c r="J865" s="75"/>
      <c r="K865" s="75"/>
    </row>
    <row r="866" spans="10:11">
      <c r="J866" s="75"/>
      <c r="K866" s="75"/>
    </row>
    <row r="867" spans="10:11">
      <c r="J867" s="75"/>
      <c r="K867" s="75"/>
    </row>
    <row r="868" spans="10:11">
      <c r="J868" s="75"/>
      <c r="K868" s="75"/>
    </row>
    <row r="869" spans="10:11">
      <c r="J869" s="75"/>
      <c r="K869" s="75"/>
    </row>
    <row r="870" spans="10:11">
      <c r="J870" s="75"/>
      <c r="K870" s="75"/>
    </row>
    <row r="871" spans="10:11">
      <c r="J871" s="75"/>
      <c r="K871" s="75"/>
    </row>
    <row r="872" spans="10:11">
      <c r="J872" s="75"/>
      <c r="K872" s="75"/>
    </row>
    <row r="873" spans="10:11">
      <c r="J873" s="75"/>
      <c r="K873" s="75"/>
    </row>
    <row r="874" spans="10:11">
      <c r="J874" s="75"/>
      <c r="K874" s="75"/>
    </row>
    <row r="875" spans="10:11">
      <c r="J875" s="75"/>
      <c r="K875" s="75"/>
    </row>
    <row r="876" spans="10:11">
      <c r="J876" s="75"/>
      <c r="K876" s="75"/>
    </row>
    <row r="877" spans="10:11">
      <c r="J877" s="75"/>
      <c r="K877" s="75"/>
    </row>
    <row r="878" spans="10:11">
      <c r="J878" s="75"/>
      <c r="K878" s="75"/>
    </row>
    <row r="879" spans="10:11">
      <c r="J879" s="75"/>
      <c r="K879" s="75"/>
    </row>
    <row r="880" spans="10:11">
      <c r="J880" s="75"/>
      <c r="K880" s="75"/>
    </row>
    <row r="881" spans="10:11">
      <c r="J881" s="75"/>
      <c r="K881" s="75"/>
    </row>
    <row r="882" spans="10:11">
      <c r="J882" s="75"/>
      <c r="K882" s="75"/>
    </row>
    <row r="883" spans="10:11">
      <c r="J883" s="75"/>
      <c r="K883" s="75"/>
    </row>
    <row r="884" spans="10:11">
      <c r="J884" s="75"/>
      <c r="K884" s="75"/>
    </row>
    <row r="885" spans="10:11">
      <c r="J885" s="75"/>
      <c r="K885" s="75"/>
    </row>
    <row r="886" spans="10:11">
      <c r="J886" s="75"/>
      <c r="K886" s="75"/>
    </row>
    <row r="887" spans="10:11">
      <c r="J887" s="75"/>
      <c r="K887" s="75"/>
    </row>
    <row r="888" spans="10:11">
      <c r="J888" s="75"/>
      <c r="K888" s="75"/>
    </row>
    <row r="889" spans="10:11">
      <c r="J889" s="75"/>
      <c r="K889" s="75"/>
    </row>
    <row r="890" spans="10:11">
      <c r="J890" s="75"/>
      <c r="K890" s="75"/>
    </row>
    <row r="891" spans="10:11">
      <c r="J891" s="75"/>
      <c r="K891" s="75"/>
    </row>
    <row r="892" spans="10:11">
      <c r="J892" s="75"/>
      <c r="K892" s="75"/>
    </row>
    <row r="893" spans="10:11">
      <c r="J893" s="75"/>
      <c r="K893" s="75"/>
    </row>
    <row r="894" spans="10:11">
      <c r="J894" s="75"/>
      <c r="K894" s="75"/>
    </row>
    <row r="895" spans="10:11">
      <c r="J895" s="75"/>
      <c r="K895" s="75"/>
    </row>
    <row r="896" spans="10:11">
      <c r="J896" s="75"/>
      <c r="K896" s="75"/>
    </row>
    <row r="897" spans="10:11">
      <c r="J897" s="75"/>
      <c r="K897" s="75"/>
    </row>
    <row r="898" spans="10:11">
      <c r="J898" s="75"/>
      <c r="K898" s="75"/>
    </row>
    <row r="899" spans="10:11">
      <c r="J899" s="75"/>
      <c r="K899" s="75"/>
    </row>
    <row r="900" spans="10:11">
      <c r="J900" s="75"/>
      <c r="K900" s="75"/>
    </row>
    <row r="901" spans="10:11">
      <c r="J901" s="75"/>
      <c r="K901" s="75"/>
    </row>
    <row r="902" spans="10:11">
      <c r="J902" s="75"/>
      <c r="K902" s="75"/>
    </row>
    <row r="903" spans="10:11">
      <c r="J903" s="75"/>
      <c r="K903" s="75"/>
    </row>
    <row r="904" spans="10:11">
      <c r="J904" s="75"/>
      <c r="K904" s="75"/>
    </row>
    <row r="905" spans="10:11">
      <c r="J905" s="75"/>
      <c r="K905" s="75"/>
    </row>
    <row r="906" spans="10:11">
      <c r="J906" s="75"/>
      <c r="K906" s="75"/>
    </row>
    <row r="907" spans="10:11">
      <c r="J907" s="75"/>
      <c r="K907" s="75"/>
    </row>
    <row r="908" spans="10:11">
      <c r="J908" s="75"/>
      <c r="K908" s="75"/>
    </row>
    <row r="909" spans="10:11">
      <c r="J909" s="75"/>
      <c r="K909" s="75"/>
    </row>
    <row r="910" spans="10:11">
      <c r="J910" s="75"/>
      <c r="K910" s="75"/>
    </row>
    <row r="911" spans="10:11">
      <c r="J911" s="75"/>
      <c r="K911" s="75"/>
    </row>
    <row r="912" spans="10:11">
      <c r="J912" s="75"/>
      <c r="K912" s="75"/>
    </row>
    <row r="913" spans="10:11">
      <c r="J913" s="75"/>
      <c r="K913" s="75"/>
    </row>
    <row r="914" spans="10:11">
      <c r="J914" s="75"/>
      <c r="K914" s="75"/>
    </row>
    <row r="915" spans="10:11">
      <c r="J915" s="75"/>
      <c r="K915" s="75"/>
    </row>
    <row r="916" spans="10:11">
      <c r="J916" s="75"/>
      <c r="K916" s="75"/>
    </row>
    <row r="917" spans="10:11">
      <c r="J917" s="75"/>
      <c r="K917" s="75"/>
    </row>
    <row r="918" spans="10:11">
      <c r="J918" s="75"/>
      <c r="K918" s="75"/>
    </row>
    <row r="919" spans="10:11">
      <c r="J919" s="75"/>
      <c r="K919" s="75"/>
    </row>
    <row r="920" spans="10:11">
      <c r="J920" s="75"/>
      <c r="K920" s="75"/>
    </row>
    <row r="921" spans="10:11">
      <c r="J921" s="75"/>
      <c r="K921" s="75"/>
    </row>
    <row r="922" spans="10:11">
      <c r="J922" s="75"/>
      <c r="K922" s="75"/>
    </row>
    <row r="923" spans="10:11">
      <c r="J923" s="75"/>
      <c r="K923" s="75"/>
    </row>
    <row r="924" spans="10:11">
      <c r="J924" s="75"/>
      <c r="K924" s="75"/>
    </row>
    <row r="925" spans="10:11">
      <c r="J925" s="75"/>
      <c r="K925" s="75"/>
    </row>
    <row r="926" spans="10:11">
      <c r="J926" s="75"/>
      <c r="K926" s="75"/>
    </row>
    <row r="927" spans="10:11">
      <c r="J927" s="75"/>
      <c r="K927" s="75"/>
    </row>
    <row r="928" spans="10:11">
      <c r="J928" s="75"/>
      <c r="K928" s="75"/>
    </row>
    <row r="929" spans="10:11">
      <c r="J929" s="75"/>
      <c r="K929" s="75"/>
    </row>
    <row r="930" spans="10:11">
      <c r="J930" s="75"/>
      <c r="K930" s="75"/>
    </row>
    <row r="931" spans="10:11">
      <c r="J931" s="75"/>
      <c r="K931" s="75"/>
    </row>
    <row r="932" spans="10:11">
      <c r="J932" s="75"/>
      <c r="K932" s="75"/>
    </row>
    <row r="933" spans="10:11">
      <c r="J933" s="75"/>
      <c r="K933" s="75"/>
    </row>
    <row r="934" spans="10:11">
      <c r="J934" s="75"/>
      <c r="K934" s="75"/>
    </row>
    <row r="935" spans="10:11">
      <c r="J935" s="75"/>
      <c r="K935" s="75"/>
    </row>
    <row r="936" spans="10:11">
      <c r="J936" s="75"/>
      <c r="K936" s="75"/>
    </row>
    <row r="937" spans="10:11">
      <c r="J937" s="75"/>
      <c r="K937" s="75"/>
    </row>
    <row r="938" spans="10:11">
      <c r="J938" s="75"/>
      <c r="K938" s="75"/>
    </row>
    <row r="939" spans="10:11">
      <c r="J939" s="75"/>
      <c r="K939" s="75"/>
    </row>
    <row r="940" spans="10:11">
      <c r="J940" s="75"/>
      <c r="K940" s="75"/>
    </row>
    <row r="941" spans="10:11">
      <c r="J941" s="75"/>
      <c r="K941" s="75"/>
    </row>
    <row r="942" spans="10:11">
      <c r="J942" s="75"/>
      <c r="K942" s="75"/>
    </row>
    <row r="943" spans="10:11">
      <c r="J943" s="75"/>
      <c r="K943" s="75"/>
    </row>
    <row r="944" spans="10:11">
      <c r="J944" s="75"/>
      <c r="K944" s="75"/>
    </row>
    <row r="945" spans="10:11">
      <c r="J945" s="75"/>
      <c r="K945" s="75"/>
    </row>
    <row r="946" spans="10:11">
      <c r="J946" s="75"/>
      <c r="K946" s="75"/>
    </row>
    <row r="947" spans="10:11">
      <c r="J947" s="75"/>
      <c r="K947" s="75"/>
    </row>
    <row r="948" spans="10:11">
      <c r="J948" s="75"/>
      <c r="K948" s="75"/>
    </row>
    <row r="949" spans="10:11">
      <c r="J949" s="75"/>
      <c r="K949" s="75"/>
    </row>
    <row r="950" spans="10:11">
      <c r="J950" s="75"/>
      <c r="K950" s="75"/>
    </row>
    <row r="951" spans="10:11">
      <c r="J951" s="75"/>
      <c r="K951" s="75"/>
    </row>
    <row r="952" spans="10:11">
      <c r="J952" s="75"/>
      <c r="K952" s="75"/>
    </row>
    <row r="953" spans="10:11">
      <c r="J953" s="75"/>
      <c r="K953" s="75"/>
    </row>
    <row r="954" spans="10:11">
      <c r="J954" s="75"/>
      <c r="K954" s="75"/>
    </row>
    <row r="955" spans="10:11">
      <c r="J955" s="75"/>
      <c r="K955" s="75"/>
    </row>
    <row r="956" spans="10:11">
      <c r="J956" s="75"/>
      <c r="K956" s="75"/>
    </row>
    <row r="957" spans="10:11">
      <c r="J957" s="75"/>
      <c r="K957" s="75"/>
    </row>
    <row r="958" spans="10:11">
      <c r="J958" s="75"/>
      <c r="K958" s="75"/>
    </row>
    <row r="959" spans="10:11">
      <c r="J959" s="75"/>
      <c r="K959" s="75"/>
    </row>
    <row r="960" spans="10:11">
      <c r="J960" s="75"/>
      <c r="K960" s="75"/>
    </row>
    <row r="961" spans="10:11">
      <c r="J961" s="75"/>
      <c r="K961" s="75"/>
    </row>
    <row r="962" spans="10:11">
      <c r="J962" s="75"/>
      <c r="K962" s="75"/>
    </row>
    <row r="963" spans="10:11">
      <c r="J963" s="75"/>
      <c r="K963" s="75"/>
    </row>
    <row r="964" spans="10:11">
      <c r="J964" s="75"/>
      <c r="K964" s="75"/>
    </row>
    <row r="965" spans="10:11">
      <c r="J965" s="75"/>
      <c r="K965" s="75"/>
    </row>
    <row r="966" spans="10:11">
      <c r="J966" s="75"/>
      <c r="K966" s="75"/>
    </row>
    <row r="967" spans="10:11">
      <c r="J967" s="75"/>
      <c r="K967" s="75"/>
    </row>
    <row r="968" spans="10:11">
      <c r="J968" s="75"/>
      <c r="K968" s="75"/>
    </row>
    <row r="969" spans="10:11">
      <c r="J969" s="75"/>
      <c r="K969" s="75"/>
    </row>
    <row r="970" spans="10:11">
      <c r="J970" s="75"/>
      <c r="K970" s="75"/>
    </row>
    <row r="971" spans="10:11">
      <c r="J971" s="75"/>
      <c r="K971" s="75"/>
    </row>
    <row r="972" spans="10:11">
      <c r="J972" s="75"/>
      <c r="K972" s="75"/>
    </row>
    <row r="973" spans="10:11">
      <c r="J973" s="75"/>
      <c r="K973" s="75"/>
    </row>
    <row r="974" spans="10:11">
      <c r="J974" s="75"/>
      <c r="K974" s="75"/>
    </row>
    <row r="975" spans="10:11">
      <c r="J975" s="75"/>
      <c r="K975" s="75"/>
    </row>
    <row r="976" spans="10:11">
      <c r="J976" s="75"/>
      <c r="K976" s="75"/>
    </row>
    <row r="977" spans="10:11">
      <c r="J977" s="75"/>
      <c r="K977" s="75"/>
    </row>
    <row r="978" spans="10:11">
      <c r="J978" s="75"/>
      <c r="K978" s="75"/>
    </row>
    <row r="979" spans="10:11">
      <c r="J979" s="75"/>
      <c r="K979" s="75"/>
    </row>
    <row r="980" spans="10:11">
      <c r="J980" s="75"/>
      <c r="K980" s="75"/>
    </row>
    <row r="981" spans="10:11">
      <c r="J981" s="75"/>
      <c r="K981" s="75"/>
    </row>
    <row r="982" spans="10:11">
      <c r="J982" s="75"/>
      <c r="K982" s="75"/>
    </row>
    <row r="983" spans="10:11">
      <c r="J983" s="75"/>
      <c r="K983" s="75"/>
    </row>
    <row r="984" spans="10:11">
      <c r="J984" s="75"/>
      <c r="K984" s="75"/>
    </row>
    <row r="985" spans="10:11">
      <c r="J985" s="75"/>
      <c r="K985" s="75"/>
    </row>
    <row r="986" spans="10:11">
      <c r="J986" s="75"/>
      <c r="K986" s="75"/>
    </row>
    <row r="987" spans="10:11">
      <c r="J987" s="75"/>
      <c r="K987" s="75"/>
    </row>
    <row r="988" spans="10:11">
      <c r="J988" s="75"/>
      <c r="K988" s="75"/>
    </row>
    <row r="989" spans="10:11">
      <c r="J989" s="75"/>
      <c r="K989" s="75"/>
    </row>
    <row r="990" spans="10:11">
      <c r="J990" s="75"/>
      <c r="K990" s="75"/>
    </row>
    <row r="991" spans="10:11">
      <c r="J991" s="75"/>
      <c r="K991" s="75"/>
    </row>
    <row r="992" spans="10:11">
      <c r="J992" s="75"/>
      <c r="K992" s="75"/>
    </row>
    <row r="993" spans="10:11">
      <c r="J993" s="75"/>
      <c r="K993" s="75"/>
    </row>
    <row r="994" spans="10:11">
      <c r="J994" s="75"/>
      <c r="K994" s="75"/>
    </row>
    <row r="995" spans="10:11">
      <c r="J995" s="75"/>
      <c r="K995" s="75"/>
    </row>
    <row r="996" spans="10:11">
      <c r="J996" s="75"/>
      <c r="K996" s="75"/>
    </row>
    <row r="997" spans="10:11">
      <c r="J997" s="75"/>
      <c r="K997" s="75"/>
    </row>
    <row r="998" spans="10:11">
      <c r="J998" s="75"/>
      <c r="K998" s="75"/>
    </row>
    <row r="999" spans="10:11">
      <c r="J999" s="75"/>
      <c r="K999" s="75"/>
    </row>
    <row r="1000" spans="10:11">
      <c r="J1000" s="75"/>
      <c r="K1000" s="75"/>
    </row>
    <row r="1001" spans="10:11">
      <c r="J1001" s="75"/>
      <c r="K1001" s="75"/>
    </row>
    <row r="1002" spans="10:11">
      <c r="J1002" s="75"/>
      <c r="K1002" s="75"/>
    </row>
    <row r="1003" spans="10:11">
      <c r="J1003" s="75"/>
      <c r="K1003" s="75"/>
    </row>
    <row r="1004" spans="10:11">
      <c r="J1004" s="75"/>
      <c r="K1004" s="75"/>
    </row>
    <row r="1005" spans="10:11">
      <c r="J1005" s="75"/>
      <c r="K1005" s="75"/>
    </row>
    <row r="1006" spans="10:11">
      <c r="J1006" s="75"/>
      <c r="K1006" s="75"/>
    </row>
    <row r="1007" spans="10:11">
      <c r="J1007" s="75"/>
      <c r="K1007" s="75"/>
    </row>
    <row r="1008" spans="10:11">
      <c r="J1008" s="75"/>
      <c r="K1008" s="75"/>
    </row>
    <row r="1009" spans="10:11">
      <c r="J1009" s="75"/>
      <c r="K1009" s="75"/>
    </row>
    <row r="1010" spans="10:11">
      <c r="J1010" s="75"/>
      <c r="K1010" s="75"/>
    </row>
    <row r="1011" spans="10:11">
      <c r="J1011" s="75"/>
      <c r="K1011" s="75"/>
    </row>
    <row r="1012" spans="10:11">
      <c r="J1012" s="75"/>
      <c r="K1012" s="75"/>
    </row>
    <row r="1013" spans="10:11">
      <c r="J1013" s="75"/>
      <c r="K1013" s="75"/>
    </row>
    <row r="1014" spans="10:11">
      <c r="J1014" s="75"/>
      <c r="K1014" s="75"/>
    </row>
    <row r="1015" spans="10:11">
      <c r="J1015" s="75"/>
      <c r="K1015" s="75"/>
    </row>
    <row r="1016" spans="10:11">
      <c r="J1016" s="75"/>
      <c r="K1016" s="75"/>
    </row>
    <row r="1017" spans="10:11">
      <c r="J1017" s="75"/>
      <c r="K1017" s="75"/>
    </row>
    <row r="1018" spans="10:11">
      <c r="J1018" s="75"/>
      <c r="K1018" s="75"/>
    </row>
    <row r="1019" spans="10:11">
      <c r="J1019" s="75"/>
      <c r="K1019" s="75"/>
    </row>
    <row r="1020" spans="10:11">
      <c r="J1020" s="75"/>
      <c r="K1020" s="75"/>
    </row>
    <row r="1021" spans="10:11">
      <c r="J1021" s="75"/>
      <c r="K1021" s="75"/>
    </row>
    <row r="1022" spans="10:11">
      <c r="J1022" s="75"/>
      <c r="K1022" s="75"/>
    </row>
    <row r="1023" spans="10:11">
      <c r="J1023" s="75"/>
      <c r="K1023" s="75"/>
    </row>
    <row r="1024" spans="10:11">
      <c r="J1024" s="75"/>
      <c r="K1024" s="75"/>
    </row>
    <row r="1025" spans="10:11">
      <c r="J1025" s="75"/>
      <c r="K1025" s="75"/>
    </row>
    <row r="1026" spans="10:11">
      <c r="J1026" s="75"/>
      <c r="K1026" s="75"/>
    </row>
    <row r="1027" spans="10:11">
      <c r="J1027" s="75"/>
      <c r="K1027" s="75"/>
    </row>
    <row r="1028" spans="10:11">
      <c r="J1028" s="75"/>
      <c r="K1028" s="75"/>
    </row>
    <row r="1029" spans="10:11">
      <c r="J1029" s="75"/>
      <c r="K1029" s="75"/>
    </row>
    <row r="1030" spans="10:11">
      <c r="J1030" s="75"/>
      <c r="K1030" s="75"/>
    </row>
    <row r="1031" spans="10:11">
      <c r="J1031" s="75"/>
      <c r="K1031" s="75"/>
    </row>
    <row r="1032" spans="10:11">
      <c r="J1032" s="75"/>
      <c r="K1032" s="75"/>
    </row>
    <row r="1033" spans="10:11">
      <c r="J1033" s="75"/>
      <c r="K1033" s="75"/>
    </row>
    <row r="1034" spans="10:11">
      <c r="J1034" s="75"/>
      <c r="K1034" s="75"/>
    </row>
    <row r="1035" spans="10:11">
      <c r="J1035" s="75"/>
      <c r="K1035" s="75"/>
    </row>
    <row r="1036" spans="10:11">
      <c r="J1036" s="75"/>
      <c r="K1036" s="75"/>
    </row>
    <row r="1037" spans="10:11">
      <c r="J1037" s="75"/>
      <c r="K1037" s="75"/>
    </row>
    <row r="1038" spans="10:11">
      <c r="J1038" s="75"/>
      <c r="K1038" s="75"/>
    </row>
    <row r="1039" spans="10:11">
      <c r="J1039" s="75"/>
      <c r="K1039" s="75"/>
    </row>
    <row r="1040" spans="10:11">
      <c r="J1040" s="75"/>
      <c r="K1040" s="75"/>
    </row>
    <row r="1041" spans="10:11">
      <c r="J1041" s="75"/>
      <c r="K1041" s="75"/>
    </row>
    <row r="1042" spans="10:11">
      <c r="J1042" s="75"/>
      <c r="K1042" s="75"/>
    </row>
    <row r="1043" spans="10:11">
      <c r="J1043" s="75"/>
      <c r="K1043" s="75"/>
    </row>
    <row r="1044" spans="10:11">
      <c r="J1044" s="75"/>
      <c r="K1044" s="75"/>
    </row>
    <row r="1045" spans="10:11">
      <c r="J1045" s="75"/>
      <c r="K1045" s="75"/>
    </row>
    <row r="1046" spans="10:11">
      <c r="J1046" s="75"/>
      <c r="K1046" s="75"/>
    </row>
    <row r="1047" spans="10:11">
      <c r="J1047" s="75"/>
      <c r="K1047" s="75"/>
    </row>
    <row r="1048" spans="10:11">
      <c r="J1048" s="75"/>
      <c r="K1048" s="75"/>
    </row>
    <row r="1049" spans="10:11">
      <c r="J1049" s="75"/>
      <c r="K1049" s="75"/>
    </row>
    <row r="1050" spans="10:11">
      <c r="J1050" s="75"/>
      <c r="K1050" s="75"/>
    </row>
    <row r="1051" spans="10:11">
      <c r="J1051" s="75"/>
      <c r="K1051" s="75"/>
    </row>
    <row r="1052" spans="10:11">
      <c r="J1052" s="75"/>
      <c r="K1052" s="75"/>
    </row>
    <row r="1053" spans="10:11">
      <c r="J1053" s="75"/>
      <c r="K1053" s="75"/>
    </row>
    <row r="1054" spans="10:11">
      <c r="J1054" s="75"/>
      <c r="K1054" s="75"/>
    </row>
    <row r="1055" spans="10:11">
      <c r="J1055" s="75"/>
      <c r="K1055" s="75"/>
    </row>
    <row r="1056" spans="10:11">
      <c r="J1056" s="75"/>
      <c r="K1056" s="75"/>
    </row>
    <row r="1057" spans="10:11">
      <c r="J1057" s="75"/>
      <c r="K1057" s="75"/>
    </row>
    <row r="1058" spans="10:11">
      <c r="J1058" s="75"/>
      <c r="K1058" s="75"/>
    </row>
    <row r="1059" spans="10:11">
      <c r="J1059" s="75"/>
      <c r="K1059" s="75"/>
    </row>
    <row r="1060" spans="10:11">
      <c r="J1060" s="75"/>
      <c r="K1060" s="75"/>
    </row>
    <row r="1061" spans="10:11">
      <c r="J1061" s="75"/>
      <c r="K1061" s="75"/>
    </row>
    <row r="1062" spans="10:11">
      <c r="J1062" s="75"/>
      <c r="K1062" s="75"/>
    </row>
    <row r="1063" spans="10:11">
      <c r="J1063" s="75"/>
      <c r="K1063" s="75"/>
    </row>
    <row r="1064" spans="10:11">
      <c r="J1064" s="75"/>
      <c r="K1064" s="75"/>
    </row>
    <row r="1065" spans="10:11">
      <c r="J1065" s="75"/>
      <c r="K1065" s="75"/>
    </row>
    <row r="1066" spans="10:11">
      <c r="J1066" s="75"/>
      <c r="K1066" s="75"/>
    </row>
    <row r="1067" spans="10:11">
      <c r="J1067" s="75"/>
      <c r="K1067" s="75"/>
    </row>
    <row r="1068" spans="10:11">
      <c r="J1068" s="75"/>
      <c r="K1068" s="75"/>
    </row>
    <row r="1069" spans="10:11">
      <c r="J1069" s="75"/>
      <c r="K1069" s="75"/>
    </row>
    <row r="1070" spans="10:11">
      <c r="J1070" s="75"/>
      <c r="K1070" s="75"/>
    </row>
    <row r="1071" spans="10:11">
      <c r="J1071" s="75"/>
      <c r="K1071" s="75"/>
    </row>
    <row r="1072" spans="10:11">
      <c r="J1072" s="75"/>
      <c r="K1072" s="75"/>
    </row>
    <row r="1073" spans="10:11">
      <c r="J1073" s="75"/>
      <c r="K1073" s="75"/>
    </row>
    <row r="1074" spans="10:11">
      <c r="J1074" s="75"/>
      <c r="K1074" s="75"/>
    </row>
    <row r="1075" spans="10:11">
      <c r="J1075" s="75"/>
      <c r="K1075" s="75"/>
    </row>
    <row r="1076" spans="10:11">
      <c r="J1076" s="75"/>
      <c r="K1076" s="75"/>
    </row>
    <row r="1077" spans="10:11">
      <c r="J1077" s="75"/>
      <c r="K1077" s="75"/>
    </row>
    <row r="1078" spans="10:11">
      <c r="J1078" s="75"/>
      <c r="K1078" s="75"/>
    </row>
    <row r="1079" spans="10:11">
      <c r="J1079" s="75"/>
      <c r="K1079" s="75"/>
    </row>
    <row r="1080" spans="10:11">
      <c r="J1080" s="75"/>
      <c r="K1080" s="75"/>
    </row>
    <row r="1081" spans="10:11">
      <c r="J1081" s="75"/>
      <c r="K1081" s="75"/>
    </row>
    <row r="1082" spans="10:11">
      <c r="J1082" s="75"/>
      <c r="K1082" s="75"/>
    </row>
    <row r="1083" spans="10:11">
      <c r="J1083" s="75"/>
      <c r="K1083" s="75"/>
    </row>
    <row r="1084" spans="10:11">
      <c r="J1084" s="75"/>
      <c r="K1084" s="75"/>
    </row>
    <row r="1085" spans="10:11">
      <c r="J1085" s="75"/>
      <c r="K1085" s="75"/>
    </row>
    <row r="1086" spans="10:11">
      <c r="J1086" s="75"/>
      <c r="K1086" s="75"/>
    </row>
    <row r="1087" spans="10:11">
      <c r="J1087" s="75"/>
      <c r="K1087" s="75"/>
    </row>
    <row r="1088" spans="10:11">
      <c r="J1088" s="75"/>
      <c r="K1088" s="75"/>
    </row>
    <row r="1089" spans="10:11">
      <c r="J1089" s="75"/>
      <c r="K1089" s="75"/>
    </row>
    <row r="1090" spans="10:11">
      <c r="J1090" s="75"/>
      <c r="K1090" s="75"/>
    </row>
    <row r="1091" spans="10:11">
      <c r="J1091" s="75"/>
      <c r="K1091" s="75"/>
    </row>
    <row r="1092" spans="10:11">
      <c r="J1092" s="75"/>
      <c r="K1092" s="75"/>
    </row>
    <row r="1093" spans="10:11">
      <c r="J1093" s="75"/>
      <c r="K1093" s="75"/>
    </row>
    <row r="1094" spans="10:11">
      <c r="J1094" s="75"/>
      <c r="K1094" s="75"/>
    </row>
    <row r="1095" spans="10:11">
      <c r="J1095" s="75"/>
      <c r="K1095" s="75"/>
    </row>
    <row r="1096" spans="10:11">
      <c r="J1096" s="75"/>
      <c r="K1096" s="75"/>
    </row>
    <row r="1097" spans="10:11">
      <c r="J1097" s="75"/>
      <c r="K1097" s="75"/>
    </row>
    <row r="1098" spans="10:11">
      <c r="J1098" s="75"/>
      <c r="K1098" s="75"/>
    </row>
    <row r="1099" spans="10:11">
      <c r="J1099" s="75"/>
      <c r="K1099" s="75"/>
    </row>
    <row r="1100" spans="10:11">
      <c r="J1100" s="75"/>
      <c r="K1100" s="75"/>
    </row>
    <row r="1101" spans="10:11">
      <c r="J1101" s="75"/>
      <c r="K1101" s="75"/>
    </row>
    <row r="1102" spans="10:11">
      <c r="J1102" s="75"/>
      <c r="K1102" s="75"/>
    </row>
    <row r="1103" spans="10:11">
      <c r="J1103" s="75"/>
      <c r="K1103" s="75"/>
    </row>
    <row r="1104" spans="10:11">
      <c r="J1104" s="75"/>
      <c r="K1104" s="75"/>
    </row>
    <row r="1105" spans="10:11">
      <c r="J1105" s="75"/>
      <c r="K1105" s="75"/>
    </row>
    <row r="1106" spans="10:11">
      <c r="J1106" s="75"/>
      <c r="K1106" s="75"/>
    </row>
    <row r="1107" spans="10:11">
      <c r="J1107" s="75"/>
      <c r="K1107" s="75"/>
    </row>
    <row r="1108" spans="10:11">
      <c r="J1108" s="75"/>
      <c r="K1108" s="75"/>
    </row>
    <row r="1109" spans="10:11">
      <c r="J1109" s="75"/>
      <c r="K1109" s="75"/>
    </row>
    <row r="1110" spans="10:11">
      <c r="J1110" s="75"/>
      <c r="K1110" s="75"/>
    </row>
    <row r="1111" spans="10:11">
      <c r="J1111" s="75"/>
      <c r="K1111" s="75"/>
    </row>
    <row r="1112" spans="10:11">
      <c r="J1112" s="75"/>
      <c r="K1112" s="75"/>
    </row>
    <row r="1113" spans="10:11">
      <c r="J1113" s="75"/>
      <c r="K1113" s="75"/>
    </row>
    <row r="1114" spans="10:11">
      <c r="J1114" s="75"/>
      <c r="K1114" s="75"/>
    </row>
    <row r="1115" spans="10:11">
      <c r="J1115" s="75"/>
      <c r="K1115" s="75"/>
    </row>
    <row r="1116" spans="10:11">
      <c r="J1116" s="75"/>
      <c r="K1116" s="75"/>
    </row>
    <row r="1117" spans="10:11">
      <c r="J1117" s="75"/>
      <c r="K1117" s="75"/>
    </row>
    <row r="1118" spans="10:11">
      <c r="J1118" s="75"/>
      <c r="K1118" s="75"/>
    </row>
    <row r="1119" spans="10:11">
      <c r="J1119" s="75"/>
      <c r="K1119" s="75"/>
    </row>
    <row r="1120" spans="10:11">
      <c r="J1120" s="75"/>
      <c r="K1120" s="75"/>
    </row>
    <row r="1121" spans="10:11">
      <c r="J1121" s="75"/>
      <c r="K1121" s="75"/>
    </row>
    <row r="1122" spans="10:11">
      <c r="J1122" s="75"/>
      <c r="K1122" s="75"/>
    </row>
    <row r="1123" spans="10:11">
      <c r="J1123" s="75"/>
      <c r="K1123" s="75"/>
    </row>
    <row r="1124" spans="10:11">
      <c r="J1124" s="75"/>
      <c r="K1124" s="75"/>
    </row>
    <row r="1125" spans="10:11">
      <c r="J1125" s="75"/>
      <c r="K1125" s="75"/>
    </row>
    <row r="1126" spans="10:11">
      <c r="J1126" s="75"/>
      <c r="K1126" s="75"/>
    </row>
    <row r="1127" spans="10:11">
      <c r="J1127" s="75"/>
      <c r="K1127" s="75"/>
    </row>
    <row r="1128" spans="10:11">
      <c r="J1128" s="75"/>
      <c r="K1128" s="75"/>
    </row>
    <row r="1129" spans="10:11">
      <c r="J1129" s="75"/>
      <c r="K1129" s="75"/>
    </row>
    <row r="1130" spans="10:11">
      <c r="J1130" s="75"/>
      <c r="K1130" s="75"/>
    </row>
    <row r="1131" spans="10:11">
      <c r="J1131" s="75"/>
      <c r="K1131" s="75"/>
    </row>
    <row r="1132" spans="10:11">
      <c r="J1132" s="75"/>
      <c r="K1132" s="75"/>
    </row>
    <row r="1133" spans="10:11">
      <c r="J1133" s="75"/>
      <c r="K1133" s="75"/>
    </row>
    <row r="1134" spans="10:11">
      <c r="J1134" s="75"/>
      <c r="K1134" s="75"/>
    </row>
    <row r="1135" spans="10:11">
      <c r="J1135" s="75"/>
      <c r="K1135" s="75"/>
    </row>
    <row r="1136" spans="10:11">
      <c r="J1136" s="75"/>
      <c r="K1136" s="75"/>
    </row>
    <row r="1137" spans="10:11">
      <c r="J1137" s="75"/>
      <c r="K1137" s="75"/>
    </row>
    <row r="1138" spans="10:11">
      <c r="J1138" s="75"/>
      <c r="K1138" s="75"/>
    </row>
    <row r="1139" spans="10:11">
      <c r="J1139" s="75"/>
      <c r="K1139" s="75"/>
    </row>
    <row r="1140" spans="10:11">
      <c r="J1140" s="75"/>
      <c r="K1140" s="75"/>
    </row>
    <row r="1141" spans="10:11">
      <c r="J1141" s="75"/>
      <c r="K1141" s="75"/>
    </row>
    <row r="1142" spans="10:11">
      <c r="J1142" s="75"/>
      <c r="K1142" s="75"/>
    </row>
    <row r="1143" spans="10:11">
      <c r="J1143" s="75"/>
      <c r="K1143" s="75"/>
    </row>
    <row r="1144" spans="10:11">
      <c r="J1144" s="75"/>
      <c r="K1144" s="75"/>
    </row>
    <row r="1145" spans="10:11">
      <c r="J1145" s="75"/>
      <c r="K1145" s="75"/>
    </row>
    <row r="1146" spans="10:11">
      <c r="J1146" s="75"/>
      <c r="K1146" s="75"/>
    </row>
    <row r="1147" spans="10:11">
      <c r="J1147" s="75"/>
      <c r="K1147" s="75"/>
    </row>
    <row r="1148" spans="10:11">
      <c r="J1148" s="75"/>
      <c r="K1148" s="75"/>
    </row>
    <row r="1149" spans="10:11">
      <c r="J1149" s="75"/>
      <c r="K1149" s="75"/>
    </row>
    <row r="1150" spans="10:11">
      <c r="J1150" s="75"/>
      <c r="K1150" s="75"/>
    </row>
    <row r="1151" spans="10:11">
      <c r="J1151" s="75"/>
      <c r="K1151" s="75"/>
    </row>
    <row r="1152" spans="10:11">
      <c r="J1152" s="75"/>
      <c r="K1152" s="75"/>
    </row>
    <row r="1153" spans="10:11">
      <c r="J1153" s="75"/>
      <c r="K1153" s="75"/>
    </row>
    <row r="1154" spans="10:11">
      <c r="J1154" s="75"/>
      <c r="K1154" s="75"/>
    </row>
    <row r="1155" spans="10:11">
      <c r="J1155" s="75"/>
      <c r="K1155" s="75"/>
    </row>
    <row r="1156" spans="10:11">
      <c r="J1156" s="75"/>
      <c r="K1156" s="75"/>
    </row>
    <row r="1157" spans="10:11">
      <c r="J1157" s="75"/>
      <c r="K1157" s="75"/>
    </row>
    <row r="1158" spans="10:11">
      <c r="J1158" s="75"/>
      <c r="K1158" s="75"/>
    </row>
    <row r="1159" spans="10:11">
      <c r="J1159" s="75"/>
      <c r="K1159" s="75"/>
    </row>
    <row r="1160" spans="10:11">
      <c r="J1160" s="75"/>
      <c r="K1160" s="75"/>
    </row>
    <row r="1161" spans="10:11">
      <c r="J1161" s="75"/>
      <c r="K1161" s="75"/>
    </row>
    <row r="1162" spans="10:11">
      <c r="J1162" s="75"/>
      <c r="K1162" s="75"/>
    </row>
    <row r="1163" spans="10:11">
      <c r="J1163" s="75"/>
      <c r="K1163" s="75"/>
    </row>
    <row r="1164" spans="10:11">
      <c r="J1164" s="75"/>
      <c r="K1164" s="75"/>
    </row>
    <row r="1165" spans="10:11">
      <c r="J1165" s="75"/>
      <c r="K1165" s="75"/>
    </row>
    <row r="1166" spans="10:11">
      <c r="J1166" s="75"/>
      <c r="K1166" s="75"/>
    </row>
    <row r="1167" spans="10:11">
      <c r="J1167" s="75"/>
      <c r="K1167" s="75"/>
    </row>
    <row r="1168" spans="10:11">
      <c r="J1168" s="75"/>
      <c r="K1168" s="75"/>
    </row>
    <row r="1169" spans="10:11">
      <c r="J1169" s="75"/>
      <c r="K1169" s="75"/>
    </row>
    <row r="1170" spans="10:11">
      <c r="J1170" s="75"/>
      <c r="K1170" s="75"/>
    </row>
    <row r="1171" spans="10:11">
      <c r="J1171" s="75"/>
      <c r="K1171" s="75"/>
    </row>
    <row r="1172" spans="10:11">
      <c r="J1172" s="75"/>
      <c r="K1172" s="75"/>
    </row>
    <row r="1173" spans="10:11">
      <c r="J1173" s="75"/>
      <c r="K1173" s="75"/>
    </row>
    <row r="1174" spans="10:11">
      <c r="J1174" s="75"/>
      <c r="K1174" s="75"/>
    </row>
    <row r="1175" spans="10:11">
      <c r="J1175" s="75"/>
      <c r="K1175" s="75"/>
    </row>
    <row r="1176" spans="10:11">
      <c r="J1176" s="75"/>
      <c r="K1176" s="75"/>
    </row>
    <row r="1177" spans="10:11">
      <c r="J1177" s="75"/>
      <c r="K1177" s="75"/>
    </row>
    <row r="1178" spans="10:11">
      <c r="J1178" s="75"/>
      <c r="K1178" s="75"/>
    </row>
    <row r="1179" spans="10:11">
      <c r="J1179" s="75"/>
      <c r="K1179" s="75"/>
    </row>
    <row r="1180" spans="10:11">
      <c r="J1180" s="75"/>
      <c r="K1180" s="75"/>
    </row>
    <row r="1181" spans="10:11">
      <c r="J1181" s="75"/>
      <c r="K1181" s="75"/>
    </row>
    <row r="1182" spans="10:11">
      <c r="J1182" s="75"/>
      <c r="K1182" s="75"/>
    </row>
    <row r="1183" spans="10:11">
      <c r="J1183" s="75"/>
      <c r="K1183" s="75"/>
    </row>
    <row r="1184" spans="10:11">
      <c r="J1184" s="75"/>
      <c r="K1184" s="75"/>
    </row>
    <row r="1185" spans="10:11">
      <c r="J1185" s="75"/>
      <c r="K1185" s="75"/>
    </row>
    <row r="1186" spans="10:11">
      <c r="J1186" s="75"/>
      <c r="K1186" s="75"/>
    </row>
    <row r="1187" spans="10:11">
      <c r="J1187" s="75"/>
      <c r="K1187" s="75"/>
    </row>
    <row r="1188" spans="10:11">
      <c r="J1188" s="75"/>
      <c r="K1188" s="75"/>
    </row>
    <row r="1189" spans="10:11">
      <c r="J1189" s="75"/>
      <c r="K1189" s="75"/>
    </row>
    <row r="1190" spans="10:11">
      <c r="J1190" s="75"/>
      <c r="K1190" s="75"/>
    </row>
    <row r="1191" spans="10:11">
      <c r="J1191" s="75"/>
      <c r="K1191" s="75"/>
    </row>
    <row r="1192" spans="10:11">
      <c r="J1192" s="75"/>
      <c r="K1192" s="75"/>
    </row>
    <row r="1193" spans="10:11">
      <c r="J1193" s="75"/>
      <c r="K1193" s="75"/>
    </row>
    <row r="1194" spans="10:11">
      <c r="J1194" s="75"/>
      <c r="K1194" s="75"/>
    </row>
    <row r="1195" spans="10:11">
      <c r="J1195" s="75"/>
      <c r="K1195" s="75"/>
    </row>
    <row r="1196" spans="10:11">
      <c r="J1196" s="75"/>
      <c r="K1196" s="75"/>
    </row>
    <row r="1197" spans="10:11">
      <c r="J1197" s="75"/>
      <c r="K1197" s="75"/>
    </row>
    <row r="1198" spans="10:11">
      <c r="J1198" s="75"/>
      <c r="K1198" s="75"/>
    </row>
    <row r="1199" spans="10:11">
      <c r="J1199" s="75"/>
      <c r="K1199" s="75"/>
    </row>
    <row r="1200" spans="10:11">
      <c r="J1200" s="75"/>
      <c r="K1200" s="75"/>
    </row>
    <row r="1201" spans="10:11">
      <c r="J1201" s="75"/>
      <c r="K1201" s="75"/>
    </row>
    <row r="1202" spans="10:11">
      <c r="J1202" s="75"/>
      <c r="K1202" s="75"/>
    </row>
    <row r="1203" spans="10:11">
      <c r="J1203" s="75"/>
      <c r="K1203" s="75"/>
    </row>
    <row r="1204" spans="10:11">
      <c r="J1204" s="75"/>
      <c r="K1204" s="75"/>
    </row>
    <row r="1205" spans="10:11">
      <c r="J1205" s="75"/>
      <c r="K1205" s="75"/>
    </row>
    <row r="1206" spans="10:11">
      <c r="J1206" s="75"/>
      <c r="K1206" s="75"/>
    </row>
    <row r="1207" spans="10:11">
      <c r="J1207" s="75"/>
      <c r="K1207" s="75"/>
    </row>
    <row r="1208" spans="10:11">
      <c r="J1208" s="75"/>
      <c r="K1208" s="75"/>
    </row>
    <row r="1209" spans="10:11">
      <c r="J1209" s="75"/>
      <c r="K1209" s="75"/>
    </row>
    <row r="1210" spans="10:11">
      <c r="J1210" s="75"/>
      <c r="K1210" s="75"/>
    </row>
    <row r="1211" spans="10:11">
      <c r="J1211" s="75"/>
      <c r="K1211" s="75"/>
    </row>
    <row r="1212" spans="10:11">
      <c r="J1212" s="75"/>
      <c r="K1212" s="75"/>
    </row>
    <row r="1213" spans="10:11">
      <c r="J1213" s="75"/>
      <c r="K1213" s="75"/>
    </row>
    <row r="1214" spans="10:11">
      <c r="J1214" s="75"/>
      <c r="K1214" s="75"/>
    </row>
    <row r="1215" spans="10:11">
      <c r="J1215" s="75"/>
      <c r="K1215" s="75"/>
    </row>
    <row r="1216" spans="10:11">
      <c r="J1216" s="75"/>
      <c r="K1216" s="75"/>
    </row>
    <row r="1217" spans="10:11">
      <c r="J1217" s="75"/>
      <c r="K1217" s="75"/>
    </row>
    <row r="1218" spans="10:11">
      <c r="J1218" s="75"/>
      <c r="K1218" s="75"/>
    </row>
    <row r="1219" spans="10:11">
      <c r="J1219" s="75"/>
      <c r="K1219" s="75"/>
    </row>
    <row r="1220" spans="10:11">
      <c r="J1220" s="75"/>
      <c r="K1220" s="75"/>
    </row>
    <row r="1221" spans="10:11">
      <c r="J1221" s="75"/>
      <c r="K1221" s="75"/>
    </row>
    <row r="1222" spans="10:11">
      <c r="J1222" s="75"/>
      <c r="K1222" s="75"/>
    </row>
    <row r="1223" spans="10:11">
      <c r="J1223" s="75"/>
      <c r="K1223" s="75"/>
    </row>
    <row r="1224" spans="10:11">
      <c r="J1224" s="75"/>
      <c r="K1224" s="75"/>
    </row>
    <row r="1225" spans="10:11">
      <c r="J1225" s="75"/>
      <c r="K1225" s="75"/>
    </row>
    <row r="1226" spans="10:11">
      <c r="J1226" s="75"/>
      <c r="K1226" s="75"/>
    </row>
    <row r="1227" spans="10:11">
      <c r="J1227" s="75"/>
      <c r="K1227" s="75"/>
    </row>
    <row r="1228" spans="10:11">
      <c r="J1228" s="75"/>
      <c r="K1228" s="75"/>
    </row>
    <row r="1229" spans="10:11">
      <c r="J1229" s="75"/>
      <c r="K1229" s="75"/>
    </row>
    <row r="1230" spans="10:11">
      <c r="J1230" s="75"/>
      <c r="K1230" s="75"/>
    </row>
    <row r="1231" spans="10:11">
      <c r="J1231" s="75"/>
      <c r="K1231" s="75"/>
    </row>
    <row r="1232" spans="10:11">
      <c r="J1232" s="75"/>
      <c r="K1232" s="75"/>
    </row>
    <row r="1233" spans="10:11">
      <c r="J1233" s="75"/>
      <c r="K1233" s="75"/>
    </row>
    <row r="1234" spans="10:11">
      <c r="J1234" s="75"/>
      <c r="K1234" s="75"/>
    </row>
    <row r="1235" spans="10:11">
      <c r="J1235" s="75"/>
      <c r="K1235" s="75"/>
    </row>
    <row r="1236" spans="10:11">
      <c r="J1236" s="75"/>
      <c r="K1236" s="75"/>
    </row>
    <row r="1237" spans="10:11">
      <c r="J1237" s="75"/>
      <c r="K1237" s="75"/>
    </row>
    <row r="1238" spans="10:11">
      <c r="J1238" s="75"/>
      <c r="K1238" s="75"/>
    </row>
    <row r="1239" spans="10:11">
      <c r="J1239" s="75"/>
      <c r="K1239" s="75"/>
    </row>
    <row r="1240" spans="10:11">
      <c r="J1240" s="75"/>
      <c r="K1240" s="75"/>
    </row>
    <row r="1241" spans="10:11">
      <c r="J1241" s="75"/>
      <c r="K1241" s="75"/>
    </row>
    <row r="1242" spans="10:11">
      <c r="J1242" s="75"/>
      <c r="K1242" s="75"/>
    </row>
    <row r="1243" spans="10:11">
      <c r="J1243" s="75"/>
      <c r="K1243" s="75"/>
    </row>
    <row r="1244" spans="10:11">
      <c r="J1244" s="75"/>
      <c r="K1244" s="75"/>
    </row>
    <row r="1245" spans="10:11">
      <c r="J1245" s="75"/>
      <c r="K1245" s="75"/>
    </row>
    <row r="1246" spans="10:11">
      <c r="J1246" s="75"/>
      <c r="K1246" s="75"/>
    </row>
    <row r="1247" spans="10:11">
      <c r="J1247" s="75"/>
      <c r="K1247" s="75"/>
    </row>
    <row r="1248" spans="10:11">
      <c r="J1248" s="75"/>
      <c r="K1248" s="75"/>
    </row>
    <row r="1249" spans="10:11">
      <c r="J1249" s="75"/>
      <c r="K1249" s="75"/>
    </row>
    <row r="1250" spans="10:11">
      <c r="J1250" s="75"/>
      <c r="K1250" s="75"/>
    </row>
    <row r="1251" spans="10:11">
      <c r="J1251" s="75"/>
      <c r="K1251" s="75"/>
    </row>
    <row r="1252" spans="10:11">
      <c r="J1252" s="75"/>
      <c r="K1252" s="75"/>
    </row>
    <row r="1253" spans="10:11">
      <c r="J1253" s="75"/>
      <c r="K1253" s="75"/>
    </row>
    <row r="1254" spans="10:11">
      <c r="J1254" s="75"/>
      <c r="K1254" s="75"/>
    </row>
    <row r="1255" spans="10:11">
      <c r="J1255" s="75"/>
      <c r="K1255" s="75"/>
    </row>
    <row r="1256" spans="10:11">
      <c r="J1256" s="75"/>
      <c r="K1256" s="75"/>
    </row>
    <row r="1257" spans="10:11">
      <c r="J1257" s="75"/>
      <c r="K1257" s="75"/>
    </row>
    <row r="1258" spans="10:11">
      <c r="J1258" s="75"/>
      <c r="K1258" s="75"/>
    </row>
    <row r="1259" spans="10:11">
      <c r="J1259" s="75"/>
      <c r="K1259" s="75"/>
    </row>
    <row r="1260" spans="10:11">
      <c r="J1260" s="75"/>
      <c r="K1260" s="75"/>
    </row>
    <row r="1261" spans="10:11">
      <c r="J1261" s="75"/>
      <c r="K1261" s="75"/>
    </row>
    <row r="1262" spans="10:11">
      <c r="J1262" s="75"/>
      <c r="K1262" s="75"/>
    </row>
    <row r="1263" spans="10:11">
      <c r="J1263" s="75"/>
      <c r="K1263" s="75"/>
    </row>
    <row r="1264" spans="10:11">
      <c r="J1264" s="75"/>
      <c r="K1264" s="75"/>
    </row>
    <row r="1265" spans="10:11">
      <c r="J1265" s="75"/>
      <c r="K1265" s="75"/>
    </row>
    <row r="1266" spans="10:11">
      <c r="J1266" s="75"/>
      <c r="K1266" s="75"/>
    </row>
    <row r="1267" spans="10:11">
      <c r="J1267" s="75"/>
      <c r="K1267" s="75"/>
    </row>
    <row r="1268" spans="10:11">
      <c r="J1268" s="75"/>
      <c r="K1268" s="75"/>
    </row>
    <row r="1269" spans="10:11">
      <c r="J1269" s="75"/>
      <c r="K1269" s="75"/>
    </row>
    <row r="1270" spans="10:11">
      <c r="J1270" s="75"/>
      <c r="K1270" s="75"/>
    </row>
    <row r="1271" spans="10:11">
      <c r="J1271" s="75"/>
      <c r="K1271" s="75"/>
    </row>
    <row r="1272" spans="10:11">
      <c r="J1272" s="75"/>
      <c r="K1272" s="75"/>
    </row>
    <row r="1273" spans="10:11">
      <c r="J1273" s="75"/>
      <c r="K1273" s="75"/>
    </row>
    <row r="1274" spans="10:11">
      <c r="J1274" s="75"/>
      <c r="K1274" s="75"/>
    </row>
    <row r="1275" spans="10:11">
      <c r="J1275" s="75"/>
      <c r="K1275" s="75"/>
    </row>
    <row r="1276" spans="10:11">
      <c r="J1276" s="75"/>
      <c r="K1276" s="75"/>
    </row>
    <row r="1277" spans="10:11">
      <c r="J1277" s="75"/>
      <c r="K1277" s="75"/>
    </row>
    <row r="1278" spans="10:11">
      <c r="J1278" s="75"/>
      <c r="K1278" s="75"/>
    </row>
    <row r="1279" spans="10:11">
      <c r="J1279" s="75"/>
      <c r="K1279" s="75"/>
    </row>
    <row r="1280" spans="10:11">
      <c r="J1280" s="75"/>
      <c r="K1280" s="75"/>
    </row>
    <row r="1281" spans="10:11">
      <c r="J1281" s="75"/>
      <c r="K1281" s="75"/>
    </row>
    <row r="1282" spans="10:11">
      <c r="J1282" s="75"/>
      <c r="K1282" s="75"/>
    </row>
    <row r="1283" spans="10:11">
      <c r="J1283" s="75"/>
      <c r="K1283" s="75"/>
    </row>
    <row r="1284" spans="10:11">
      <c r="J1284" s="75"/>
      <c r="K1284" s="75"/>
    </row>
    <row r="1285" spans="10:11">
      <c r="J1285" s="75"/>
      <c r="K1285" s="75"/>
    </row>
    <row r="1286" spans="10:11">
      <c r="J1286" s="75"/>
      <c r="K1286" s="75"/>
    </row>
    <row r="1287" spans="10:11">
      <c r="J1287" s="75"/>
      <c r="K1287" s="75"/>
    </row>
    <row r="1288" spans="10:11">
      <c r="J1288" s="75"/>
      <c r="K1288" s="75"/>
    </row>
    <row r="1289" spans="10:11">
      <c r="J1289" s="75"/>
      <c r="K1289" s="75"/>
    </row>
    <row r="1290" spans="10:11">
      <c r="J1290" s="75"/>
      <c r="K1290" s="75"/>
    </row>
    <row r="1291" spans="10:11">
      <c r="J1291" s="75"/>
      <c r="K1291" s="75"/>
    </row>
    <row r="1292" spans="10:11">
      <c r="J1292" s="75"/>
      <c r="K1292" s="75"/>
    </row>
    <row r="1293" spans="10:11">
      <c r="J1293" s="75"/>
      <c r="K1293" s="75"/>
    </row>
    <row r="1294" spans="10:11">
      <c r="J1294" s="75"/>
      <c r="K1294" s="75"/>
    </row>
    <row r="1295" spans="10:11">
      <c r="J1295" s="75"/>
      <c r="K1295" s="75"/>
    </row>
    <row r="1296" spans="10:11">
      <c r="J1296" s="75"/>
      <c r="K1296" s="75"/>
    </row>
    <row r="1297" spans="10:11">
      <c r="J1297" s="75"/>
      <c r="K1297" s="75"/>
    </row>
    <row r="1298" spans="10:11">
      <c r="J1298" s="75"/>
      <c r="K1298" s="75"/>
    </row>
    <row r="1299" spans="10:11">
      <c r="J1299" s="75"/>
      <c r="K1299" s="75"/>
    </row>
    <row r="1300" spans="10:11">
      <c r="J1300" s="75"/>
      <c r="K1300" s="75"/>
    </row>
    <row r="1301" spans="10:11">
      <c r="J1301" s="75"/>
      <c r="K1301" s="75"/>
    </row>
    <row r="1302" spans="10:11">
      <c r="J1302" s="75"/>
      <c r="K1302" s="75"/>
    </row>
    <row r="1303" spans="10:11">
      <c r="J1303" s="75"/>
      <c r="K1303" s="75"/>
    </row>
    <row r="1304" spans="10:11">
      <c r="J1304" s="75"/>
      <c r="K1304" s="75"/>
    </row>
    <row r="1305" spans="10:11">
      <c r="J1305" s="75"/>
      <c r="K1305" s="75"/>
    </row>
    <row r="1306" spans="10:11">
      <c r="J1306" s="75"/>
      <c r="K1306" s="75"/>
    </row>
    <row r="1307" spans="10:11">
      <c r="J1307" s="75"/>
      <c r="K1307" s="75"/>
    </row>
    <row r="1308" spans="10:11">
      <c r="J1308" s="75"/>
      <c r="K1308" s="75"/>
    </row>
    <row r="1309" spans="10:11">
      <c r="J1309" s="75"/>
      <c r="K1309" s="75"/>
    </row>
    <row r="1310" spans="10:11">
      <c r="J1310" s="75"/>
      <c r="K1310" s="75"/>
    </row>
    <row r="1311" spans="10:11">
      <c r="J1311" s="75"/>
      <c r="K1311" s="75"/>
    </row>
    <row r="1312" spans="10:11">
      <c r="J1312" s="75"/>
      <c r="K1312" s="75"/>
    </row>
    <row r="1313" spans="10:11">
      <c r="J1313" s="75"/>
      <c r="K1313" s="75"/>
    </row>
    <row r="1314" spans="10:11">
      <c r="J1314" s="75"/>
      <c r="K1314" s="75"/>
    </row>
    <row r="1315" spans="10:11">
      <c r="J1315" s="75"/>
      <c r="K1315" s="75"/>
    </row>
    <row r="1316" spans="10:11">
      <c r="J1316" s="75"/>
      <c r="K1316" s="75"/>
    </row>
    <row r="1317" spans="10:11">
      <c r="J1317" s="75"/>
      <c r="K1317" s="75"/>
    </row>
    <row r="1318" spans="10:11">
      <c r="J1318" s="75"/>
      <c r="K1318" s="75"/>
    </row>
    <row r="1319" spans="10:11">
      <c r="J1319" s="75"/>
      <c r="K1319" s="75"/>
    </row>
    <row r="1320" spans="10:11">
      <c r="J1320" s="75"/>
      <c r="K1320" s="75"/>
    </row>
    <row r="1321" spans="10:11">
      <c r="J1321" s="75"/>
      <c r="K1321" s="75"/>
    </row>
    <row r="1322" spans="10:11">
      <c r="J1322" s="75"/>
      <c r="K1322" s="75"/>
    </row>
    <row r="1323" spans="10:11">
      <c r="J1323" s="75"/>
      <c r="K1323" s="75"/>
    </row>
    <row r="1324" spans="10:11">
      <c r="J1324" s="75"/>
      <c r="K1324" s="75"/>
    </row>
    <row r="1325" spans="10:11">
      <c r="J1325" s="75"/>
      <c r="K1325" s="75"/>
    </row>
    <row r="1326" spans="10:11">
      <c r="J1326" s="75"/>
      <c r="K1326" s="75"/>
    </row>
    <row r="1327" spans="10:11">
      <c r="J1327" s="75"/>
      <c r="K1327" s="75"/>
    </row>
    <row r="1328" spans="10:11">
      <c r="J1328" s="75"/>
      <c r="K1328" s="75"/>
    </row>
    <row r="1329" spans="10:11">
      <c r="J1329" s="75"/>
      <c r="K1329" s="75"/>
    </row>
    <row r="1330" spans="10:11">
      <c r="J1330" s="75"/>
      <c r="K1330" s="75"/>
    </row>
    <row r="1331" spans="10:11">
      <c r="J1331" s="75"/>
      <c r="K1331" s="75"/>
    </row>
    <row r="1332" spans="10:11">
      <c r="J1332" s="75"/>
      <c r="K1332" s="75"/>
    </row>
    <row r="1333" spans="10:11">
      <c r="J1333" s="75"/>
      <c r="K1333" s="75"/>
    </row>
    <row r="1334" spans="10:11">
      <c r="J1334" s="75"/>
      <c r="K1334" s="75"/>
    </row>
    <row r="1335" spans="10:11">
      <c r="J1335" s="75"/>
      <c r="K1335" s="75"/>
    </row>
    <row r="1336" spans="10:11">
      <c r="J1336" s="75"/>
      <c r="K1336" s="75"/>
    </row>
    <row r="1337" spans="10:11">
      <c r="J1337" s="75"/>
      <c r="K1337" s="75"/>
    </row>
    <row r="1338" spans="10:11">
      <c r="J1338" s="75"/>
      <c r="K1338" s="75"/>
    </row>
    <row r="1339" spans="10:11">
      <c r="J1339" s="75"/>
      <c r="K1339" s="75"/>
    </row>
    <row r="1340" spans="10:11">
      <c r="J1340" s="75"/>
      <c r="K1340" s="75"/>
    </row>
    <row r="1341" spans="10:11">
      <c r="J1341" s="75"/>
      <c r="K1341" s="75"/>
    </row>
    <row r="1342" spans="10:11">
      <c r="J1342" s="75"/>
      <c r="K1342" s="75"/>
    </row>
    <row r="1343" spans="10:11">
      <c r="J1343" s="75"/>
      <c r="K1343" s="75"/>
    </row>
    <row r="1344" spans="10:11">
      <c r="J1344" s="75"/>
      <c r="K1344" s="75"/>
    </row>
    <row r="1345" spans="10:11">
      <c r="J1345" s="75"/>
      <c r="K1345" s="75"/>
    </row>
    <row r="1346" spans="10:11">
      <c r="J1346" s="75"/>
      <c r="K1346" s="75"/>
    </row>
    <row r="1347" spans="10:11">
      <c r="J1347" s="75"/>
      <c r="K1347" s="75"/>
    </row>
    <row r="1348" spans="10:11">
      <c r="J1348" s="75"/>
      <c r="K1348" s="75"/>
    </row>
    <row r="1349" spans="10:11">
      <c r="J1349" s="75"/>
      <c r="K1349" s="75"/>
    </row>
    <row r="1350" spans="10:11">
      <c r="J1350" s="75"/>
      <c r="K1350" s="75"/>
    </row>
    <row r="1351" spans="10:11">
      <c r="J1351" s="75"/>
      <c r="K1351" s="75"/>
    </row>
    <row r="1352" spans="10:11">
      <c r="J1352" s="75"/>
      <c r="K1352" s="75"/>
    </row>
    <row r="1353" spans="10:11">
      <c r="J1353" s="75"/>
      <c r="K1353" s="75"/>
    </row>
    <row r="1354" spans="10:11">
      <c r="J1354" s="75"/>
      <c r="K1354" s="75"/>
    </row>
    <row r="1355" spans="10:11">
      <c r="J1355" s="75"/>
      <c r="K1355" s="75"/>
    </row>
    <row r="1356" spans="10:11">
      <c r="J1356" s="75"/>
      <c r="K1356" s="75"/>
    </row>
    <row r="1357" spans="10:11">
      <c r="J1357" s="75"/>
      <c r="K1357" s="75"/>
    </row>
    <row r="1358" spans="10:11">
      <c r="J1358" s="75"/>
      <c r="K1358" s="75"/>
    </row>
    <row r="1359" spans="10:11">
      <c r="J1359" s="75"/>
      <c r="K1359" s="75"/>
    </row>
    <row r="1360" spans="10:11">
      <c r="J1360" s="75"/>
      <c r="K1360" s="75"/>
    </row>
    <row r="1361" spans="10:11">
      <c r="J1361" s="75"/>
      <c r="K1361" s="75"/>
    </row>
    <row r="1362" spans="10:11">
      <c r="J1362" s="75"/>
      <c r="K1362" s="75"/>
    </row>
    <row r="1363" spans="10:11">
      <c r="J1363" s="75"/>
      <c r="K1363" s="75"/>
    </row>
    <row r="1364" spans="10:11">
      <c r="J1364" s="75"/>
      <c r="K1364" s="75"/>
    </row>
    <row r="1365" spans="10:11">
      <c r="J1365" s="75"/>
      <c r="K1365" s="75"/>
    </row>
    <row r="1366" spans="10:11">
      <c r="J1366" s="75"/>
      <c r="K1366" s="75"/>
    </row>
    <row r="1367" spans="10:11">
      <c r="J1367" s="75"/>
      <c r="K1367" s="75"/>
    </row>
    <row r="1368" spans="10:11">
      <c r="J1368" s="75"/>
      <c r="K1368" s="75"/>
    </row>
    <row r="1369" spans="10:11">
      <c r="J1369" s="75"/>
      <c r="K1369" s="75"/>
    </row>
    <row r="1370" spans="10:11">
      <c r="J1370" s="75"/>
      <c r="K1370" s="75"/>
    </row>
    <row r="1371" spans="10:11">
      <c r="J1371" s="75"/>
      <c r="K1371" s="75"/>
    </row>
    <row r="1372" spans="10:11">
      <c r="J1372" s="75"/>
      <c r="K1372" s="75"/>
    </row>
    <row r="1373" spans="10:11">
      <c r="J1373" s="75"/>
      <c r="K1373" s="75"/>
    </row>
    <row r="1374" spans="10:11">
      <c r="J1374" s="75"/>
      <c r="K1374" s="75"/>
    </row>
    <row r="1375" spans="10:11">
      <c r="J1375" s="75"/>
      <c r="K1375" s="75"/>
    </row>
    <row r="1376" spans="10:11">
      <c r="J1376" s="75"/>
      <c r="K1376" s="75"/>
    </row>
    <row r="1377" spans="10:11">
      <c r="J1377" s="75"/>
      <c r="K1377" s="75"/>
    </row>
    <row r="1378" spans="10:11">
      <c r="J1378" s="75"/>
      <c r="K1378" s="75"/>
    </row>
    <row r="1379" spans="10:11">
      <c r="J1379" s="75"/>
      <c r="K1379" s="75"/>
    </row>
    <row r="1380" spans="10:11">
      <c r="J1380" s="75"/>
      <c r="K1380" s="75"/>
    </row>
    <row r="1381" spans="10:11">
      <c r="J1381" s="75"/>
      <c r="K1381" s="75"/>
    </row>
    <row r="1382" spans="10:11">
      <c r="J1382" s="75"/>
      <c r="K1382" s="75"/>
    </row>
    <row r="1383" spans="10:11">
      <c r="J1383" s="75"/>
      <c r="K1383" s="75"/>
    </row>
    <row r="1384" spans="10:11">
      <c r="J1384" s="75"/>
      <c r="K1384" s="75"/>
    </row>
    <row r="1385" spans="10:11">
      <c r="J1385" s="75"/>
      <c r="K1385" s="75"/>
    </row>
    <row r="1386" spans="10:11">
      <c r="J1386" s="75"/>
      <c r="K1386" s="75"/>
    </row>
    <row r="1387" spans="10:11">
      <c r="J1387" s="75"/>
      <c r="K1387" s="75"/>
    </row>
    <row r="1388" spans="10:11">
      <c r="J1388" s="75"/>
      <c r="K1388" s="75"/>
    </row>
    <row r="1389" spans="10:11">
      <c r="J1389" s="75"/>
      <c r="K1389" s="75"/>
    </row>
    <row r="1390" spans="10:11">
      <c r="J1390" s="75"/>
      <c r="K1390" s="75"/>
    </row>
    <row r="1391" spans="10:11">
      <c r="J1391" s="75"/>
      <c r="K1391" s="75"/>
    </row>
    <row r="1392" spans="10:11">
      <c r="J1392" s="75"/>
      <c r="K1392" s="75"/>
    </row>
    <row r="1393" spans="10:11">
      <c r="J1393" s="75"/>
      <c r="K1393" s="75"/>
    </row>
    <row r="1394" spans="10:11">
      <c r="J1394" s="75"/>
      <c r="K1394" s="75"/>
    </row>
    <row r="1395" spans="10:11">
      <c r="J1395" s="75"/>
      <c r="K1395" s="75"/>
    </row>
    <row r="1396" spans="10:11">
      <c r="J1396" s="75"/>
      <c r="K1396" s="75"/>
    </row>
    <row r="1397" spans="10:11">
      <c r="J1397" s="75"/>
      <c r="K1397" s="75"/>
    </row>
    <row r="1398" spans="10:11">
      <c r="J1398" s="75"/>
      <c r="K1398" s="75"/>
    </row>
    <row r="1399" spans="10:11">
      <c r="J1399" s="75"/>
      <c r="K1399" s="75"/>
    </row>
    <row r="1400" spans="10:11">
      <c r="J1400" s="75"/>
      <c r="K1400" s="75"/>
    </row>
    <row r="1401" spans="10:11">
      <c r="J1401" s="75"/>
      <c r="K1401" s="75"/>
    </row>
    <row r="1402" spans="10:11">
      <c r="J1402" s="75"/>
      <c r="K1402" s="75"/>
    </row>
    <row r="1403" spans="10:11">
      <c r="J1403" s="75"/>
      <c r="K1403" s="75"/>
    </row>
    <row r="1404" spans="10:11">
      <c r="J1404" s="75"/>
      <c r="K1404" s="75"/>
    </row>
    <row r="1405" spans="10:11">
      <c r="J1405" s="75"/>
      <c r="K1405" s="75"/>
    </row>
    <row r="1406" spans="10:11">
      <c r="J1406" s="75"/>
      <c r="K1406" s="75"/>
    </row>
    <row r="1407" spans="10:11">
      <c r="J1407" s="75"/>
      <c r="K1407" s="75"/>
    </row>
    <row r="1408" spans="10:11">
      <c r="J1408" s="75"/>
      <c r="K1408" s="75"/>
    </row>
    <row r="1409" spans="10:11">
      <c r="J1409" s="75"/>
      <c r="K1409" s="75"/>
    </row>
    <row r="1410" spans="10:11">
      <c r="J1410" s="75"/>
      <c r="K1410" s="75"/>
    </row>
    <row r="1411" spans="10:11">
      <c r="J1411" s="75"/>
      <c r="K1411" s="75"/>
    </row>
    <row r="1412" spans="10:11">
      <c r="J1412" s="75"/>
      <c r="K1412" s="75"/>
    </row>
    <row r="1413" spans="10:11">
      <c r="J1413" s="75"/>
      <c r="K1413" s="75"/>
    </row>
    <row r="1414" spans="10:11">
      <c r="J1414" s="75"/>
      <c r="K1414" s="75"/>
    </row>
    <row r="1415" spans="10:11">
      <c r="J1415" s="75"/>
      <c r="K1415" s="75"/>
    </row>
    <row r="1416" spans="10:11">
      <c r="J1416" s="75"/>
      <c r="K1416" s="75"/>
    </row>
    <row r="1417" spans="10:11">
      <c r="J1417" s="75"/>
      <c r="K1417" s="75"/>
    </row>
    <row r="1418" spans="10:11">
      <c r="J1418" s="75"/>
      <c r="K1418" s="75"/>
    </row>
    <row r="1419" spans="10:11">
      <c r="J1419" s="75"/>
      <c r="K1419" s="75"/>
    </row>
    <row r="1420" spans="10:11">
      <c r="J1420" s="75"/>
      <c r="K1420" s="75"/>
    </row>
    <row r="1421" spans="10:11">
      <c r="J1421" s="75"/>
      <c r="K1421" s="75"/>
    </row>
    <row r="1422" spans="10:11">
      <c r="J1422" s="75"/>
      <c r="K1422" s="75"/>
    </row>
    <row r="1423" spans="10:11">
      <c r="J1423" s="75"/>
      <c r="K1423" s="75"/>
    </row>
    <row r="1424" spans="10:11">
      <c r="J1424" s="75"/>
      <c r="K1424" s="75"/>
    </row>
    <row r="1425" spans="10:11">
      <c r="J1425" s="75"/>
      <c r="K1425" s="75"/>
    </row>
    <row r="1426" spans="10:11">
      <c r="J1426" s="75"/>
      <c r="K1426" s="75"/>
    </row>
    <row r="1427" spans="10:11">
      <c r="J1427" s="75"/>
      <c r="K1427" s="75"/>
    </row>
    <row r="1428" spans="10:11">
      <c r="J1428" s="75"/>
      <c r="K1428" s="75"/>
    </row>
    <row r="1429" spans="10:11">
      <c r="J1429" s="75"/>
      <c r="K1429" s="75"/>
    </row>
    <row r="1430" spans="10:11">
      <c r="J1430" s="75"/>
      <c r="K1430" s="75"/>
    </row>
    <row r="1431" spans="10:11">
      <c r="J1431" s="75"/>
      <c r="K1431" s="75"/>
    </row>
    <row r="1432" spans="10:11">
      <c r="J1432" s="75"/>
      <c r="K1432" s="75"/>
    </row>
    <row r="1433" spans="10:11">
      <c r="J1433" s="75"/>
      <c r="K1433" s="75"/>
    </row>
    <row r="1434" spans="10:11">
      <c r="J1434" s="75"/>
      <c r="K1434" s="75"/>
    </row>
    <row r="1435" spans="10:11">
      <c r="J1435" s="75"/>
      <c r="K1435" s="75"/>
    </row>
    <row r="1436" spans="10:11">
      <c r="J1436" s="75"/>
      <c r="K1436" s="75"/>
    </row>
    <row r="1437" spans="10:11">
      <c r="J1437" s="75"/>
      <c r="K1437" s="75"/>
    </row>
    <row r="1438" spans="10:11">
      <c r="J1438" s="75"/>
      <c r="K1438" s="75"/>
    </row>
    <row r="1439" spans="10:11">
      <c r="J1439" s="75"/>
      <c r="K1439" s="75"/>
    </row>
    <row r="1440" spans="10:11">
      <c r="J1440" s="75"/>
      <c r="K1440" s="75"/>
    </row>
    <row r="1441" spans="10:11">
      <c r="J1441" s="75"/>
      <c r="K1441" s="75"/>
    </row>
    <row r="1442" spans="10:11">
      <c r="J1442" s="75"/>
      <c r="K1442" s="75"/>
    </row>
    <row r="1443" spans="10:11">
      <c r="J1443" s="75"/>
      <c r="K1443" s="75"/>
    </row>
    <row r="1444" spans="10:11">
      <c r="J1444" s="75"/>
      <c r="K1444" s="75"/>
    </row>
    <row r="1445" spans="10:11">
      <c r="J1445" s="75"/>
      <c r="K1445" s="75"/>
    </row>
    <row r="1446" spans="10:11">
      <c r="J1446" s="75"/>
      <c r="K1446" s="75"/>
    </row>
    <row r="1447" spans="10:11">
      <c r="J1447" s="75"/>
      <c r="K1447" s="75"/>
    </row>
    <row r="1448" spans="10:11">
      <c r="J1448" s="75"/>
      <c r="K1448" s="75"/>
    </row>
    <row r="1449" spans="10:11">
      <c r="J1449" s="75"/>
      <c r="K1449" s="75"/>
    </row>
    <row r="1450" spans="10:11">
      <c r="J1450" s="75"/>
      <c r="K1450" s="75"/>
    </row>
    <row r="1451" spans="10:11">
      <c r="J1451" s="75"/>
      <c r="K1451" s="75"/>
    </row>
    <row r="1452" spans="10:11">
      <c r="J1452" s="75"/>
      <c r="K1452" s="75"/>
    </row>
    <row r="1453" spans="10:11">
      <c r="J1453" s="75"/>
      <c r="K1453" s="75"/>
    </row>
    <row r="1454" spans="10:11">
      <c r="J1454" s="75"/>
      <c r="K1454" s="75"/>
    </row>
    <row r="1455" spans="10:11">
      <c r="J1455" s="75"/>
      <c r="K1455" s="75"/>
    </row>
    <row r="1456" spans="10:11">
      <c r="J1456" s="75"/>
      <c r="K1456" s="75"/>
    </row>
    <row r="1457" spans="10:11">
      <c r="J1457" s="75"/>
      <c r="K1457" s="75"/>
    </row>
    <row r="1458" spans="10:11">
      <c r="J1458" s="75"/>
      <c r="K1458" s="75"/>
    </row>
    <row r="1459" spans="10:11">
      <c r="J1459" s="75"/>
      <c r="K1459" s="75"/>
    </row>
    <row r="1460" spans="10:11">
      <c r="J1460" s="75"/>
      <c r="K1460" s="75"/>
    </row>
    <row r="1461" spans="10:11">
      <c r="J1461" s="75"/>
      <c r="K1461" s="75"/>
    </row>
    <row r="1462" spans="10:11">
      <c r="J1462" s="75"/>
      <c r="K1462" s="75"/>
    </row>
    <row r="1463" spans="10:11">
      <c r="J1463" s="75"/>
      <c r="K1463" s="75"/>
    </row>
    <row r="1464" spans="10:11">
      <c r="J1464" s="75"/>
      <c r="K1464" s="75"/>
    </row>
    <row r="1465" spans="10:11">
      <c r="J1465" s="75"/>
      <c r="K1465" s="75"/>
    </row>
    <row r="1466" spans="10:11">
      <c r="J1466" s="75"/>
      <c r="K1466" s="75"/>
    </row>
    <row r="1467" spans="10:11">
      <c r="J1467" s="75"/>
      <c r="K1467" s="75"/>
    </row>
    <row r="1468" spans="10:11">
      <c r="J1468" s="75"/>
      <c r="K1468" s="75"/>
    </row>
    <row r="1469" spans="10:11">
      <c r="J1469" s="75"/>
      <c r="K1469" s="75"/>
    </row>
    <row r="1470" spans="10:11">
      <c r="J1470" s="75"/>
      <c r="K1470" s="75"/>
    </row>
    <row r="1471" spans="10:11">
      <c r="J1471" s="75"/>
      <c r="K1471" s="75"/>
    </row>
    <row r="1472" spans="10:11">
      <c r="J1472" s="75"/>
      <c r="K1472" s="75"/>
    </row>
    <row r="1473" spans="10:11">
      <c r="J1473" s="75"/>
      <c r="K1473" s="75"/>
    </row>
    <row r="1474" spans="10:11">
      <c r="J1474" s="75"/>
      <c r="K1474" s="75"/>
    </row>
    <row r="1475" spans="10:11">
      <c r="J1475" s="75"/>
      <c r="K1475" s="75"/>
    </row>
    <row r="1476" spans="10:11">
      <c r="J1476" s="75"/>
      <c r="K1476" s="75"/>
    </row>
    <row r="1477" spans="10:11">
      <c r="J1477" s="75"/>
      <c r="K1477" s="75"/>
    </row>
    <row r="1478" spans="10:11">
      <c r="J1478" s="75"/>
      <c r="K1478" s="75"/>
    </row>
    <row r="1479" spans="10:11">
      <c r="J1479" s="75"/>
      <c r="K1479" s="75"/>
    </row>
    <row r="1480" spans="10:11">
      <c r="J1480" s="75"/>
      <c r="K1480" s="75"/>
    </row>
    <row r="1481" spans="10:11">
      <c r="J1481" s="75"/>
      <c r="K1481" s="75"/>
    </row>
    <row r="1482" spans="10:11">
      <c r="J1482" s="75"/>
      <c r="K1482" s="75"/>
    </row>
    <row r="1483" spans="10:11">
      <c r="J1483" s="75"/>
      <c r="K1483" s="75"/>
    </row>
    <row r="1484" spans="10:11">
      <c r="J1484" s="75"/>
      <c r="K1484" s="75"/>
    </row>
    <row r="1485" spans="10:11">
      <c r="J1485" s="75"/>
      <c r="K1485" s="75"/>
    </row>
    <row r="1486" spans="10:11">
      <c r="J1486" s="75"/>
      <c r="K1486" s="75"/>
    </row>
    <row r="1487" spans="10:11">
      <c r="J1487" s="75"/>
      <c r="K1487" s="75"/>
    </row>
    <row r="1488" spans="10:11">
      <c r="J1488" s="75"/>
      <c r="K1488" s="75"/>
    </row>
    <row r="1489" spans="10:11">
      <c r="J1489" s="75"/>
      <c r="K1489" s="75"/>
    </row>
    <row r="1490" spans="10:11">
      <c r="J1490" s="75"/>
      <c r="K1490" s="75"/>
    </row>
    <row r="1491" spans="10:11">
      <c r="J1491" s="75"/>
      <c r="K1491" s="75"/>
    </row>
    <row r="1492" spans="10:11">
      <c r="J1492" s="75"/>
      <c r="K1492" s="75"/>
    </row>
    <row r="1493" spans="10:11">
      <c r="J1493" s="75"/>
      <c r="K1493" s="75"/>
    </row>
    <row r="1494" spans="10:11">
      <c r="J1494" s="75"/>
      <c r="K1494" s="75"/>
    </row>
    <row r="1495" spans="10:11">
      <c r="J1495" s="75"/>
      <c r="K1495" s="75"/>
    </row>
    <row r="1496" spans="10:11">
      <c r="J1496" s="75"/>
      <c r="K1496" s="75"/>
    </row>
    <row r="1497" spans="10:11">
      <c r="J1497" s="75"/>
      <c r="K1497" s="75"/>
    </row>
    <row r="1498" spans="10:11">
      <c r="J1498" s="75"/>
      <c r="K1498" s="75"/>
    </row>
    <row r="1499" spans="10:11">
      <c r="J1499" s="75"/>
      <c r="K1499" s="75"/>
    </row>
    <row r="1500" spans="10:11">
      <c r="J1500" s="75"/>
      <c r="K1500" s="75"/>
    </row>
    <row r="1501" spans="10:11">
      <c r="J1501" s="75"/>
      <c r="K1501" s="75"/>
    </row>
    <row r="1502" spans="10:11">
      <c r="J1502" s="75"/>
      <c r="K1502" s="75"/>
    </row>
    <row r="1503" spans="10:11">
      <c r="J1503" s="75"/>
      <c r="K1503" s="75"/>
    </row>
    <row r="1504" spans="10:11">
      <c r="J1504" s="75"/>
      <c r="K1504" s="75"/>
    </row>
    <row r="1505" spans="10:11">
      <c r="J1505" s="75"/>
      <c r="K1505" s="75"/>
    </row>
    <row r="1506" spans="10:11">
      <c r="J1506" s="75"/>
      <c r="K1506" s="75"/>
    </row>
    <row r="1507" spans="10:11">
      <c r="J1507" s="75"/>
      <c r="K1507" s="75"/>
    </row>
    <row r="1508" spans="10:11">
      <c r="J1508" s="75"/>
      <c r="K1508" s="75"/>
    </row>
    <row r="1509" spans="10:11">
      <c r="J1509" s="75"/>
      <c r="K1509" s="75"/>
    </row>
    <row r="1510" spans="10:11">
      <c r="J1510" s="75"/>
      <c r="K1510" s="75"/>
    </row>
    <row r="1511" spans="10:11">
      <c r="J1511" s="75"/>
      <c r="K1511" s="75"/>
    </row>
    <row r="1512" spans="10:11">
      <c r="J1512" s="75"/>
      <c r="K1512" s="75"/>
    </row>
    <row r="1513" spans="10:11">
      <c r="J1513" s="75"/>
      <c r="K1513" s="75"/>
    </row>
    <row r="1514" spans="10:11">
      <c r="J1514" s="75"/>
      <c r="K1514" s="75"/>
    </row>
    <row r="1515" spans="10:11">
      <c r="J1515" s="75"/>
      <c r="K1515" s="75"/>
    </row>
    <row r="1516" spans="10:11">
      <c r="J1516" s="75"/>
      <c r="K1516" s="75"/>
    </row>
    <row r="1517" spans="10:11">
      <c r="J1517" s="75"/>
      <c r="K1517" s="75"/>
    </row>
    <row r="1518" spans="10:11">
      <c r="J1518" s="75"/>
      <c r="K1518" s="75"/>
    </row>
    <row r="1519" spans="10:11">
      <c r="J1519" s="75"/>
      <c r="K1519" s="75"/>
    </row>
    <row r="1520" spans="10:11">
      <c r="J1520" s="75"/>
      <c r="K1520" s="75"/>
    </row>
    <row r="1521" spans="10:11">
      <c r="J1521" s="75"/>
      <c r="K1521" s="75"/>
    </row>
    <row r="1522" spans="10:11">
      <c r="J1522" s="75"/>
      <c r="K1522" s="75"/>
    </row>
    <row r="1523" spans="10:11">
      <c r="J1523" s="75"/>
      <c r="K1523" s="75"/>
    </row>
    <row r="1524" spans="10:11">
      <c r="J1524" s="75"/>
      <c r="K1524" s="75"/>
    </row>
    <row r="1525" spans="10:11">
      <c r="J1525" s="75"/>
      <c r="K1525" s="75"/>
    </row>
    <row r="1526" spans="10:11">
      <c r="J1526" s="75"/>
      <c r="K1526" s="75"/>
    </row>
    <row r="1527" spans="10:11">
      <c r="J1527" s="75"/>
      <c r="K1527" s="75"/>
    </row>
    <row r="1528" spans="10:11">
      <c r="J1528" s="75"/>
      <c r="K1528" s="75"/>
    </row>
    <row r="1529" spans="10:11">
      <c r="J1529" s="75"/>
      <c r="K1529" s="75"/>
    </row>
    <row r="1530" spans="10:11">
      <c r="J1530" s="75"/>
      <c r="K1530" s="75"/>
    </row>
    <row r="1531" spans="10:11">
      <c r="J1531" s="75"/>
      <c r="K1531" s="75"/>
    </row>
    <row r="1532" spans="10:11">
      <c r="J1532" s="75"/>
      <c r="K1532" s="75"/>
    </row>
    <row r="1533" spans="10:11">
      <c r="J1533" s="75"/>
      <c r="K1533" s="75"/>
    </row>
    <row r="1534" spans="10:11">
      <c r="J1534" s="75"/>
      <c r="K1534" s="75"/>
    </row>
    <row r="1535" spans="10:11">
      <c r="J1535" s="75"/>
      <c r="K1535" s="75"/>
    </row>
    <row r="1536" spans="10:11">
      <c r="J1536" s="75"/>
      <c r="K1536" s="75"/>
    </row>
    <row r="1537" spans="10:11">
      <c r="J1537" s="75"/>
      <c r="K1537" s="75"/>
    </row>
    <row r="1538" spans="10:11">
      <c r="J1538" s="75"/>
      <c r="K1538" s="75"/>
    </row>
    <row r="1539" spans="10:11">
      <c r="J1539" s="75"/>
      <c r="K1539" s="75"/>
    </row>
    <row r="1540" spans="10:11">
      <c r="J1540" s="75"/>
      <c r="K1540" s="75"/>
    </row>
    <row r="1541" spans="10:11">
      <c r="J1541" s="75"/>
      <c r="K1541" s="75"/>
    </row>
    <row r="1542" spans="10:11">
      <c r="J1542" s="75"/>
      <c r="K1542" s="75"/>
    </row>
    <row r="1543" spans="10:11">
      <c r="J1543" s="75"/>
      <c r="K1543" s="75"/>
    </row>
    <row r="1544" spans="10:11">
      <c r="J1544" s="75"/>
      <c r="K1544" s="75"/>
    </row>
    <row r="1545" spans="10:11">
      <c r="J1545" s="75"/>
      <c r="K1545" s="75"/>
    </row>
    <row r="1546" spans="10:11">
      <c r="J1546" s="75"/>
      <c r="K1546" s="75"/>
    </row>
    <row r="1547" spans="10:11">
      <c r="J1547" s="75"/>
      <c r="K1547" s="75"/>
    </row>
    <row r="1548" spans="10:11">
      <c r="J1548" s="75"/>
      <c r="K1548" s="75"/>
    </row>
    <row r="1549" spans="10:11">
      <c r="J1549" s="75"/>
      <c r="K1549" s="75"/>
    </row>
    <row r="1550" spans="10:11">
      <c r="J1550" s="75"/>
      <c r="K1550" s="75"/>
    </row>
    <row r="1551" spans="10:11">
      <c r="J1551" s="75"/>
      <c r="K1551" s="75"/>
    </row>
    <row r="1552" spans="10:11">
      <c r="J1552" s="75"/>
      <c r="K1552" s="75"/>
    </row>
    <row r="1553" spans="10:11">
      <c r="J1553" s="75"/>
      <c r="K1553" s="75"/>
    </row>
    <row r="1554" spans="10:11">
      <c r="J1554" s="75"/>
      <c r="K1554" s="75"/>
    </row>
    <row r="1555" spans="10:11">
      <c r="J1555" s="75"/>
      <c r="K1555" s="75"/>
    </row>
    <row r="1556" spans="10:11">
      <c r="J1556" s="75"/>
      <c r="K1556" s="75"/>
    </row>
    <row r="1557" spans="10:11">
      <c r="J1557" s="75"/>
      <c r="K1557" s="75"/>
    </row>
    <row r="1558" spans="10:11">
      <c r="J1558" s="75"/>
      <c r="K1558" s="75"/>
    </row>
    <row r="1559" spans="10:11">
      <c r="J1559" s="75"/>
      <c r="K1559" s="75"/>
    </row>
    <row r="1560" spans="10:11">
      <c r="J1560" s="75"/>
      <c r="K1560" s="75"/>
    </row>
    <row r="1561" spans="10:11">
      <c r="J1561" s="75"/>
      <c r="K1561" s="75"/>
    </row>
    <row r="1562" spans="10:11">
      <c r="J1562" s="75"/>
      <c r="K1562" s="75"/>
    </row>
    <row r="1563" spans="10:11">
      <c r="J1563" s="75"/>
      <c r="K1563" s="75"/>
    </row>
    <row r="1564" spans="10:11">
      <c r="J1564" s="75"/>
      <c r="K1564" s="75"/>
    </row>
    <row r="1565" spans="10:11">
      <c r="J1565" s="75"/>
      <c r="K1565" s="75"/>
    </row>
    <row r="1566" spans="10:11">
      <c r="J1566" s="75"/>
      <c r="K1566" s="75"/>
    </row>
    <row r="1567" spans="10:11">
      <c r="J1567" s="75"/>
      <c r="K1567" s="75"/>
    </row>
    <row r="1568" spans="10:11">
      <c r="J1568" s="75"/>
      <c r="K1568" s="75"/>
    </row>
    <row r="1569" spans="10:11">
      <c r="J1569" s="75"/>
      <c r="K1569" s="75"/>
    </row>
    <row r="1570" spans="10:11">
      <c r="J1570" s="75"/>
      <c r="K1570" s="75"/>
    </row>
    <row r="1571" spans="10:11">
      <c r="J1571" s="75"/>
      <c r="K1571" s="75"/>
    </row>
    <row r="1572" spans="10:11">
      <c r="J1572" s="75"/>
      <c r="K1572" s="75"/>
    </row>
    <row r="1573" spans="10:11">
      <c r="J1573" s="75"/>
      <c r="K1573" s="75"/>
    </row>
    <row r="1574" spans="10:11">
      <c r="J1574" s="75"/>
      <c r="K1574" s="75"/>
    </row>
    <row r="1575" spans="10:11">
      <c r="J1575" s="75"/>
      <c r="K1575" s="75"/>
    </row>
    <row r="1576" spans="10:11">
      <c r="J1576" s="75"/>
      <c r="K1576" s="75"/>
    </row>
    <row r="1577" spans="10:11">
      <c r="J1577" s="75"/>
      <c r="K1577" s="75"/>
    </row>
    <row r="1578" spans="10:11">
      <c r="J1578" s="75"/>
      <c r="K1578" s="75"/>
    </row>
    <row r="1579" spans="10:11">
      <c r="J1579" s="75"/>
      <c r="K1579" s="75"/>
    </row>
    <row r="1580" spans="10:11">
      <c r="J1580" s="75"/>
      <c r="K1580" s="75"/>
    </row>
    <row r="1581" spans="10:11">
      <c r="J1581" s="75"/>
      <c r="K1581" s="75"/>
    </row>
    <row r="1582" spans="10:11">
      <c r="J1582" s="75"/>
      <c r="K1582" s="75"/>
    </row>
    <row r="1583" spans="10:11">
      <c r="J1583" s="75"/>
      <c r="K1583" s="75"/>
    </row>
    <row r="1584" spans="10:11">
      <c r="J1584" s="75"/>
      <c r="K1584" s="75"/>
    </row>
    <row r="1585" spans="10:11">
      <c r="J1585" s="75"/>
      <c r="K1585" s="75"/>
    </row>
    <row r="1586" spans="10:11">
      <c r="J1586" s="75"/>
      <c r="K1586" s="75"/>
    </row>
    <row r="1587" spans="10:11">
      <c r="J1587" s="75"/>
      <c r="K1587" s="75"/>
    </row>
    <row r="1588" spans="10:11">
      <c r="J1588" s="75"/>
      <c r="K1588" s="75"/>
    </row>
    <row r="1589" spans="10:11">
      <c r="J1589" s="75"/>
      <c r="K1589" s="75"/>
    </row>
    <row r="1590" spans="10:11">
      <c r="J1590" s="75"/>
      <c r="K1590" s="75"/>
    </row>
    <row r="1591" spans="10:11">
      <c r="J1591" s="75"/>
      <c r="K1591" s="75"/>
    </row>
    <row r="1592" spans="10:11">
      <c r="J1592" s="75"/>
      <c r="K1592" s="75"/>
    </row>
    <row r="1593" spans="10:11">
      <c r="J1593" s="75"/>
      <c r="K1593" s="75"/>
    </row>
    <row r="1594" spans="10:11">
      <c r="J1594" s="75"/>
      <c r="K1594" s="75"/>
    </row>
    <row r="1595" spans="10:11">
      <c r="J1595" s="75"/>
      <c r="K1595" s="75"/>
    </row>
    <row r="1596" spans="10:11">
      <c r="J1596" s="75"/>
      <c r="K1596" s="75"/>
    </row>
    <row r="1597" spans="10:11">
      <c r="J1597" s="75"/>
      <c r="K1597" s="75"/>
    </row>
    <row r="1598" spans="10:11">
      <c r="J1598" s="75"/>
      <c r="K1598" s="75"/>
    </row>
    <row r="1599" spans="10:11">
      <c r="J1599" s="75"/>
      <c r="K1599" s="75"/>
    </row>
    <row r="1600" spans="10:11">
      <c r="J1600" s="75"/>
      <c r="K1600" s="75"/>
    </row>
    <row r="1601" spans="10:11">
      <c r="J1601" s="75"/>
      <c r="K1601" s="75"/>
    </row>
    <row r="1602" spans="10:11">
      <c r="J1602" s="75"/>
      <c r="K1602" s="75"/>
    </row>
    <row r="1603" spans="10:11">
      <c r="J1603" s="75"/>
      <c r="K1603" s="75"/>
    </row>
    <row r="1604" spans="10:11">
      <c r="J1604" s="75"/>
      <c r="K1604" s="75"/>
    </row>
    <row r="1605" spans="10:11">
      <c r="J1605" s="75"/>
      <c r="K1605" s="75"/>
    </row>
    <row r="1606" spans="10:11">
      <c r="J1606" s="75"/>
      <c r="K1606" s="75"/>
    </row>
    <row r="1607" spans="10:11">
      <c r="J1607" s="75"/>
      <c r="K1607" s="75"/>
    </row>
    <row r="1608" spans="10:11">
      <c r="J1608" s="75"/>
      <c r="K1608" s="75"/>
    </row>
    <row r="1609" spans="10:11">
      <c r="J1609" s="75"/>
      <c r="K1609" s="75"/>
    </row>
    <row r="1610" spans="10:11">
      <c r="J1610" s="75"/>
      <c r="K1610" s="75"/>
    </row>
    <row r="1611" spans="10:11">
      <c r="J1611" s="75"/>
      <c r="K1611" s="75"/>
    </row>
    <row r="1612" spans="10:11">
      <c r="J1612" s="75"/>
      <c r="K1612" s="75"/>
    </row>
    <row r="1613" spans="10:11">
      <c r="J1613" s="75"/>
      <c r="K1613" s="75"/>
    </row>
    <row r="1614" spans="10:11">
      <c r="J1614" s="75"/>
      <c r="K1614" s="75"/>
    </row>
    <row r="1615" spans="10:11">
      <c r="J1615" s="75"/>
      <c r="K1615" s="75"/>
    </row>
    <row r="1616" spans="10:11">
      <c r="J1616" s="75"/>
      <c r="K1616" s="75"/>
    </row>
    <row r="1617" spans="10:11">
      <c r="J1617" s="75"/>
      <c r="K1617" s="75"/>
    </row>
    <row r="1618" spans="10:11">
      <c r="J1618" s="75"/>
      <c r="K1618" s="75"/>
    </row>
    <row r="1619" spans="10:11">
      <c r="J1619" s="75"/>
      <c r="K1619" s="75"/>
    </row>
    <row r="1620" spans="10:11">
      <c r="J1620" s="75"/>
      <c r="K1620" s="75"/>
    </row>
    <row r="1621" spans="10:11">
      <c r="J1621" s="75"/>
      <c r="K1621" s="75"/>
    </row>
    <row r="1622" spans="10:11">
      <c r="J1622" s="75"/>
      <c r="K1622" s="75"/>
    </row>
    <row r="1623" spans="10:11">
      <c r="J1623" s="75"/>
      <c r="K1623" s="75"/>
    </row>
    <row r="1624" spans="10:11">
      <c r="J1624" s="75"/>
      <c r="K1624" s="75"/>
    </row>
    <row r="1625" spans="10:11">
      <c r="J1625" s="75"/>
      <c r="K1625" s="75"/>
    </row>
    <row r="1626" spans="10:11">
      <c r="J1626" s="75"/>
      <c r="K1626" s="75"/>
    </row>
    <row r="1627" spans="10:11">
      <c r="J1627" s="75"/>
      <c r="K1627" s="75"/>
    </row>
    <row r="1628" spans="10:11">
      <c r="J1628" s="75"/>
      <c r="K1628" s="75"/>
    </row>
    <row r="1629" spans="10:11">
      <c r="J1629" s="75"/>
      <c r="K1629" s="75"/>
    </row>
    <row r="1630" spans="10:11">
      <c r="J1630" s="75"/>
      <c r="K1630" s="75"/>
    </row>
    <row r="1631" spans="10:11">
      <c r="J1631" s="75"/>
      <c r="K1631" s="75"/>
    </row>
    <row r="1632" spans="10:11">
      <c r="J1632" s="75"/>
      <c r="K1632" s="75"/>
    </row>
    <row r="1633" spans="10:11">
      <c r="J1633" s="75"/>
      <c r="K1633" s="75"/>
    </row>
    <row r="1634" spans="10:11">
      <c r="J1634" s="75"/>
      <c r="K1634" s="75"/>
    </row>
    <row r="1635" spans="10:11">
      <c r="J1635" s="75"/>
      <c r="K1635" s="75"/>
    </row>
    <row r="1636" spans="10:11">
      <c r="J1636" s="75"/>
      <c r="K1636" s="75"/>
    </row>
    <row r="1637" spans="10:11">
      <c r="J1637" s="75"/>
      <c r="K1637" s="75"/>
    </row>
    <row r="1638" spans="10:11">
      <c r="J1638" s="75"/>
      <c r="K1638" s="75"/>
    </row>
    <row r="1639" spans="10:11">
      <c r="J1639" s="75"/>
      <c r="K1639" s="75"/>
    </row>
    <row r="1640" spans="10:11">
      <c r="J1640" s="75"/>
      <c r="K1640" s="75"/>
    </row>
    <row r="1641" spans="10:11">
      <c r="J1641" s="75"/>
      <c r="K1641" s="75"/>
    </row>
    <row r="1642" spans="10:11">
      <c r="J1642" s="75"/>
      <c r="K1642" s="75"/>
    </row>
    <row r="1643" spans="10:11">
      <c r="J1643" s="75"/>
      <c r="K1643" s="75"/>
    </row>
    <row r="1644" spans="10:11">
      <c r="J1644" s="75"/>
      <c r="K1644" s="75"/>
    </row>
    <row r="1645" spans="10:11">
      <c r="J1645" s="75"/>
      <c r="K1645" s="75"/>
    </row>
    <row r="1646" spans="10:11">
      <c r="J1646" s="75"/>
      <c r="K1646" s="75"/>
    </row>
    <row r="1647" spans="10:11">
      <c r="J1647" s="75"/>
      <c r="K1647" s="75"/>
    </row>
    <row r="1648" spans="10:11">
      <c r="J1648" s="75"/>
      <c r="K1648" s="75"/>
    </row>
    <row r="1649" spans="10:11">
      <c r="J1649" s="75"/>
      <c r="K1649" s="75"/>
    </row>
    <row r="1650" spans="10:11">
      <c r="J1650" s="75"/>
      <c r="K1650" s="75"/>
    </row>
    <row r="1651" spans="10:11">
      <c r="J1651" s="75"/>
      <c r="K1651" s="75"/>
    </row>
    <row r="1652" spans="10:11">
      <c r="J1652" s="75"/>
      <c r="K1652" s="75"/>
    </row>
    <row r="1653" spans="10:11">
      <c r="J1653" s="75"/>
      <c r="K1653" s="75"/>
    </row>
    <row r="1654" spans="10:11">
      <c r="J1654" s="75"/>
      <c r="K1654" s="75"/>
    </row>
    <row r="1655" spans="10:11">
      <c r="J1655" s="75"/>
      <c r="K1655" s="75"/>
    </row>
    <row r="1656" spans="10:11">
      <c r="J1656" s="75"/>
      <c r="K1656" s="75"/>
    </row>
    <row r="1657" spans="10:11">
      <c r="J1657" s="75"/>
      <c r="K1657" s="75"/>
    </row>
    <row r="1658" spans="10:11">
      <c r="J1658" s="75"/>
      <c r="K1658" s="75"/>
    </row>
    <row r="1659" spans="10:11">
      <c r="J1659" s="75"/>
      <c r="K1659" s="75"/>
    </row>
    <row r="1660" spans="10:11">
      <c r="J1660" s="75"/>
      <c r="K1660" s="75"/>
    </row>
    <row r="1661" spans="10:11">
      <c r="J1661" s="75"/>
      <c r="K1661" s="75"/>
    </row>
    <row r="1662" spans="10:11">
      <c r="J1662" s="75"/>
      <c r="K1662" s="75"/>
    </row>
    <row r="1663" spans="10:11">
      <c r="J1663" s="75"/>
      <c r="K1663" s="75"/>
    </row>
    <row r="1664" spans="10:11">
      <c r="J1664" s="75"/>
      <c r="K1664" s="75"/>
    </row>
    <row r="1665" spans="10:11">
      <c r="J1665" s="75"/>
      <c r="K1665" s="75"/>
    </row>
    <row r="1666" spans="10:11">
      <c r="J1666" s="75"/>
      <c r="K1666" s="75"/>
    </row>
    <row r="1667" spans="10:11">
      <c r="J1667" s="75"/>
      <c r="K1667" s="75"/>
    </row>
    <row r="1668" spans="10:11">
      <c r="J1668" s="75"/>
      <c r="K1668" s="75"/>
    </row>
    <row r="1669" spans="10:11">
      <c r="J1669" s="75"/>
      <c r="K1669" s="75"/>
    </row>
    <row r="1670" spans="10:11">
      <c r="J1670" s="75"/>
      <c r="K1670" s="75"/>
    </row>
    <row r="1671" spans="10:11">
      <c r="J1671" s="75"/>
      <c r="K1671" s="75"/>
    </row>
    <row r="1672" spans="10:11">
      <c r="J1672" s="75"/>
      <c r="K1672" s="75"/>
    </row>
    <row r="1673" spans="10:11">
      <c r="J1673" s="75"/>
      <c r="K1673" s="75"/>
    </row>
    <row r="1674" spans="10:11">
      <c r="J1674" s="75"/>
      <c r="K1674" s="75"/>
    </row>
    <row r="1675" spans="10:11">
      <c r="J1675" s="75"/>
      <c r="K1675" s="75"/>
    </row>
    <row r="1676" spans="10:11">
      <c r="J1676" s="75"/>
      <c r="K1676" s="75"/>
    </row>
    <row r="1677" spans="10:11">
      <c r="J1677" s="75"/>
      <c r="K1677" s="75"/>
    </row>
    <row r="1678" spans="10:11">
      <c r="J1678" s="75"/>
      <c r="K1678" s="75"/>
    </row>
    <row r="1679" spans="10:11">
      <c r="J1679" s="75"/>
      <c r="K1679" s="75"/>
    </row>
    <row r="1680" spans="10:11">
      <c r="J1680" s="75"/>
      <c r="K1680" s="75"/>
    </row>
    <row r="1681" spans="10:11">
      <c r="J1681" s="75"/>
      <c r="K1681" s="75"/>
    </row>
    <row r="1682" spans="10:11">
      <c r="J1682" s="75"/>
      <c r="K1682" s="75"/>
    </row>
    <row r="1683" spans="10:11">
      <c r="J1683" s="75"/>
      <c r="K1683" s="75"/>
    </row>
    <row r="1684" spans="10:11">
      <c r="J1684" s="75"/>
      <c r="K1684" s="75"/>
    </row>
    <row r="1685" spans="10:11">
      <c r="J1685" s="75"/>
      <c r="K1685" s="75"/>
    </row>
    <row r="1686" spans="10:11">
      <c r="J1686" s="75"/>
      <c r="K1686" s="75"/>
    </row>
    <row r="1687" spans="10:11">
      <c r="J1687" s="75"/>
      <c r="K1687" s="75"/>
    </row>
    <row r="1688" spans="10:11">
      <c r="J1688" s="75"/>
      <c r="K1688" s="75"/>
    </row>
    <row r="1689" spans="10:11">
      <c r="J1689" s="75"/>
      <c r="K1689" s="75"/>
    </row>
    <row r="1690" spans="10:11">
      <c r="J1690" s="75"/>
      <c r="K1690" s="75"/>
    </row>
    <row r="1691" spans="10:11">
      <c r="J1691" s="75"/>
      <c r="K1691" s="75"/>
    </row>
    <row r="1692" spans="10:11">
      <c r="J1692" s="75"/>
      <c r="K1692" s="75"/>
    </row>
    <row r="1693" spans="10:11">
      <c r="J1693" s="75"/>
      <c r="K1693" s="75"/>
    </row>
    <row r="1694" spans="10:11">
      <c r="J1694" s="75"/>
      <c r="K1694" s="75"/>
    </row>
    <row r="1695" spans="10:11">
      <c r="J1695" s="75"/>
      <c r="K1695" s="75"/>
    </row>
    <row r="1696" spans="10:11">
      <c r="J1696" s="75"/>
      <c r="K1696" s="75"/>
    </row>
    <row r="1697" spans="10:11">
      <c r="J1697" s="75"/>
      <c r="K1697" s="75"/>
    </row>
    <row r="1698" spans="10:11">
      <c r="J1698" s="75"/>
      <c r="K1698" s="75"/>
    </row>
    <row r="1699" spans="10:11">
      <c r="J1699" s="75"/>
      <c r="K1699" s="75"/>
    </row>
    <row r="1700" spans="10:11">
      <c r="J1700" s="75"/>
      <c r="K1700" s="75"/>
    </row>
    <row r="1701" spans="10:11">
      <c r="J1701" s="75"/>
      <c r="K1701" s="75"/>
    </row>
    <row r="1702" spans="10:11">
      <c r="J1702" s="75"/>
      <c r="K1702" s="75"/>
    </row>
    <row r="1703" spans="10:11">
      <c r="J1703" s="75"/>
      <c r="K1703" s="75"/>
    </row>
    <row r="1704" spans="10:11">
      <c r="J1704" s="75"/>
      <c r="K1704" s="75"/>
    </row>
    <row r="1705" spans="10:11">
      <c r="J1705" s="75"/>
      <c r="K1705" s="75"/>
    </row>
    <row r="1706" spans="10:11">
      <c r="J1706" s="75"/>
      <c r="K1706" s="75"/>
    </row>
    <row r="1707" spans="10:11">
      <c r="J1707" s="75"/>
      <c r="K1707" s="75"/>
    </row>
    <row r="1708" spans="10:11">
      <c r="J1708" s="75"/>
      <c r="K1708" s="75"/>
    </row>
    <row r="1709" spans="10:11">
      <c r="J1709" s="75"/>
      <c r="K1709" s="75"/>
    </row>
    <row r="1710" spans="10:11">
      <c r="J1710" s="75"/>
      <c r="K1710" s="75"/>
    </row>
    <row r="1711" spans="10:11">
      <c r="J1711" s="75"/>
      <c r="K1711" s="75"/>
    </row>
    <row r="1712" spans="10:11">
      <c r="J1712" s="75"/>
      <c r="K1712" s="75"/>
    </row>
    <row r="1713" spans="10:11">
      <c r="J1713" s="75"/>
      <c r="K1713" s="75"/>
    </row>
    <row r="1714" spans="10:11">
      <c r="J1714" s="75"/>
      <c r="K1714" s="75"/>
    </row>
    <row r="1715" spans="10:11">
      <c r="J1715" s="75"/>
      <c r="K1715" s="75"/>
    </row>
    <row r="1716" spans="10:11">
      <c r="J1716" s="75"/>
      <c r="K1716" s="75"/>
    </row>
    <row r="1717" spans="10:11">
      <c r="J1717" s="75"/>
      <c r="K1717" s="75"/>
    </row>
    <row r="1718" spans="10:11">
      <c r="J1718" s="75"/>
      <c r="K1718" s="75"/>
    </row>
    <row r="1719" spans="10:11">
      <c r="J1719" s="75"/>
      <c r="K1719" s="75"/>
    </row>
    <row r="1720" spans="10:11">
      <c r="J1720" s="75"/>
      <c r="K1720" s="75"/>
    </row>
    <row r="1721" spans="10:11">
      <c r="J1721" s="75"/>
      <c r="K1721" s="75"/>
    </row>
    <row r="1722" spans="10:11">
      <c r="J1722" s="75"/>
      <c r="K1722" s="75"/>
    </row>
    <row r="1723" spans="10:11">
      <c r="J1723" s="75"/>
      <c r="K1723" s="75"/>
    </row>
    <row r="1724" spans="10:11">
      <c r="J1724" s="75"/>
      <c r="K1724" s="75"/>
    </row>
    <row r="1725" spans="10:11">
      <c r="J1725" s="75"/>
      <c r="K1725" s="75"/>
    </row>
    <row r="1726" spans="10:11">
      <c r="J1726" s="75"/>
      <c r="K1726" s="75"/>
    </row>
    <row r="1727" spans="10:11">
      <c r="J1727" s="75"/>
      <c r="K1727" s="75"/>
    </row>
    <row r="1728" spans="10:11">
      <c r="J1728" s="75"/>
      <c r="K1728" s="75"/>
    </row>
    <row r="1729" spans="10:11">
      <c r="J1729" s="75"/>
      <c r="K1729" s="75"/>
    </row>
    <row r="1730" spans="10:11">
      <c r="J1730" s="75"/>
      <c r="K1730" s="75"/>
    </row>
    <row r="1731" spans="10:11">
      <c r="J1731" s="75"/>
      <c r="K1731" s="75"/>
    </row>
    <row r="1732" spans="10:11">
      <c r="J1732" s="75"/>
      <c r="K1732" s="75"/>
    </row>
    <row r="1733" spans="10:11">
      <c r="J1733" s="75"/>
      <c r="K1733" s="75"/>
    </row>
    <row r="1734" spans="10:11">
      <c r="J1734" s="75"/>
      <c r="K1734" s="75"/>
    </row>
    <row r="1735" spans="10:11">
      <c r="J1735" s="75"/>
      <c r="K1735" s="75"/>
    </row>
    <row r="1736" spans="10:11">
      <c r="J1736" s="75"/>
      <c r="K1736" s="75"/>
    </row>
    <row r="1737" spans="10:11">
      <c r="J1737" s="75"/>
      <c r="K1737" s="75"/>
    </row>
    <row r="1738" spans="10:11">
      <c r="J1738" s="75"/>
      <c r="K1738" s="75"/>
    </row>
    <row r="1739" spans="10:11">
      <c r="J1739" s="75"/>
      <c r="K1739" s="75"/>
    </row>
    <row r="1740" spans="10:11">
      <c r="J1740" s="75"/>
      <c r="K1740" s="75"/>
    </row>
    <row r="1741" spans="10:11">
      <c r="J1741" s="75"/>
      <c r="K1741" s="75"/>
    </row>
    <row r="1742" spans="10:11">
      <c r="J1742" s="75"/>
      <c r="K1742" s="75"/>
    </row>
    <row r="1743" spans="10:11">
      <c r="J1743" s="75"/>
      <c r="K1743" s="75"/>
    </row>
    <row r="1744" spans="10:11">
      <c r="J1744" s="75"/>
      <c r="K1744" s="75"/>
    </row>
    <row r="1745" spans="10:11">
      <c r="J1745" s="75"/>
      <c r="K1745" s="75"/>
    </row>
    <row r="1746" spans="10:11">
      <c r="J1746" s="75"/>
      <c r="K1746" s="75"/>
    </row>
    <row r="1747" spans="10:11">
      <c r="J1747" s="75"/>
      <c r="K1747" s="75"/>
    </row>
    <row r="1748" spans="10:11">
      <c r="J1748" s="75"/>
      <c r="K1748" s="75"/>
    </row>
    <row r="1749" spans="10:11">
      <c r="J1749" s="75"/>
      <c r="K1749" s="75"/>
    </row>
    <row r="1750" spans="10:11">
      <c r="J1750" s="75"/>
      <c r="K1750" s="75"/>
    </row>
    <row r="1751" spans="10:11">
      <c r="J1751" s="75"/>
      <c r="K1751" s="75"/>
    </row>
    <row r="1752" spans="10:11">
      <c r="J1752" s="75"/>
      <c r="K1752" s="75"/>
    </row>
    <row r="1753" spans="10:11">
      <c r="J1753" s="75"/>
      <c r="K1753" s="75"/>
    </row>
    <row r="1754" spans="10:11">
      <c r="J1754" s="75"/>
      <c r="K1754" s="75"/>
    </row>
    <row r="1755" spans="10:11">
      <c r="J1755" s="75"/>
      <c r="K1755" s="75"/>
    </row>
    <row r="1756" spans="10:11">
      <c r="J1756" s="75"/>
      <c r="K1756" s="75"/>
    </row>
    <row r="1757" spans="10:11">
      <c r="J1757" s="75"/>
      <c r="K1757" s="75"/>
    </row>
    <row r="1758" spans="10:11">
      <c r="J1758" s="75"/>
      <c r="K1758" s="75"/>
    </row>
    <row r="1759" spans="10:11">
      <c r="J1759" s="75"/>
      <c r="K1759" s="75"/>
    </row>
    <row r="1760" spans="10:11">
      <c r="J1760" s="75"/>
      <c r="K1760" s="75"/>
    </row>
    <row r="1761" spans="10:11">
      <c r="J1761" s="75"/>
      <c r="K1761" s="75"/>
    </row>
    <row r="1762" spans="10:11">
      <c r="J1762" s="75"/>
      <c r="K1762" s="75"/>
    </row>
    <row r="1763" spans="10:11">
      <c r="J1763" s="75"/>
      <c r="K1763" s="75"/>
    </row>
    <row r="1764" spans="10:11">
      <c r="J1764" s="75"/>
      <c r="K1764" s="75"/>
    </row>
    <row r="1765" spans="10:11">
      <c r="J1765" s="75"/>
      <c r="K1765" s="75"/>
    </row>
    <row r="1766" spans="10:11">
      <c r="J1766" s="75"/>
      <c r="K1766" s="75"/>
    </row>
    <row r="1767" spans="10:11">
      <c r="J1767" s="75"/>
      <c r="K1767" s="75"/>
    </row>
    <row r="1768" spans="10:11">
      <c r="J1768" s="75"/>
      <c r="K1768" s="75"/>
    </row>
    <row r="1769" spans="10:11">
      <c r="J1769" s="75"/>
      <c r="K1769" s="75"/>
    </row>
    <row r="1770" spans="10:11">
      <c r="J1770" s="75"/>
      <c r="K1770" s="75"/>
    </row>
    <row r="1771" spans="10:11">
      <c r="J1771" s="75"/>
      <c r="K1771" s="75"/>
    </row>
    <row r="1772" spans="10:11">
      <c r="J1772" s="75"/>
      <c r="K1772" s="75"/>
    </row>
    <row r="1773" spans="10:11">
      <c r="J1773" s="75"/>
      <c r="K1773" s="75"/>
    </row>
    <row r="1774" spans="10:11">
      <c r="J1774" s="75"/>
      <c r="K1774" s="75"/>
    </row>
    <row r="1775" spans="10:11">
      <c r="J1775" s="75"/>
      <c r="K1775" s="75"/>
    </row>
    <row r="1776" spans="10:11">
      <c r="J1776" s="75"/>
      <c r="K1776" s="75"/>
    </row>
    <row r="1777" spans="10:11">
      <c r="J1777" s="75"/>
      <c r="K1777" s="75"/>
    </row>
    <row r="1778" spans="10:11">
      <c r="J1778" s="75"/>
      <c r="K1778" s="75"/>
    </row>
    <row r="1779" spans="10:11">
      <c r="J1779" s="75"/>
      <c r="K1779" s="75"/>
    </row>
    <row r="1780" spans="10:11">
      <c r="J1780" s="75"/>
      <c r="K1780" s="75"/>
    </row>
    <row r="1781" spans="10:11">
      <c r="J1781" s="75"/>
      <c r="K1781" s="75"/>
    </row>
    <row r="1782" spans="10:11">
      <c r="J1782" s="75"/>
      <c r="K1782" s="75"/>
    </row>
    <row r="1783" spans="10:11">
      <c r="J1783" s="75"/>
      <c r="K1783" s="75"/>
    </row>
    <row r="1784" spans="10:11">
      <c r="J1784" s="75"/>
      <c r="K1784" s="75"/>
    </row>
    <row r="1785" spans="10:11">
      <c r="J1785" s="75"/>
      <c r="K1785" s="75"/>
    </row>
    <row r="1786" spans="10:11">
      <c r="J1786" s="75"/>
      <c r="K1786" s="75"/>
    </row>
    <row r="1787" spans="10:11">
      <c r="J1787" s="75"/>
      <c r="K1787" s="75"/>
    </row>
    <row r="1788" spans="10:11">
      <c r="J1788" s="75"/>
      <c r="K1788" s="75"/>
    </row>
    <row r="1789" spans="10:11">
      <c r="J1789" s="75"/>
      <c r="K1789" s="75"/>
    </row>
    <row r="1790" spans="10:11">
      <c r="J1790" s="75"/>
      <c r="K1790" s="75"/>
    </row>
    <row r="1791" spans="10:11">
      <c r="J1791" s="75"/>
      <c r="K1791" s="75"/>
    </row>
    <row r="1792" spans="10:11">
      <c r="J1792" s="75"/>
      <c r="K1792" s="75"/>
    </row>
    <row r="1793" spans="10:11">
      <c r="J1793" s="75"/>
      <c r="K1793" s="75"/>
    </row>
    <row r="1794" spans="10:11">
      <c r="J1794" s="75"/>
      <c r="K1794" s="75"/>
    </row>
    <row r="1795" spans="10:11">
      <c r="J1795" s="75"/>
      <c r="K1795" s="75"/>
    </row>
    <row r="1796" spans="10:11">
      <c r="J1796" s="75"/>
      <c r="K1796" s="75"/>
    </row>
    <row r="1797" spans="10:11">
      <c r="J1797" s="75"/>
      <c r="K1797" s="75"/>
    </row>
    <row r="1798" spans="10:11">
      <c r="J1798" s="75"/>
      <c r="K1798" s="75"/>
    </row>
    <row r="1799" spans="10:11">
      <c r="J1799" s="75"/>
      <c r="K1799" s="75"/>
    </row>
    <row r="1800" spans="10:11">
      <c r="J1800" s="75"/>
      <c r="K1800" s="75"/>
    </row>
    <row r="1801" spans="10:11">
      <c r="J1801" s="75"/>
      <c r="K1801" s="75"/>
    </row>
    <row r="1802" spans="10:11">
      <c r="J1802" s="75"/>
      <c r="K1802" s="75"/>
    </row>
    <row r="1803" spans="10:11">
      <c r="J1803" s="75"/>
      <c r="K1803" s="75"/>
    </row>
    <row r="1804" spans="10:11">
      <c r="J1804" s="75"/>
      <c r="K1804" s="75"/>
    </row>
    <row r="1805" spans="10:11">
      <c r="J1805" s="75"/>
      <c r="K1805" s="75"/>
    </row>
    <row r="1806" spans="10:11">
      <c r="J1806" s="75"/>
      <c r="K1806" s="75"/>
    </row>
    <row r="1807" spans="10:11">
      <c r="J1807" s="75"/>
      <c r="K1807" s="75"/>
    </row>
    <row r="1808" spans="10:11">
      <c r="J1808" s="75"/>
      <c r="K1808" s="75"/>
    </row>
    <row r="1809" spans="10:11">
      <c r="J1809" s="75"/>
      <c r="K1809" s="75"/>
    </row>
    <row r="1810" spans="10:11">
      <c r="J1810" s="75"/>
      <c r="K1810" s="75"/>
    </row>
    <row r="1811" spans="10:11">
      <c r="J1811" s="75"/>
      <c r="K1811" s="75"/>
    </row>
    <row r="1812" spans="10:11">
      <c r="J1812" s="75"/>
      <c r="K1812" s="75"/>
    </row>
    <row r="1813" spans="10:11">
      <c r="J1813" s="75"/>
      <c r="K1813" s="75"/>
    </row>
    <row r="1814" spans="10:11">
      <c r="J1814" s="75"/>
      <c r="K1814" s="75"/>
    </row>
    <row r="1815" spans="10:11">
      <c r="J1815" s="75"/>
      <c r="K1815" s="75"/>
    </row>
    <row r="1816" spans="10:11">
      <c r="J1816" s="75"/>
      <c r="K1816" s="75"/>
    </row>
    <row r="1817" spans="10:11">
      <c r="J1817" s="75"/>
      <c r="K1817" s="75"/>
    </row>
    <row r="1818" spans="10:11">
      <c r="J1818" s="75"/>
      <c r="K1818" s="75"/>
    </row>
    <row r="1819" spans="10:11">
      <c r="J1819" s="75"/>
      <c r="K1819" s="75"/>
    </row>
    <row r="1820" spans="10:11">
      <c r="J1820" s="75"/>
      <c r="K1820" s="75"/>
    </row>
    <row r="1821" spans="10:11">
      <c r="J1821" s="75"/>
      <c r="K1821" s="75"/>
    </row>
    <row r="1822" spans="10:11">
      <c r="J1822" s="75"/>
      <c r="K1822" s="75"/>
    </row>
    <row r="1823" spans="10:11">
      <c r="J1823" s="75"/>
      <c r="K1823" s="75"/>
    </row>
    <row r="1824" spans="10:11">
      <c r="J1824" s="75"/>
      <c r="K1824" s="75"/>
    </row>
    <row r="1825" spans="10:11">
      <c r="J1825" s="75"/>
      <c r="K1825" s="75"/>
    </row>
    <row r="1826" spans="10:11">
      <c r="J1826" s="75"/>
      <c r="K1826" s="75"/>
    </row>
    <row r="1827" spans="10:11">
      <c r="J1827" s="75"/>
      <c r="K1827" s="75"/>
    </row>
    <row r="1828" spans="10:11">
      <c r="J1828" s="75"/>
      <c r="K1828" s="75"/>
    </row>
    <row r="1829" spans="10:11">
      <c r="J1829" s="75"/>
      <c r="K1829" s="75"/>
    </row>
    <row r="1830" spans="10:11">
      <c r="J1830" s="75"/>
      <c r="K1830" s="75"/>
    </row>
    <row r="1831" spans="10:11">
      <c r="J1831" s="75"/>
      <c r="K1831" s="75"/>
    </row>
    <row r="1832" spans="10:11">
      <c r="J1832" s="75"/>
      <c r="K1832" s="75"/>
    </row>
    <row r="1833" spans="10:11">
      <c r="J1833" s="75"/>
      <c r="K1833" s="75"/>
    </row>
    <row r="1834" spans="10:11">
      <c r="J1834" s="75"/>
      <c r="K1834" s="75"/>
    </row>
    <row r="1835" spans="10:11">
      <c r="J1835" s="75"/>
      <c r="K1835" s="75"/>
    </row>
    <row r="1836" spans="10:11">
      <c r="J1836" s="75"/>
      <c r="K1836" s="75"/>
    </row>
    <row r="1837" spans="10:11">
      <c r="J1837" s="75"/>
      <c r="K1837" s="75"/>
    </row>
    <row r="1838" spans="10:11">
      <c r="J1838" s="75"/>
      <c r="K1838" s="75"/>
    </row>
    <row r="1839" spans="10:11">
      <c r="J1839" s="75"/>
      <c r="K1839" s="75"/>
    </row>
    <row r="1840" spans="10:11">
      <c r="J1840" s="75"/>
      <c r="K1840" s="75"/>
    </row>
    <row r="1841" spans="10:11">
      <c r="J1841" s="75"/>
      <c r="K1841" s="75"/>
    </row>
    <row r="1842" spans="10:11">
      <c r="J1842" s="75"/>
      <c r="K1842" s="75"/>
    </row>
    <row r="1843" spans="10:11">
      <c r="J1843" s="75"/>
      <c r="K1843" s="75"/>
    </row>
    <row r="1844" spans="10:11">
      <c r="J1844" s="75"/>
      <c r="K1844" s="75"/>
    </row>
    <row r="1845" spans="10:11">
      <c r="J1845" s="75"/>
      <c r="K1845" s="75"/>
    </row>
    <row r="1846" spans="10:11">
      <c r="J1846" s="75"/>
      <c r="K1846" s="75"/>
    </row>
    <row r="1847" spans="10:11">
      <c r="J1847" s="75"/>
      <c r="K1847" s="75"/>
    </row>
    <row r="1848" spans="10:11">
      <c r="J1848" s="75"/>
      <c r="K1848" s="75"/>
    </row>
    <row r="1849" spans="10:11">
      <c r="J1849" s="75"/>
      <c r="K1849" s="75"/>
    </row>
    <row r="1850" spans="10:11">
      <c r="J1850" s="75"/>
      <c r="K1850" s="75"/>
    </row>
    <row r="1851" spans="10:11">
      <c r="J1851" s="75"/>
      <c r="K1851" s="75"/>
    </row>
    <row r="1852" spans="10:11">
      <c r="J1852" s="75"/>
      <c r="K1852" s="75"/>
    </row>
    <row r="1853" spans="10:11">
      <c r="J1853" s="75"/>
      <c r="K1853" s="75"/>
    </row>
    <row r="1854" spans="10:11">
      <c r="J1854" s="75"/>
      <c r="K1854" s="75"/>
    </row>
    <row r="1855" spans="10:11">
      <c r="J1855" s="75"/>
      <c r="K1855" s="75"/>
    </row>
    <row r="1856" spans="10:11">
      <c r="J1856" s="75"/>
      <c r="K1856" s="75"/>
    </row>
    <row r="1857" spans="10:11">
      <c r="J1857" s="75"/>
      <c r="K1857" s="75"/>
    </row>
    <row r="1858" spans="10:11">
      <c r="J1858" s="75"/>
      <c r="K1858" s="75"/>
    </row>
    <row r="1859" spans="10:11">
      <c r="J1859" s="75"/>
      <c r="K1859" s="75"/>
    </row>
    <row r="1860" spans="10:11">
      <c r="J1860" s="75"/>
      <c r="K1860" s="75"/>
    </row>
    <row r="1861" spans="10:11">
      <c r="J1861" s="75"/>
      <c r="K1861" s="75"/>
    </row>
    <row r="1862" spans="10:11">
      <c r="J1862" s="75"/>
      <c r="K1862" s="75"/>
    </row>
    <row r="1863" spans="10:11">
      <c r="J1863" s="75"/>
      <c r="K1863" s="75"/>
    </row>
    <row r="1864" spans="10:11">
      <c r="J1864" s="75"/>
      <c r="K1864" s="75"/>
    </row>
    <row r="1865" spans="10:11">
      <c r="J1865" s="75"/>
      <c r="K1865" s="75"/>
    </row>
    <row r="1866" spans="10:11">
      <c r="J1866" s="75"/>
      <c r="K1866" s="75"/>
    </row>
    <row r="1867" spans="10:11">
      <c r="J1867" s="75"/>
      <c r="K1867" s="75"/>
    </row>
    <row r="1868" spans="10:11">
      <c r="J1868" s="75"/>
      <c r="K1868" s="75"/>
    </row>
    <row r="1869" spans="10:11">
      <c r="J1869" s="75"/>
      <c r="K1869" s="75"/>
    </row>
    <row r="1870" spans="10:11">
      <c r="J1870" s="75"/>
      <c r="K1870" s="75"/>
    </row>
    <row r="1871" spans="10:11">
      <c r="J1871" s="75"/>
      <c r="K1871" s="75"/>
    </row>
    <row r="1872" spans="10:11">
      <c r="J1872" s="75"/>
      <c r="K1872" s="75"/>
    </row>
    <row r="1873" spans="10:11">
      <c r="J1873" s="75"/>
      <c r="K1873" s="75"/>
    </row>
    <row r="1874" spans="10:11">
      <c r="J1874" s="75"/>
      <c r="K1874" s="75"/>
    </row>
    <row r="1875" spans="10:11">
      <c r="J1875" s="75"/>
      <c r="K1875" s="75"/>
    </row>
    <row r="1876" spans="10:11">
      <c r="J1876" s="75"/>
      <c r="K1876" s="75"/>
    </row>
    <row r="1877" spans="10:11">
      <c r="J1877" s="75"/>
      <c r="K1877" s="75"/>
    </row>
    <row r="1878" spans="10:11">
      <c r="J1878" s="75"/>
      <c r="K1878" s="75"/>
    </row>
    <row r="1879" spans="10:11">
      <c r="J1879" s="75"/>
      <c r="K1879" s="75"/>
    </row>
    <row r="1880" spans="10:11">
      <c r="J1880" s="75"/>
      <c r="K1880" s="75"/>
    </row>
    <row r="1881" spans="10:11">
      <c r="J1881" s="75"/>
      <c r="K1881" s="75"/>
    </row>
    <row r="1882" spans="10:11">
      <c r="J1882" s="75"/>
      <c r="K1882" s="75"/>
    </row>
    <row r="1883" spans="10:11">
      <c r="J1883" s="75"/>
      <c r="K1883" s="75"/>
    </row>
    <row r="1884" spans="10:11">
      <c r="J1884" s="75"/>
      <c r="K1884" s="75"/>
    </row>
    <row r="1885" spans="10:11">
      <c r="J1885" s="75"/>
      <c r="K1885" s="75"/>
    </row>
    <row r="1886" spans="10:11">
      <c r="J1886" s="75"/>
      <c r="K1886" s="75"/>
    </row>
    <row r="1887" spans="10:11">
      <c r="J1887" s="75"/>
      <c r="K1887" s="75"/>
    </row>
    <row r="1888" spans="10:11">
      <c r="J1888" s="75"/>
      <c r="K1888" s="75"/>
    </row>
    <row r="1889" spans="10:11">
      <c r="J1889" s="75"/>
      <c r="K1889" s="75"/>
    </row>
    <row r="1890" spans="10:11">
      <c r="J1890" s="75"/>
      <c r="K1890" s="75"/>
    </row>
    <row r="1891" spans="10:11">
      <c r="J1891" s="75"/>
      <c r="K1891" s="75"/>
    </row>
    <row r="1892" spans="10:11">
      <c r="J1892" s="75"/>
      <c r="K1892" s="75"/>
    </row>
    <row r="1893" spans="10:11">
      <c r="J1893" s="75"/>
      <c r="K1893" s="75"/>
    </row>
    <row r="1894" spans="10:11">
      <c r="J1894" s="75"/>
      <c r="K1894" s="75"/>
    </row>
    <row r="1895" spans="10:11">
      <c r="J1895" s="75"/>
      <c r="K1895" s="75"/>
    </row>
    <row r="1896" spans="10:11">
      <c r="J1896" s="75"/>
      <c r="K1896" s="75"/>
    </row>
    <row r="1897" spans="10:11">
      <c r="J1897" s="75"/>
      <c r="K1897" s="75"/>
    </row>
    <row r="1898" spans="10:11">
      <c r="J1898" s="75"/>
      <c r="K1898" s="75"/>
    </row>
    <row r="1899" spans="10:11">
      <c r="J1899" s="75"/>
      <c r="K1899" s="75"/>
    </row>
    <row r="1900" spans="10:11">
      <c r="J1900" s="75"/>
      <c r="K1900" s="75"/>
    </row>
    <row r="1901" spans="10:11">
      <c r="J1901" s="75"/>
      <c r="K1901" s="75"/>
    </row>
    <row r="1902" spans="10:11">
      <c r="J1902" s="75"/>
      <c r="K1902" s="75"/>
    </row>
    <row r="1903" spans="10:11">
      <c r="J1903" s="75"/>
      <c r="K1903" s="75"/>
    </row>
    <row r="1904" spans="10:11">
      <c r="J1904" s="75"/>
      <c r="K1904" s="75"/>
    </row>
    <row r="1905" spans="10:11">
      <c r="J1905" s="75"/>
      <c r="K1905" s="75"/>
    </row>
    <row r="1906" spans="10:11">
      <c r="J1906" s="75"/>
      <c r="K1906" s="75"/>
    </row>
    <row r="1907" spans="10:11">
      <c r="J1907" s="75"/>
      <c r="K1907" s="75"/>
    </row>
    <row r="1908" spans="10:11">
      <c r="J1908" s="75"/>
      <c r="K1908" s="75"/>
    </row>
    <row r="1909" spans="10:11">
      <c r="J1909" s="75"/>
      <c r="K1909" s="75"/>
    </row>
    <row r="1910" spans="10:11">
      <c r="J1910" s="75"/>
      <c r="K1910" s="75"/>
    </row>
    <row r="1911" spans="10:11">
      <c r="J1911" s="75"/>
      <c r="K1911" s="75"/>
    </row>
    <row r="1912" spans="10:11">
      <c r="J1912" s="75"/>
      <c r="K1912" s="75"/>
    </row>
    <row r="1913" spans="10:11">
      <c r="J1913" s="75"/>
      <c r="K1913" s="75"/>
    </row>
    <row r="1914" spans="10:11">
      <c r="J1914" s="75"/>
      <c r="K1914" s="75"/>
    </row>
    <row r="1915" spans="10:11">
      <c r="J1915" s="75"/>
      <c r="K1915" s="75"/>
    </row>
    <row r="1916" spans="10:11">
      <c r="J1916" s="75"/>
      <c r="K1916" s="75"/>
    </row>
    <row r="1917" spans="10:11">
      <c r="J1917" s="75"/>
      <c r="K1917" s="75"/>
    </row>
    <row r="1918" spans="10:11">
      <c r="J1918" s="75"/>
      <c r="K1918" s="75"/>
    </row>
    <row r="1919" spans="10:11">
      <c r="J1919" s="75"/>
      <c r="K1919" s="75"/>
    </row>
    <row r="1920" spans="10:11">
      <c r="J1920" s="75"/>
      <c r="K1920" s="75"/>
    </row>
    <row r="1921" spans="10:11">
      <c r="J1921" s="75"/>
      <c r="K1921" s="75"/>
    </row>
    <row r="1922" spans="10:11">
      <c r="J1922" s="75"/>
      <c r="K1922" s="75"/>
    </row>
    <row r="1923" spans="10:11">
      <c r="J1923" s="75"/>
      <c r="K1923" s="75"/>
    </row>
    <row r="1924" spans="10:11">
      <c r="J1924" s="75"/>
      <c r="K1924" s="75"/>
    </row>
    <row r="1925" spans="10:11">
      <c r="J1925" s="75"/>
      <c r="K1925" s="75"/>
    </row>
    <row r="1926" spans="10:11">
      <c r="J1926" s="75"/>
      <c r="K1926" s="75"/>
    </row>
    <row r="1927" spans="10:11">
      <c r="J1927" s="75"/>
      <c r="K1927" s="75"/>
    </row>
    <row r="1928" spans="10:11">
      <c r="J1928" s="75"/>
      <c r="K1928" s="75"/>
    </row>
    <row r="1929" spans="10:11">
      <c r="J1929" s="75"/>
      <c r="K1929" s="75"/>
    </row>
    <row r="1930" spans="10:11">
      <c r="J1930" s="75"/>
      <c r="K1930" s="75"/>
    </row>
    <row r="1931" spans="10:11">
      <c r="J1931" s="75"/>
      <c r="K1931" s="75"/>
    </row>
    <row r="1932" spans="10:11">
      <c r="J1932" s="75"/>
      <c r="K1932" s="75"/>
    </row>
    <row r="1933" spans="10:11">
      <c r="J1933" s="75"/>
      <c r="K1933" s="75"/>
    </row>
    <row r="1934" spans="10:11">
      <c r="J1934" s="75"/>
      <c r="K1934" s="75"/>
    </row>
    <row r="1935" spans="10:11">
      <c r="J1935" s="75"/>
      <c r="K1935" s="75"/>
    </row>
    <row r="1936" spans="10:11">
      <c r="J1936" s="75"/>
      <c r="K1936" s="75"/>
    </row>
    <row r="1937" spans="10:11">
      <c r="J1937" s="75"/>
      <c r="K1937" s="75"/>
    </row>
    <row r="1938" spans="10:11">
      <c r="J1938" s="75"/>
      <c r="K1938" s="75"/>
    </row>
    <row r="1939" spans="10:11">
      <c r="J1939" s="75"/>
      <c r="K1939" s="75"/>
    </row>
    <row r="1940" spans="10:11">
      <c r="J1940" s="75"/>
      <c r="K1940" s="75"/>
    </row>
    <row r="1941" spans="10:11">
      <c r="J1941" s="75"/>
      <c r="K1941" s="75"/>
    </row>
    <row r="1942" spans="10:11">
      <c r="J1942" s="75"/>
      <c r="K1942" s="75"/>
    </row>
    <row r="1943" spans="10:11">
      <c r="J1943" s="75"/>
      <c r="K1943" s="75"/>
    </row>
    <row r="1944" spans="10:11">
      <c r="J1944" s="75"/>
      <c r="K1944" s="75"/>
    </row>
    <row r="1945" spans="10:11">
      <c r="J1945" s="75"/>
      <c r="K1945" s="75"/>
    </row>
    <row r="1946" spans="10:11">
      <c r="J1946" s="75"/>
      <c r="K1946" s="75"/>
    </row>
    <row r="1947" spans="10:11">
      <c r="J1947" s="75"/>
      <c r="K1947" s="75"/>
    </row>
    <row r="1948" spans="10:11">
      <c r="J1948" s="75"/>
      <c r="K1948" s="75"/>
    </row>
    <row r="1949" spans="10:11">
      <c r="J1949" s="75"/>
      <c r="K1949" s="75"/>
    </row>
    <row r="1950" spans="10:11">
      <c r="J1950" s="75"/>
      <c r="K1950" s="75"/>
    </row>
    <row r="1951" spans="10:11">
      <c r="J1951" s="75"/>
      <c r="K1951" s="75"/>
    </row>
    <row r="1952" spans="10:11">
      <c r="J1952" s="75"/>
      <c r="K1952" s="75"/>
    </row>
    <row r="1953" spans="10:11">
      <c r="J1953" s="75"/>
      <c r="K1953" s="75"/>
    </row>
    <row r="1954" spans="10:11">
      <c r="J1954" s="75"/>
      <c r="K1954" s="75"/>
    </row>
    <row r="1955" spans="10:11">
      <c r="J1955" s="75"/>
      <c r="K1955" s="75"/>
    </row>
    <row r="1956" spans="10:11">
      <c r="J1956" s="75"/>
      <c r="K1956" s="75"/>
    </row>
    <row r="1957" spans="10:11">
      <c r="J1957" s="75"/>
      <c r="K1957" s="75"/>
    </row>
    <row r="1958" spans="10:11">
      <c r="J1958" s="75"/>
      <c r="K1958" s="75"/>
    </row>
    <row r="1959" spans="10:11">
      <c r="J1959" s="75"/>
      <c r="K1959" s="75"/>
    </row>
    <row r="1960" spans="10:11">
      <c r="J1960" s="75"/>
      <c r="K1960" s="75"/>
    </row>
    <row r="1961" spans="10:11">
      <c r="J1961" s="75"/>
      <c r="K1961" s="75"/>
    </row>
    <row r="1962" spans="10:11">
      <c r="J1962" s="75"/>
      <c r="K1962" s="75"/>
    </row>
    <row r="1963" spans="10:11">
      <c r="J1963" s="75"/>
      <c r="K1963" s="75"/>
    </row>
    <row r="1964" spans="10:11">
      <c r="J1964" s="75"/>
      <c r="K1964" s="75"/>
    </row>
    <row r="1965" spans="10:11">
      <c r="J1965" s="75"/>
      <c r="K1965" s="75"/>
    </row>
    <row r="1966" spans="10:11">
      <c r="J1966" s="75"/>
      <c r="K1966" s="75"/>
    </row>
    <row r="1967" spans="10:11">
      <c r="J1967" s="75"/>
      <c r="K1967" s="75"/>
    </row>
    <row r="1968" spans="10:11">
      <c r="J1968" s="75"/>
      <c r="K1968" s="75"/>
    </row>
    <row r="1969" spans="10:11">
      <c r="J1969" s="75"/>
      <c r="K1969" s="75"/>
    </row>
    <row r="1970" spans="10:11">
      <c r="J1970" s="75"/>
      <c r="K1970" s="75"/>
    </row>
    <row r="1971" spans="10:11">
      <c r="J1971" s="75"/>
      <c r="K1971" s="75"/>
    </row>
    <row r="1972" spans="10:11">
      <c r="J1972" s="75"/>
      <c r="K1972" s="75"/>
    </row>
    <row r="1973" spans="10:11">
      <c r="J1973" s="75"/>
      <c r="K1973" s="75"/>
    </row>
    <row r="1974" spans="10:11">
      <c r="J1974" s="75"/>
      <c r="K1974" s="75"/>
    </row>
    <row r="1975" spans="10:11">
      <c r="J1975" s="75"/>
      <c r="K1975" s="75"/>
    </row>
    <row r="1976" spans="10:11">
      <c r="J1976" s="75"/>
      <c r="K1976" s="75"/>
    </row>
    <row r="1977" spans="10:11">
      <c r="J1977" s="75"/>
      <c r="K1977" s="75"/>
    </row>
    <row r="1978" spans="10:11">
      <c r="J1978" s="75"/>
      <c r="K1978" s="75"/>
    </row>
    <row r="1979" spans="10:11">
      <c r="J1979" s="75"/>
      <c r="K1979" s="75"/>
    </row>
    <row r="1980" spans="10:11">
      <c r="J1980" s="75"/>
      <c r="K1980" s="75"/>
    </row>
    <row r="1981" spans="10:11">
      <c r="J1981" s="75"/>
      <c r="K1981" s="75"/>
    </row>
    <row r="1982" spans="10:11">
      <c r="J1982" s="75"/>
      <c r="K1982" s="75"/>
    </row>
    <row r="1983" spans="10:11">
      <c r="J1983" s="75"/>
      <c r="K1983" s="75"/>
    </row>
    <row r="1984" spans="10:11">
      <c r="J1984" s="75"/>
      <c r="K1984" s="75"/>
    </row>
    <row r="1985" spans="10:11">
      <c r="J1985" s="75"/>
      <c r="K1985" s="75"/>
    </row>
    <row r="1986" spans="10:11">
      <c r="J1986" s="75"/>
      <c r="K1986" s="75"/>
    </row>
    <row r="1987" spans="10:11">
      <c r="J1987" s="75"/>
      <c r="K1987" s="75"/>
    </row>
    <row r="1988" spans="10:11">
      <c r="J1988" s="75"/>
      <c r="K1988" s="75"/>
    </row>
    <row r="1989" spans="10:11">
      <c r="J1989" s="75"/>
      <c r="K1989" s="75"/>
    </row>
    <row r="1990" spans="10:11">
      <c r="J1990" s="75"/>
      <c r="K1990" s="75"/>
    </row>
    <row r="1991" spans="10:11">
      <c r="J1991" s="75"/>
      <c r="K1991" s="75"/>
    </row>
    <row r="1992" spans="10:11">
      <c r="J1992" s="75"/>
      <c r="K1992" s="75"/>
    </row>
    <row r="1993" spans="10:11">
      <c r="J1993" s="75"/>
      <c r="K1993" s="75"/>
    </row>
    <row r="1994" spans="10:11">
      <c r="J1994" s="75"/>
      <c r="K1994" s="75"/>
    </row>
    <row r="1995" spans="10:11">
      <c r="J1995" s="75"/>
      <c r="K1995" s="75"/>
    </row>
    <row r="1996" spans="10:11">
      <c r="J1996" s="75"/>
      <c r="K1996" s="75"/>
    </row>
    <row r="1997" spans="10:11">
      <c r="J1997" s="75"/>
      <c r="K1997" s="75"/>
    </row>
    <row r="1998" spans="10:11">
      <c r="J1998" s="75"/>
      <c r="K1998" s="75"/>
    </row>
    <row r="1999" spans="10:11">
      <c r="J1999" s="75"/>
      <c r="K1999" s="75"/>
    </row>
    <row r="2000" spans="10:11">
      <c r="J2000" s="75"/>
      <c r="K2000" s="75"/>
    </row>
    <row r="2001" spans="10:11">
      <c r="J2001" s="75"/>
      <c r="K2001" s="75"/>
    </row>
    <row r="2002" spans="10:11">
      <c r="J2002" s="75"/>
      <c r="K2002" s="75"/>
    </row>
    <row r="2003" spans="10:11">
      <c r="J2003" s="75"/>
      <c r="K2003" s="75"/>
    </row>
    <row r="2004" spans="10:11">
      <c r="J2004" s="75"/>
      <c r="K2004" s="75"/>
    </row>
    <row r="2005" spans="10:11">
      <c r="J2005" s="75"/>
      <c r="K2005" s="75"/>
    </row>
    <row r="2006" spans="10:11">
      <c r="J2006" s="75"/>
      <c r="K2006" s="75"/>
    </row>
    <row r="2007" spans="10:11">
      <c r="J2007" s="75"/>
      <c r="K2007" s="75"/>
    </row>
    <row r="2008" spans="10:11">
      <c r="J2008" s="75"/>
      <c r="K2008" s="75"/>
    </row>
    <row r="2009" spans="10:11">
      <c r="J2009" s="75"/>
      <c r="K2009" s="75"/>
    </row>
    <row r="2010" spans="10:11">
      <c r="J2010" s="75"/>
      <c r="K2010" s="75"/>
    </row>
    <row r="2011" spans="10:11">
      <c r="J2011" s="75"/>
      <c r="K2011" s="75"/>
    </row>
    <row r="2012" spans="10:11">
      <c r="J2012" s="75"/>
      <c r="K2012" s="75"/>
    </row>
    <row r="2013" spans="10:11">
      <c r="J2013" s="75"/>
      <c r="K2013" s="75"/>
    </row>
    <row r="2014" spans="10:11">
      <c r="J2014" s="75"/>
      <c r="K2014" s="75"/>
    </row>
    <row r="2015" spans="10:11">
      <c r="J2015" s="75"/>
      <c r="K2015" s="75"/>
    </row>
    <row r="2016" spans="10:11">
      <c r="J2016" s="75"/>
      <c r="K2016" s="75"/>
    </row>
    <row r="2017" spans="10:11">
      <c r="J2017" s="75"/>
      <c r="K2017" s="75"/>
    </row>
    <row r="2018" spans="10:11">
      <c r="J2018" s="75"/>
      <c r="K2018" s="75"/>
    </row>
    <row r="2019" spans="10:11">
      <c r="J2019" s="75"/>
      <c r="K2019" s="75"/>
    </row>
    <row r="2020" spans="10:11">
      <c r="J2020" s="75"/>
      <c r="K2020" s="75"/>
    </row>
    <row r="2021" spans="10:11">
      <c r="J2021" s="75"/>
      <c r="K2021" s="75"/>
    </row>
    <row r="2022" spans="10:11">
      <c r="J2022" s="75"/>
      <c r="K2022" s="75"/>
    </row>
    <row r="2023" spans="10:11">
      <c r="J2023" s="75"/>
      <c r="K2023" s="75"/>
    </row>
    <row r="2024" spans="10:11">
      <c r="J2024" s="75"/>
      <c r="K2024" s="75"/>
    </row>
    <row r="2025" spans="10:11">
      <c r="J2025" s="75"/>
      <c r="K2025" s="75"/>
    </row>
    <row r="2026" spans="10:11">
      <c r="J2026" s="75"/>
      <c r="K2026" s="75"/>
    </row>
    <row r="2027" spans="10:11">
      <c r="J2027" s="75"/>
      <c r="K2027" s="75"/>
    </row>
    <row r="2028" spans="10:11">
      <c r="J2028" s="75"/>
      <c r="K2028" s="75"/>
    </row>
    <row r="2029" spans="10:11">
      <c r="J2029" s="75"/>
      <c r="K2029" s="75"/>
    </row>
    <row r="2030" spans="10:11">
      <c r="J2030" s="75"/>
      <c r="K2030" s="75"/>
    </row>
    <row r="2031" spans="10:11">
      <c r="J2031" s="75"/>
      <c r="K2031" s="75"/>
    </row>
    <row r="2032" spans="10:11">
      <c r="J2032" s="75"/>
      <c r="K2032" s="75"/>
    </row>
    <row r="2033" spans="10:11">
      <c r="J2033" s="75"/>
      <c r="K2033" s="75"/>
    </row>
    <row r="2034" spans="10:11">
      <c r="J2034" s="75"/>
      <c r="K2034" s="75"/>
    </row>
    <row r="2035" spans="10:11">
      <c r="J2035" s="75"/>
      <c r="K2035" s="75"/>
    </row>
    <row r="2036" spans="10:11">
      <c r="J2036" s="75"/>
      <c r="K2036" s="75"/>
    </row>
    <row r="2037" spans="10:11">
      <c r="J2037" s="75"/>
      <c r="K2037" s="75"/>
    </row>
    <row r="2038" spans="10:11">
      <c r="J2038" s="75"/>
      <c r="K2038" s="75"/>
    </row>
    <row r="2039" spans="10:11">
      <c r="J2039" s="75"/>
      <c r="K2039" s="75"/>
    </row>
    <row r="2040" spans="10:11">
      <c r="J2040" s="75"/>
      <c r="K2040" s="75"/>
    </row>
    <row r="2041" spans="10:11">
      <c r="J2041" s="75"/>
      <c r="K2041" s="75"/>
    </row>
    <row r="2042" spans="10:11">
      <c r="J2042" s="75"/>
      <c r="K2042" s="75"/>
    </row>
    <row r="2043" spans="10:11">
      <c r="J2043" s="75"/>
      <c r="K2043" s="75"/>
    </row>
    <row r="2044" spans="10:11">
      <c r="J2044" s="75"/>
      <c r="K2044" s="75"/>
    </row>
    <row r="2045" spans="10:11">
      <c r="J2045" s="75"/>
      <c r="K2045" s="75"/>
    </row>
    <row r="2046" spans="10:11">
      <c r="J2046" s="75"/>
      <c r="K2046" s="75"/>
    </row>
    <row r="2047" spans="10:11">
      <c r="J2047" s="75"/>
      <c r="K2047" s="75"/>
    </row>
    <row r="2048" spans="10:11">
      <c r="J2048" s="75"/>
      <c r="K2048" s="75"/>
    </row>
    <row r="2049" spans="10:11">
      <c r="J2049" s="75"/>
      <c r="K2049" s="75"/>
    </row>
    <row r="2050" spans="10:11">
      <c r="J2050" s="75"/>
      <c r="K2050" s="75"/>
    </row>
    <row r="2051" spans="10:11">
      <c r="J2051" s="75"/>
      <c r="K2051" s="75"/>
    </row>
    <row r="2052" spans="10:11">
      <c r="J2052" s="75"/>
      <c r="K2052" s="75"/>
    </row>
    <row r="2053" spans="10:11">
      <c r="J2053" s="75"/>
      <c r="K2053" s="75"/>
    </row>
    <row r="2054" spans="10:11">
      <c r="J2054" s="75"/>
      <c r="K2054" s="75"/>
    </row>
    <row r="2055" spans="10:11">
      <c r="J2055" s="75"/>
      <c r="K2055" s="75"/>
    </row>
    <row r="2056" spans="10:11">
      <c r="J2056" s="75"/>
      <c r="K2056" s="75"/>
    </row>
    <row r="2057" spans="10:11">
      <c r="J2057" s="75"/>
      <c r="K2057" s="75"/>
    </row>
    <row r="2058" spans="10:11">
      <c r="J2058" s="75"/>
      <c r="K2058" s="75"/>
    </row>
    <row r="2059" spans="10:11">
      <c r="J2059" s="75"/>
      <c r="K2059" s="75"/>
    </row>
    <row r="2060" spans="10:11">
      <c r="J2060" s="75"/>
      <c r="K2060" s="75"/>
    </row>
    <row r="2061" spans="10:11">
      <c r="J2061" s="75"/>
      <c r="K2061" s="75"/>
    </row>
    <row r="2062" spans="10:11">
      <c r="J2062" s="75"/>
      <c r="K2062" s="75"/>
    </row>
    <row r="2063" spans="10:11">
      <c r="J2063" s="75"/>
      <c r="K2063" s="75"/>
    </row>
    <row r="2064" spans="10:11">
      <c r="J2064" s="75"/>
      <c r="K2064" s="75"/>
    </row>
    <row r="2065" spans="10:11">
      <c r="J2065" s="75"/>
      <c r="K2065" s="75"/>
    </row>
    <row r="2066" spans="10:11">
      <c r="J2066" s="75"/>
      <c r="K2066" s="75"/>
    </row>
    <row r="2067" spans="10:11">
      <c r="J2067" s="75"/>
      <c r="K2067" s="75"/>
    </row>
    <row r="2068" spans="10:11">
      <c r="J2068" s="75"/>
      <c r="K2068" s="75"/>
    </row>
    <row r="2069" spans="10:11">
      <c r="J2069" s="75"/>
      <c r="K2069" s="75"/>
    </row>
    <row r="2070" spans="10:11">
      <c r="J2070" s="75"/>
      <c r="K2070" s="75"/>
    </row>
    <row r="2071" spans="10:11">
      <c r="J2071" s="75"/>
      <c r="K2071" s="75"/>
    </row>
    <row r="2072" spans="10:11">
      <c r="J2072" s="75"/>
      <c r="K2072" s="75"/>
    </row>
    <row r="2073" spans="10:11">
      <c r="J2073" s="75"/>
      <c r="K2073" s="75"/>
    </row>
    <row r="2074" spans="10:11">
      <c r="J2074" s="75"/>
      <c r="K2074" s="75"/>
    </row>
    <row r="2075" spans="10:11">
      <c r="J2075" s="75"/>
      <c r="K2075" s="75"/>
    </row>
    <row r="2076" spans="10:11">
      <c r="J2076" s="75"/>
      <c r="K2076" s="75"/>
    </row>
    <row r="2077" spans="10:11">
      <c r="J2077" s="75"/>
      <c r="K2077" s="75"/>
    </row>
    <row r="2078" spans="10:11">
      <c r="J2078" s="75"/>
      <c r="K2078" s="75"/>
    </row>
    <row r="2079" spans="10:11">
      <c r="J2079" s="75"/>
      <c r="K2079" s="75"/>
    </row>
    <row r="2080" spans="10:11">
      <c r="J2080" s="75"/>
      <c r="K2080" s="75"/>
    </row>
    <row r="2081" spans="10:11">
      <c r="J2081" s="75"/>
      <c r="K2081" s="75"/>
    </row>
    <row r="2082" spans="10:11">
      <c r="J2082" s="75"/>
      <c r="K2082" s="75"/>
    </row>
    <row r="2083" spans="10:11">
      <c r="J2083" s="75"/>
      <c r="K2083" s="75"/>
    </row>
    <row r="2084" spans="10:11">
      <c r="J2084" s="75"/>
      <c r="K2084" s="75"/>
    </row>
    <row r="2085" spans="10:11">
      <c r="J2085" s="75"/>
      <c r="K2085" s="75"/>
    </row>
    <row r="2086" spans="10:11">
      <c r="J2086" s="75"/>
      <c r="K2086" s="75"/>
    </row>
    <row r="2087" spans="10:11">
      <c r="J2087" s="75"/>
      <c r="K2087" s="75"/>
    </row>
    <row r="2088" spans="10:11">
      <c r="J2088" s="75"/>
      <c r="K2088" s="75"/>
    </row>
    <row r="2089" spans="10:11">
      <c r="J2089" s="75"/>
      <c r="K2089" s="75"/>
    </row>
    <row r="2090" spans="10:11">
      <c r="J2090" s="75"/>
      <c r="K2090" s="75"/>
    </row>
    <row r="2091" spans="10:11">
      <c r="J2091" s="75"/>
      <c r="K2091" s="75"/>
    </row>
    <row r="2092" spans="10:11">
      <c r="J2092" s="75"/>
      <c r="K2092" s="75"/>
    </row>
    <row r="2093" spans="10:11">
      <c r="J2093" s="75"/>
      <c r="K2093" s="75"/>
    </row>
    <row r="2094" spans="10:11">
      <c r="J2094" s="75"/>
      <c r="K2094" s="75"/>
    </row>
    <row r="2095" spans="10:11">
      <c r="J2095" s="75"/>
      <c r="K2095" s="75"/>
    </row>
    <row r="2096" spans="10:11">
      <c r="J2096" s="75"/>
      <c r="K2096" s="75"/>
    </row>
    <row r="2097" spans="10:11">
      <c r="J2097" s="75"/>
      <c r="K2097" s="75"/>
    </row>
    <row r="2098" spans="10:11">
      <c r="J2098" s="75"/>
      <c r="K2098" s="75"/>
    </row>
    <row r="2099" spans="10:11">
      <c r="J2099" s="75"/>
      <c r="K2099" s="75"/>
    </row>
    <row r="2100" spans="10:11">
      <c r="J2100" s="75"/>
      <c r="K2100" s="75"/>
    </row>
    <row r="2101" spans="10:11">
      <c r="J2101" s="75"/>
      <c r="K2101" s="75"/>
    </row>
    <row r="2102" spans="10:11">
      <c r="J2102" s="75"/>
      <c r="K2102" s="75"/>
    </row>
    <row r="2103" spans="10:11">
      <c r="J2103" s="75"/>
      <c r="K2103" s="75"/>
    </row>
    <row r="2104" spans="10:11">
      <c r="J2104" s="75"/>
      <c r="K2104" s="75"/>
    </row>
    <row r="2105" spans="10:11">
      <c r="J2105" s="75"/>
      <c r="K2105" s="75"/>
    </row>
    <row r="2106" spans="10:11">
      <c r="J2106" s="75"/>
      <c r="K2106" s="75"/>
    </row>
    <row r="2107" spans="10:11">
      <c r="J2107" s="75"/>
      <c r="K2107" s="75"/>
    </row>
    <row r="2108" spans="10:11">
      <c r="J2108" s="75"/>
      <c r="K2108" s="75"/>
    </row>
    <row r="2109" spans="10:11">
      <c r="J2109" s="75"/>
      <c r="K2109" s="75"/>
    </row>
    <row r="2110" spans="10:11">
      <c r="J2110" s="75"/>
      <c r="K2110" s="75"/>
    </row>
    <row r="2111" spans="10:11">
      <c r="J2111" s="75"/>
      <c r="K2111" s="75"/>
    </row>
    <row r="2112" spans="10:11">
      <c r="J2112" s="75"/>
      <c r="K2112" s="75"/>
    </row>
    <row r="2113" spans="10:11">
      <c r="J2113" s="75"/>
      <c r="K2113" s="75"/>
    </row>
    <row r="2114" spans="10:11">
      <c r="J2114" s="75"/>
      <c r="K2114" s="75"/>
    </row>
    <row r="2115" spans="10:11">
      <c r="J2115" s="75"/>
      <c r="K2115" s="75"/>
    </row>
    <row r="2116" spans="10:11">
      <c r="J2116" s="75"/>
      <c r="K2116" s="75"/>
    </row>
    <row r="2117" spans="10:11">
      <c r="J2117" s="75"/>
      <c r="K2117" s="75"/>
    </row>
    <row r="2118" spans="10:11">
      <c r="J2118" s="75"/>
      <c r="K2118" s="75"/>
    </row>
    <row r="2119" spans="10:11">
      <c r="J2119" s="75"/>
      <c r="K2119" s="75"/>
    </row>
    <row r="2120" spans="10:11">
      <c r="J2120" s="75"/>
      <c r="K2120" s="75"/>
    </row>
    <row r="2121" spans="10:11">
      <c r="J2121" s="75"/>
      <c r="K2121" s="75"/>
    </row>
    <row r="2122" spans="10:11">
      <c r="J2122" s="75"/>
      <c r="K2122" s="75"/>
    </row>
    <row r="2123" spans="10:11">
      <c r="J2123" s="75"/>
      <c r="K2123" s="75"/>
    </row>
    <row r="2124" spans="10:11">
      <c r="J2124" s="75"/>
      <c r="K2124" s="75"/>
    </row>
    <row r="2125" spans="10:11">
      <c r="J2125" s="75"/>
      <c r="K2125" s="75"/>
    </row>
    <row r="2126" spans="10:11">
      <c r="J2126" s="75"/>
      <c r="K2126" s="75"/>
    </row>
    <row r="2127" spans="10:11">
      <c r="J2127" s="75"/>
      <c r="K2127" s="75"/>
    </row>
    <row r="2128" spans="10:11">
      <c r="J2128" s="75"/>
      <c r="K2128" s="75"/>
    </row>
    <row r="2129" spans="10:11">
      <c r="J2129" s="75"/>
      <c r="K2129" s="75"/>
    </row>
    <row r="2130" spans="10:11">
      <c r="J2130" s="75"/>
      <c r="K2130" s="75"/>
    </row>
    <row r="2131" spans="10:11">
      <c r="J2131" s="75"/>
      <c r="K2131" s="75"/>
    </row>
    <row r="2132" spans="10:11">
      <c r="J2132" s="75"/>
      <c r="K2132" s="75"/>
    </row>
    <row r="2133" spans="10:11">
      <c r="J2133" s="75"/>
      <c r="K2133" s="75"/>
    </row>
    <row r="2134" spans="10:11">
      <c r="J2134" s="75"/>
      <c r="K2134" s="75"/>
    </row>
    <row r="2135" spans="10:11">
      <c r="J2135" s="75"/>
      <c r="K2135" s="75"/>
    </row>
    <row r="2136" spans="10:11">
      <c r="J2136" s="75"/>
      <c r="K2136" s="75"/>
    </row>
    <row r="2137" spans="10:11">
      <c r="J2137" s="75"/>
      <c r="K2137" s="75"/>
    </row>
    <row r="2138" spans="10:11">
      <c r="J2138" s="75"/>
      <c r="K2138" s="75"/>
    </row>
    <row r="2139" spans="10:11">
      <c r="J2139" s="75"/>
      <c r="K2139" s="75"/>
    </row>
    <row r="2140" spans="10:11">
      <c r="J2140" s="75"/>
      <c r="K2140" s="75"/>
    </row>
    <row r="2141" spans="10:11">
      <c r="J2141" s="75"/>
      <c r="K2141" s="75"/>
    </row>
    <row r="2142" spans="10:11">
      <c r="J2142" s="75"/>
      <c r="K2142" s="75"/>
    </row>
    <row r="2143" spans="10:11">
      <c r="J2143" s="75"/>
      <c r="K2143" s="75"/>
    </row>
    <row r="2144" spans="10:11">
      <c r="J2144" s="75"/>
      <c r="K2144" s="75"/>
    </row>
    <row r="2145" spans="10:11">
      <c r="J2145" s="75"/>
      <c r="K2145" s="75"/>
    </row>
    <row r="2146" spans="10:11">
      <c r="J2146" s="75"/>
      <c r="K2146" s="75"/>
    </row>
    <row r="2147" spans="10:11">
      <c r="J2147" s="75"/>
      <c r="K2147" s="75"/>
    </row>
    <row r="2148" spans="10:11">
      <c r="J2148" s="75"/>
      <c r="K2148" s="75"/>
    </row>
    <row r="2149" spans="10:11">
      <c r="J2149" s="75"/>
      <c r="K2149" s="75"/>
    </row>
    <row r="2150" spans="10:11">
      <c r="J2150" s="75"/>
      <c r="K2150" s="75"/>
    </row>
    <row r="2151" spans="10:11">
      <c r="J2151" s="75"/>
      <c r="K2151" s="75"/>
    </row>
    <row r="2152" spans="10:11">
      <c r="J2152" s="75"/>
      <c r="K2152" s="75"/>
    </row>
    <row r="2153" spans="10:11">
      <c r="J2153" s="75"/>
      <c r="K2153" s="75"/>
    </row>
    <row r="2154" spans="10:11">
      <c r="J2154" s="75"/>
      <c r="K2154" s="75"/>
    </row>
    <row r="2155" spans="10:11">
      <c r="J2155" s="75"/>
      <c r="K2155" s="75"/>
    </row>
    <row r="2156" spans="10:11">
      <c r="J2156" s="75"/>
      <c r="K2156" s="75"/>
    </row>
    <row r="2157" spans="10:11">
      <c r="J2157" s="75"/>
      <c r="K2157" s="75"/>
    </row>
    <row r="2158" spans="10:11">
      <c r="J2158" s="75"/>
      <c r="K2158" s="75"/>
    </row>
    <row r="2159" spans="10:11">
      <c r="J2159" s="75"/>
      <c r="K2159" s="75"/>
    </row>
    <row r="2160" spans="10:11">
      <c r="J2160" s="75"/>
      <c r="K2160" s="75"/>
    </row>
    <row r="2161" spans="10:11">
      <c r="J2161" s="75"/>
      <c r="K2161" s="75"/>
    </row>
    <row r="2162" spans="10:11">
      <c r="J2162" s="75"/>
      <c r="K2162" s="75"/>
    </row>
    <row r="2163" spans="10:11">
      <c r="J2163" s="75"/>
      <c r="K2163" s="75"/>
    </row>
    <row r="2164" spans="10:11">
      <c r="J2164" s="75"/>
      <c r="K2164" s="75"/>
    </row>
    <row r="2165" spans="10:11">
      <c r="J2165" s="75"/>
      <c r="K2165" s="75"/>
    </row>
    <row r="2166" spans="10:11">
      <c r="J2166" s="75"/>
      <c r="K2166" s="75"/>
    </row>
    <row r="2167" spans="10:11">
      <c r="J2167" s="75"/>
      <c r="K2167" s="75"/>
    </row>
    <row r="2168" spans="10:11">
      <c r="J2168" s="75"/>
      <c r="K2168" s="75"/>
    </row>
    <row r="2169" spans="10:11">
      <c r="J2169" s="75"/>
      <c r="K2169" s="75"/>
    </row>
    <row r="2170" spans="10:11">
      <c r="J2170" s="75"/>
      <c r="K2170" s="75"/>
    </row>
    <row r="2171" spans="10:11">
      <c r="J2171" s="75"/>
      <c r="K2171" s="75"/>
    </row>
    <row r="2172" spans="10:11">
      <c r="J2172" s="75"/>
      <c r="K2172" s="75"/>
    </row>
    <row r="2173" spans="10:11">
      <c r="J2173" s="75"/>
      <c r="K2173" s="75"/>
    </row>
    <row r="2174" spans="10:11">
      <c r="J2174" s="75"/>
      <c r="K2174" s="75"/>
    </row>
    <row r="2175" spans="10:11">
      <c r="J2175" s="75"/>
      <c r="K2175" s="75"/>
    </row>
    <row r="2176" spans="10:11">
      <c r="J2176" s="75"/>
      <c r="K2176" s="75"/>
    </row>
    <row r="2177" spans="10:11">
      <c r="J2177" s="75"/>
      <c r="K2177" s="75"/>
    </row>
    <row r="2178" spans="10:11">
      <c r="J2178" s="75"/>
      <c r="K2178" s="75"/>
    </row>
    <row r="2179" spans="10:11">
      <c r="J2179" s="75"/>
      <c r="K2179" s="75"/>
    </row>
    <row r="2180" spans="10:11">
      <c r="J2180" s="75"/>
      <c r="K2180" s="75"/>
    </row>
    <row r="2181" spans="10:11">
      <c r="J2181" s="75"/>
      <c r="K2181" s="75"/>
    </row>
    <row r="2182" spans="10:11">
      <c r="J2182" s="75"/>
      <c r="K2182" s="75"/>
    </row>
    <row r="2183" spans="10:11">
      <c r="J2183" s="75"/>
      <c r="K2183" s="75"/>
    </row>
    <row r="2184" spans="10:11">
      <c r="J2184" s="75"/>
      <c r="K2184" s="75"/>
    </row>
    <row r="2185" spans="10:11">
      <c r="J2185" s="75"/>
      <c r="K2185" s="75"/>
    </row>
    <row r="2186" spans="10:11">
      <c r="J2186" s="75"/>
      <c r="K2186" s="75"/>
    </row>
    <row r="2187" spans="10:11">
      <c r="J2187" s="75"/>
      <c r="K2187" s="75"/>
    </row>
    <row r="2188" spans="10:11">
      <c r="J2188" s="75"/>
      <c r="K2188" s="75"/>
    </row>
    <row r="2189" spans="10:11">
      <c r="J2189" s="75"/>
      <c r="K2189" s="75"/>
    </row>
    <row r="2190" spans="10:11">
      <c r="J2190" s="75"/>
      <c r="K2190" s="75"/>
    </row>
    <row r="2191" spans="10:11">
      <c r="J2191" s="75"/>
      <c r="K2191" s="75"/>
    </row>
    <row r="2192" spans="10:11">
      <c r="J2192" s="75"/>
      <c r="K2192" s="75"/>
    </row>
    <row r="2193" spans="10:11">
      <c r="J2193" s="75"/>
      <c r="K2193" s="75"/>
    </row>
    <row r="2194" spans="10:11">
      <c r="J2194" s="75"/>
      <c r="K2194" s="75"/>
    </row>
    <row r="2195" spans="10:11">
      <c r="J2195" s="75"/>
      <c r="K2195" s="75"/>
    </row>
    <row r="2196" spans="10:11">
      <c r="J2196" s="75"/>
      <c r="K2196" s="75"/>
    </row>
    <row r="2197" spans="10:11">
      <c r="J2197" s="75"/>
      <c r="K2197" s="75"/>
    </row>
    <row r="2198" spans="10:11">
      <c r="J2198" s="75"/>
      <c r="K2198" s="75"/>
    </row>
    <row r="2199" spans="10:11">
      <c r="J2199" s="75"/>
      <c r="K2199" s="75"/>
    </row>
    <row r="2200" spans="10:11">
      <c r="J2200" s="75"/>
      <c r="K2200" s="75"/>
    </row>
    <row r="2201" spans="10:11">
      <c r="J2201" s="75"/>
      <c r="K2201" s="75"/>
    </row>
    <row r="2202" spans="10:11">
      <c r="J2202" s="75"/>
      <c r="K2202" s="75"/>
    </row>
    <row r="2203" spans="10:11">
      <c r="J2203" s="75"/>
      <c r="K2203" s="75"/>
    </row>
    <row r="2204" spans="10:11">
      <c r="J2204" s="75"/>
      <c r="K2204" s="75"/>
    </row>
    <row r="2205" spans="10:11">
      <c r="J2205" s="75"/>
      <c r="K2205" s="75"/>
    </row>
    <row r="2206" spans="10:11">
      <c r="J2206" s="75"/>
      <c r="K2206" s="75"/>
    </row>
    <row r="2207" spans="10:11">
      <c r="J2207" s="75"/>
      <c r="K2207" s="75"/>
    </row>
    <row r="2208" spans="10:11">
      <c r="J2208" s="75"/>
      <c r="K2208" s="75"/>
    </row>
    <row r="2209" spans="10:11">
      <c r="J2209" s="75"/>
      <c r="K2209" s="75"/>
    </row>
    <row r="2210" spans="10:11">
      <c r="J2210" s="75"/>
      <c r="K2210" s="75"/>
    </row>
    <row r="2211" spans="10:11">
      <c r="J2211" s="75"/>
      <c r="K2211" s="75"/>
    </row>
    <row r="2212" spans="10:11">
      <c r="J2212" s="75"/>
      <c r="K2212" s="75"/>
    </row>
    <row r="2213" spans="10:11">
      <c r="J2213" s="75"/>
      <c r="K2213" s="75"/>
    </row>
    <row r="2214" spans="10:11">
      <c r="J2214" s="75"/>
      <c r="K2214" s="75"/>
    </row>
    <row r="2215" spans="10:11">
      <c r="J2215" s="75"/>
      <c r="K2215" s="75"/>
    </row>
    <row r="2216" spans="10:11">
      <c r="J2216" s="75"/>
      <c r="K2216" s="75"/>
    </row>
    <row r="2217" spans="10:11">
      <c r="J2217" s="75"/>
      <c r="K2217" s="75"/>
    </row>
    <row r="2218" spans="10:11">
      <c r="J2218" s="75"/>
      <c r="K2218" s="75"/>
    </row>
    <row r="2219" spans="10:11">
      <c r="J2219" s="75"/>
      <c r="K2219" s="75"/>
    </row>
    <row r="2220" spans="10:11">
      <c r="J2220" s="75"/>
      <c r="K2220" s="75"/>
    </row>
    <row r="2221" spans="10:11">
      <c r="J2221" s="75"/>
      <c r="K2221" s="75"/>
    </row>
    <row r="2222" spans="10:11">
      <c r="J2222" s="75"/>
      <c r="K2222" s="75"/>
    </row>
    <row r="2223" spans="10:11">
      <c r="J2223" s="75"/>
      <c r="K2223" s="75"/>
    </row>
    <row r="2224" spans="10:11">
      <c r="J2224" s="75"/>
      <c r="K2224" s="75"/>
    </row>
    <row r="2225" spans="10:11">
      <c r="J2225" s="75"/>
      <c r="K2225" s="75"/>
    </row>
    <row r="2226" spans="10:11">
      <c r="J2226" s="75"/>
      <c r="K2226" s="75"/>
    </row>
    <row r="2227" spans="10:11">
      <c r="J2227" s="75"/>
      <c r="K2227" s="75"/>
    </row>
    <row r="2228" spans="10:11">
      <c r="J2228" s="75"/>
      <c r="K2228" s="75"/>
    </row>
    <row r="2229" spans="10:11">
      <c r="J2229" s="75"/>
      <c r="K2229" s="75"/>
    </row>
    <row r="2230" spans="10:11">
      <c r="J2230" s="75"/>
      <c r="K2230" s="75"/>
    </row>
    <row r="2231" spans="10:11">
      <c r="J2231" s="75"/>
      <c r="K2231" s="75"/>
    </row>
    <row r="2232" spans="10:11">
      <c r="J2232" s="75"/>
      <c r="K2232" s="75"/>
    </row>
    <row r="2233" spans="10:11">
      <c r="J2233" s="75"/>
      <c r="K2233" s="75"/>
    </row>
    <row r="2234" spans="10:11">
      <c r="J2234" s="75"/>
      <c r="K2234" s="75"/>
    </row>
    <row r="2235" spans="10:11">
      <c r="J2235" s="75"/>
      <c r="K2235" s="75"/>
    </row>
    <row r="2236" spans="10:11">
      <c r="J2236" s="75"/>
      <c r="K2236" s="75"/>
    </row>
    <row r="2237" spans="10:11">
      <c r="J2237" s="75"/>
      <c r="K2237" s="75"/>
    </row>
    <row r="2238" spans="10:11">
      <c r="J2238" s="75"/>
      <c r="K2238" s="75"/>
    </row>
    <row r="2239" spans="10:11">
      <c r="J2239" s="75"/>
      <c r="K2239" s="75"/>
    </row>
    <row r="2240" spans="10:11">
      <c r="J2240" s="75"/>
      <c r="K2240" s="75"/>
    </row>
    <row r="2241" spans="10:11">
      <c r="J2241" s="75"/>
      <c r="K2241" s="75"/>
    </row>
    <row r="2242" spans="10:11">
      <c r="J2242" s="75"/>
      <c r="K2242" s="75"/>
    </row>
    <row r="2243" spans="10:11">
      <c r="J2243" s="75"/>
      <c r="K2243" s="75"/>
    </row>
    <row r="2244" spans="10:11">
      <c r="J2244" s="75"/>
      <c r="K2244" s="75"/>
    </row>
    <row r="2245" spans="10:11">
      <c r="J2245" s="75"/>
      <c r="K2245" s="75"/>
    </row>
    <row r="2246" spans="10:11">
      <c r="J2246" s="75"/>
      <c r="K2246" s="75"/>
    </row>
    <row r="2247" spans="10:11">
      <c r="J2247" s="75"/>
      <c r="K2247" s="75"/>
    </row>
    <row r="2248" spans="10:11">
      <c r="J2248" s="75"/>
      <c r="K2248" s="75"/>
    </row>
    <row r="2249" spans="10:11">
      <c r="J2249" s="75"/>
      <c r="K2249" s="75"/>
    </row>
    <row r="2250" spans="10:11">
      <c r="J2250" s="75"/>
      <c r="K2250" s="75"/>
    </row>
    <row r="2251" spans="10:11">
      <c r="J2251" s="75"/>
      <c r="K2251" s="75"/>
    </row>
    <row r="2252" spans="10:11">
      <c r="J2252" s="75"/>
      <c r="K2252" s="75"/>
    </row>
    <row r="2253" spans="10:11">
      <c r="J2253" s="75"/>
      <c r="K2253" s="75"/>
    </row>
    <row r="2254" spans="10:11">
      <c r="J2254" s="75"/>
      <c r="K2254" s="75"/>
    </row>
    <row r="2255" spans="10:11">
      <c r="J2255" s="75"/>
      <c r="K2255" s="75"/>
    </row>
    <row r="2256" spans="10:11">
      <c r="J2256" s="75"/>
      <c r="K2256" s="75"/>
    </row>
    <row r="2257" spans="10:11">
      <c r="J2257" s="75"/>
      <c r="K2257" s="75"/>
    </row>
    <row r="2258" spans="10:11">
      <c r="J2258" s="75"/>
      <c r="K2258" s="75"/>
    </row>
    <row r="2259" spans="10:11">
      <c r="J2259" s="75"/>
      <c r="K2259" s="75"/>
    </row>
    <row r="2260" spans="10:11">
      <c r="J2260" s="75"/>
      <c r="K2260" s="75"/>
    </row>
    <row r="2261" spans="10:11">
      <c r="J2261" s="75"/>
      <c r="K2261" s="75"/>
    </row>
    <row r="2262" spans="10:11">
      <c r="J2262" s="75"/>
      <c r="K2262" s="75"/>
    </row>
    <row r="2263" spans="10:11">
      <c r="J2263" s="75"/>
      <c r="K2263" s="75"/>
    </row>
    <row r="2264" spans="10:11">
      <c r="J2264" s="75"/>
      <c r="K2264" s="75"/>
    </row>
    <row r="2265" spans="10:11">
      <c r="J2265" s="75"/>
      <c r="K2265" s="75"/>
    </row>
    <row r="2266" spans="10:11">
      <c r="J2266" s="75"/>
      <c r="K2266" s="75"/>
    </row>
    <row r="2267" spans="10:11">
      <c r="J2267" s="75"/>
      <c r="K2267" s="75"/>
    </row>
    <row r="2268" spans="10:11">
      <c r="J2268" s="75"/>
      <c r="K2268" s="75"/>
    </row>
    <row r="2269" spans="10:11">
      <c r="J2269" s="75"/>
      <c r="K2269" s="75"/>
    </row>
    <row r="2270" spans="10:11">
      <c r="J2270" s="75"/>
      <c r="K2270" s="75"/>
    </row>
    <row r="2271" spans="10:11">
      <c r="J2271" s="75"/>
      <c r="K2271" s="75"/>
    </row>
    <row r="2272" spans="10:11">
      <c r="J2272" s="75"/>
      <c r="K2272" s="75"/>
    </row>
    <row r="2273" spans="10:11">
      <c r="J2273" s="75"/>
      <c r="K2273" s="75"/>
    </row>
    <row r="2274" spans="10:11">
      <c r="J2274" s="75"/>
      <c r="K2274" s="75"/>
    </row>
    <row r="2275" spans="10:11">
      <c r="J2275" s="75"/>
      <c r="K2275" s="75"/>
    </row>
    <row r="2276" spans="10:11">
      <c r="J2276" s="75"/>
      <c r="K2276" s="75"/>
    </row>
    <row r="2277" spans="10:11">
      <c r="J2277" s="75"/>
      <c r="K2277" s="75"/>
    </row>
    <row r="2278" spans="10:11">
      <c r="J2278" s="75"/>
      <c r="K2278" s="75"/>
    </row>
    <row r="2279" spans="10:11">
      <c r="J2279" s="75"/>
      <c r="K2279" s="75"/>
    </row>
    <row r="2280" spans="10:11">
      <c r="J2280" s="75"/>
      <c r="K2280" s="75"/>
    </row>
    <row r="2281" spans="10:11">
      <c r="J2281" s="75"/>
      <c r="K2281" s="75"/>
    </row>
    <row r="2282" spans="10:11">
      <c r="J2282" s="75"/>
      <c r="K2282" s="75"/>
    </row>
    <row r="2283" spans="10:11">
      <c r="J2283" s="75"/>
      <c r="K2283" s="75"/>
    </row>
    <row r="2284" spans="10:11">
      <c r="J2284" s="75"/>
      <c r="K2284" s="75"/>
    </row>
    <row r="2285" spans="10:11">
      <c r="J2285" s="75"/>
      <c r="K2285" s="75"/>
    </row>
    <row r="2286" spans="10:11">
      <c r="J2286" s="75"/>
      <c r="K2286" s="75"/>
    </row>
    <row r="2287" spans="10:11">
      <c r="J2287" s="75"/>
      <c r="K2287" s="75"/>
    </row>
    <row r="2288" spans="10:11">
      <c r="J2288" s="75"/>
      <c r="K2288" s="75"/>
    </row>
    <row r="2289" spans="10:11">
      <c r="J2289" s="75"/>
      <c r="K2289" s="75"/>
    </row>
    <row r="2290" spans="10:11">
      <c r="J2290" s="75"/>
      <c r="K2290" s="75"/>
    </row>
    <row r="2291" spans="10:11">
      <c r="J2291" s="75"/>
      <c r="K2291" s="75"/>
    </row>
    <row r="2292" spans="10:11">
      <c r="J2292" s="75"/>
      <c r="K2292" s="75"/>
    </row>
    <row r="2293" spans="10:11">
      <c r="J2293" s="75"/>
      <c r="K2293" s="75"/>
    </row>
    <row r="2294" spans="10:11">
      <c r="J2294" s="75"/>
      <c r="K2294" s="75"/>
    </row>
    <row r="2295" spans="10:11">
      <c r="J2295" s="75"/>
      <c r="K2295" s="75"/>
    </row>
    <row r="2296" spans="10:11">
      <c r="J2296" s="75"/>
      <c r="K2296" s="75"/>
    </row>
    <row r="2297" spans="10:11">
      <c r="J2297" s="75"/>
      <c r="K2297" s="75"/>
    </row>
    <row r="2298" spans="10:11">
      <c r="J2298" s="75"/>
      <c r="K2298" s="75"/>
    </row>
    <row r="2299" spans="10:11">
      <c r="J2299" s="75"/>
      <c r="K2299" s="75"/>
    </row>
    <row r="2300" spans="10:11">
      <c r="J2300" s="75"/>
      <c r="K2300" s="75"/>
    </row>
    <row r="2301" spans="10:11">
      <c r="J2301" s="75"/>
      <c r="K2301" s="75"/>
    </row>
    <row r="2302" spans="10:11">
      <c r="J2302" s="75"/>
      <c r="K2302" s="75"/>
    </row>
    <row r="2303" spans="10:11">
      <c r="J2303" s="75"/>
      <c r="K2303" s="75"/>
    </row>
    <row r="2304" spans="10:11">
      <c r="J2304" s="75"/>
      <c r="K2304" s="75"/>
    </row>
    <row r="2305" spans="10:11">
      <c r="J2305" s="75"/>
      <c r="K2305" s="75"/>
    </row>
    <row r="2306" spans="10:11">
      <c r="J2306" s="75"/>
      <c r="K2306" s="75"/>
    </row>
    <row r="2307" spans="10:11">
      <c r="J2307" s="75"/>
      <c r="K2307" s="75"/>
    </row>
    <row r="2308" spans="10:11">
      <c r="J2308" s="75"/>
      <c r="K2308" s="75"/>
    </row>
    <row r="2309" spans="10:11">
      <c r="J2309" s="75"/>
      <c r="K2309" s="75"/>
    </row>
    <row r="2310" spans="10:11">
      <c r="J2310" s="75"/>
      <c r="K2310" s="75"/>
    </row>
    <row r="2311" spans="10:11">
      <c r="J2311" s="75"/>
      <c r="K2311" s="75"/>
    </row>
    <row r="2312" spans="10:11">
      <c r="J2312" s="75"/>
      <c r="K2312" s="75"/>
    </row>
    <row r="2313" spans="10:11">
      <c r="J2313" s="75"/>
      <c r="K2313" s="75"/>
    </row>
    <row r="2314" spans="10:11">
      <c r="J2314" s="75"/>
      <c r="K2314" s="75"/>
    </row>
    <row r="2315" spans="10:11">
      <c r="J2315" s="75"/>
      <c r="K2315" s="75"/>
    </row>
    <row r="2316" spans="10:11">
      <c r="J2316" s="75"/>
      <c r="K2316" s="75"/>
    </row>
    <row r="2317" spans="10:11">
      <c r="J2317" s="75"/>
      <c r="K2317" s="75"/>
    </row>
    <row r="2318" spans="10:11">
      <c r="J2318" s="75"/>
      <c r="K2318" s="75"/>
    </row>
    <row r="2319" spans="10:11">
      <c r="J2319" s="75"/>
      <c r="K2319" s="75"/>
    </row>
    <row r="2320" spans="10:11">
      <c r="J2320" s="75"/>
      <c r="K2320" s="75"/>
    </row>
    <row r="2321" spans="10:11">
      <c r="J2321" s="75"/>
      <c r="K2321" s="75"/>
    </row>
    <row r="2322" spans="10:11">
      <c r="J2322" s="75"/>
      <c r="K2322" s="75"/>
    </row>
    <row r="2323" spans="10:11">
      <c r="J2323" s="75"/>
      <c r="K2323" s="75"/>
    </row>
    <row r="2324" spans="10:11">
      <c r="J2324" s="75"/>
      <c r="K2324" s="75"/>
    </row>
    <row r="2325" spans="10:11">
      <c r="J2325" s="75"/>
      <c r="K2325" s="75"/>
    </row>
    <row r="2326" spans="10:11">
      <c r="J2326" s="75"/>
      <c r="K2326" s="75"/>
    </row>
    <row r="2327" spans="10:11">
      <c r="J2327" s="75"/>
      <c r="K2327" s="75"/>
    </row>
    <row r="2328" spans="10:11">
      <c r="J2328" s="75"/>
      <c r="K2328" s="75"/>
    </row>
    <row r="2329" spans="10:11">
      <c r="J2329" s="75"/>
      <c r="K2329" s="75"/>
    </row>
    <row r="2330" spans="10:11">
      <c r="J2330" s="75"/>
      <c r="K2330" s="75"/>
    </row>
    <row r="2331" spans="10:11">
      <c r="J2331" s="75"/>
      <c r="K2331" s="75"/>
    </row>
    <row r="2332" spans="10:11">
      <c r="J2332" s="75"/>
      <c r="K2332" s="75"/>
    </row>
    <row r="2333" spans="10:11">
      <c r="J2333" s="75"/>
      <c r="K2333" s="75"/>
    </row>
    <row r="2334" spans="10:11">
      <c r="J2334" s="75"/>
      <c r="K2334" s="75"/>
    </row>
    <row r="2335" spans="10:11">
      <c r="J2335" s="75"/>
      <c r="K2335" s="75"/>
    </row>
    <row r="2336" spans="10:11">
      <c r="J2336" s="75"/>
      <c r="K2336" s="75"/>
    </row>
    <row r="2337" spans="10:11">
      <c r="J2337" s="75"/>
      <c r="K2337" s="75"/>
    </row>
    <row r="2338" spans="10:11">
      <c r="J2338" s="75"/>
      <c r="K2338" s="75"/>
    </row>
    <row r="2339" spans="10:11">
      <c r="J2339" s="75"/>
      <c r="K2339" s="75"/>
    </row>
    <row r="2340" spans="10:11">
      <c r="J2340" s="75"/>
      <c r="K2340" s="75"/>
    </row>
    <row r="2341" spans="10:11">
      <c r="J2341" s="75"/>
      <c r="K2341" s="75"/>
    </row>
    <row r="2342" spans="10:11">
      <c r="J2342" s="75"/>
      <c r="K2342" s="75"/>
    </row>
    <row r="2343" spans="10:11">
      <c r="J2343" s="75"/>
      <c r="K2343" s="75"/>
    </row>
    <row r="2344" spans="10:11">
      <c r="J2344" s="75"/>
      <c r="K2344" s="75"/>
    </row>
    <row r="2345" spans="10:11">
      <c r="J2345" s="75"/>
      <c r="K2345" s="75"/>
    </row>
    <row r="2346" spans="10:11">
      <c r="J2346" s="75"/>
      <c r="K2346" s="75"/>
    </row>
    <row r="2347" spans="10:11">
      <c r="J2347" s="75"/>
      <c r="K2347" s="75"/>
    </row>
    <row r="2348" spans="10:11">
      <c r="J2348" s="75"/>
      <c r="K2348" s="75"/>
    </row>
    <row r="2349" spans="10:11">
      <c r="J2349" s="75"/>
      <c r="K2349" s="75"/>
    </row>
    <row r="2350" spans="10:11">
      <c r="J2350" s="75"/>
      <c r="K2350" s="75"/>
    </row>
    <row r="2351" spans="10:11">
      <c r="J2351" s="75"/>
      <c r="K2351" s="75"/>
    </row>
    <row r="2352" spans="10:11">
      <c r="J2352" s="75"/>
      <c r="K2352" s="75"/>
    </row>
    <row r="2353" spans="10:11">
      <c r="J2353" s="75"/>
      <c r="K2353" s="75"/>
    </row>
    <row r="2354" spans="10:11">
      <c r="J2354" s="75"/>
      <c r="K2354" s="75"/>
    </row>
    <row r="2355" spans="10:11">
      <c r="J2355" s="75"/>
      <c r="K2355" s="75"/>
    </row>
    <row r="2356" spans="10:11">
      <c r="J2356" s="75"/>
      <c r="K2356" s="75"/>
    </row>
    <row r="2357" spans="10:11">
      <c r="J2357" s="75"/>
      <c r="K2357" s="75"/>
    </row>
    <row r="2358" spans="10:11">
      <c r="J2358" s="75"/>
      <c r="K2358" s="75"/>
    </row>
    <row r="2359" spans="10:11">
      <c r="J2359" s="75"/>
      <c r="K2359" s="75"/>
    </row>
    <row r="2360" spans="10:11">
      <c r="J2360" s="75"/>
      <c r="K2360" s="75"/>
    </row>
    <row r="2361" spans="10:11">
      <c r="J2361" s="75"/>
      <c r="K2361" s="75"/>
    </row>
    <row r="2362" spans="10:11">
      <c r="J2362" s="75"/>
      <c r="K2362" s="75"/>
    </row>
    <row r="2363" spans="10:11">
      <c r="J2363" s="75"/>
      <c r="K2363" s="75"/>
    </row>
    <row r="2364" spans="10:11">
      <c r="J2364" s="75"/>
      <c r="K2364" s="75"/>
    </row>
    <row r="2365" spans="10:11">
      <c r="J2365" s="75"/>
      <c r="K2365" s="75"/>
    </row>
    <row r="2366" spans="10:11">
      <c r="J2366" s="75"/>
      <c r="K2366" s="75"/>
    </row>
    <row r="2367" spans="10:11">
      <c r="J2367" s="75"/>
      <c r="K2367" s="75"/>
    </row>
    <row r="2368" spans="10:11">
      <c r="J2368" s="75"/>
      <c r="K2368" s="75"/>
    </row>
    <row r="2369" spans="10:11">
      <c r="J2369" s="75"/>
      <c r="K2369" s="75"/>
    </row>
    <row r="2370" spans="10:11">
      <c r="J2370" s="75"/>
      <c r="K2370" s="75"/>
    </row>
    <row r="2371" spans="10:11">
      <c r="J2371" s="75"/>
      <c r="K2371" s="75"/>
    </row>
    <row r="2372" spans="10:11">
      <c r="J2372" s="75"/>
      <c r="K2372" s="75"/>
    </row>
    <row r="2373" spans="10:11">
      <c r="J2373" s="75"/>
      <c r="K2373" s="75"/>
    </row>
    <row r="2374" spans="10:11">
      <c r="J2374" s="75"/>
      <c r="K2374" s="75"/>
    </row>
    <row r="2375" spans="10:11">
      <c r="J2375" s="75"/>
      <c r="K2375" s="75"/>
    </row>
    <row r="2376" spans="10:11">
      <c r="J2376" s="75"/>
      <c r="K2376" s="75"/>
    </row>
    <row r="2377" spans="10:11">
      <c r="J2377" s="75"/>
      <c r="K2377" s="75"/>
    </row>
    <row r="2378" spans="10:11">
      <c r="J2378" s="75"/>
      <c r="K2378" s="75"/>
    </row>
    <row r="2379" spans="10:11">
      <c r="J2379" s="75"/>
      <c r="K2379" s="75"/>
    </row>
    <row r="2380" spans="10:11">
      <c r="J2380" s="75"/>
      <c r="K2380" s="75"/>
    </row>
    <row r="2381" spans="10:11">
      <c r="J2381" s="75"/>
      <c r="K2381" s="75"/>
    </row>
    <row r="2382" spans="10:11">
      <c r="J2382" s="75"/>
      <c r="K2382" s="75"/>
    </row>
    <row r="2383" spans="10:11">
      <c r="J2383" s="75"/>
      <c r="K2383" s="75"/>
    </row>
    <row r="2384" spans="10:11">
      <c r="J2384" s="75"/>
      <c r="K2384" s="75"/>
    </row>
    <row r="2385" spans="10:11">
      <c r="J2385" s="75"/>
      <c r="K2385" s="75"/>
    </row>
    <row r="2386" spans="10:11">
      <c r="J2386" s="75"/>
      <c r="K2386" s="75"/>
    </row>
    <row r="2387" spans="10:11">
      <c r="J2387" s="75"/>
      <c r="K2387" s="75"/>
    </row>
    <row r="2388" spans="10:11">
      <c r="J2388" s="75"/>
      <c r="K2388" s="75"/>
    </row>
    <row r="2389" spans="10:11">
      <c r="J2389" s="75"/>
      <c r="K2389" s="75"/>
    </row>
    <row r="2390" spans="10:11">
      <c r="J2390" s="75"/>
      <c r="K2390" s="75"/>
    </row>
    <row r="2391" spans="10:11">
      <c r="J2391" s="75"/>
      <c r="K2391" s="75"/>
    </row>
    <row r="2392" spans="10:11">
      <c r="J2392" s="75"/>
      <c r="K2392" s="75"/>
    </row>
    <row r="2393" spans="10:11">
      <c r="J2393" s="75"/>
      <c r="K2393" s="75"/>
    </row>
    <row r="2394" spans="10:11">
      <c r="J2394" s="75"/>
      <c r="K2394" s="75"/>
    </row>
    <row r="2395" spans="10:11">
      <c r="J2395" s="75"/>
      <c r="K2395" s="75"/>
    </row>
    <row r="2396" spans="10:11">
      <c r="J2396" s="75"/>
      <c r="K2396" s="75"/>
    </row>
    <row r="2397" spans="10:11">
      <c r="J2397" s="75"/>
      <c r="K2397" s="75"/>
    </row>
    <row r="2398" spans="10:11">
      <c r="J2398" s="75"/>
      <c r="K2398" s="75"/>
    </row>
    <row r="2399" spans="10:11">
      <c r="J2399" s="75"/>
      <c r="K2399" s="75"/>
    </row>
    <row r="2400" spans="10:11">
      <c r="J2400" s="75"/>
      <c r="K2400" s="75"/>
    </row>
    <row r="2401" spans="10:11">
      <c r="J2401" s="75"/>
      <c r="K2401" s="75"/>
    </row>
    <row r="2402" spans="10:11">
      <c r="J2402" s="75"/>
      <c r="K2402" s="75"/>
    </row>
    <row r="2403" spans="10:11">
      <c r="J2403" s="75"/>
      <c r="K2403" s="75"/>
    </row>
    <row r="2404" spans="10:11">
      <c r="J2404" s="75"/>
      <c r="K2404" s="75"/>
    </row>
    <row r="2405" spans="10:11">
      <c r="J2405" s="75"/>
      <c r="K2405" s="75"/>
    </row>
    <row r="2406" spans="10:11">
      <c r="J2406" s="75"/>
      <c r="K2406" s="75"/>
    </row>
    <row r="2407" spans="10:11">
      <c r="J2407" s="75"/>
      <c r="K2407" s="75"/>
    </row>
    <row r="2408" spans="10:11">
      <c r="J2408" s="75"/>
      <c r="K2408" s="75"/>
    </row>
    <row r="2409" spans="10:11">
      <c r="J2409" s="75"/>
      <c r="K2409" s="75"/>
    </row>
    <row r="2410" spans="10:11">
      <c r="J2410" s="75"/>
      <c r="K2410" s="75"/>
    </row>
    <row r="2411" spans="10:11">
      <c r="J2411" s="75"/>
      <c r="K2411" s="75"/>
    </row>
    <row r="2412" spans="10:11">
      <c r="J2412" s="75"/>
      <c r="K2412" s="75"/>
    </row>
    <row r="2413" spans="10:11">
      <c r="J2413" s="75"/>
      <c r="K2413" s="75"/>
    </row>
    <row r="2414" spans="10:11">
      <c r="J2414" s="75"/>
      <c r="K2414" s="75"/>
    </row>
    <row r="2415" spans="10:11">
      <c r="J2415" s="75"/>
      <c r="K2415" s="75"/>
    </row>
    <row r="2416" spans="10:11">
      <c r="J2416" s="75"/>
      <c r="K2416" s="75"/>
    </row>
    <row r="2417" spans="10:11">
      <c r="J2417" s="75"/>
      <c r="K2417" s="75"/>
    </row>
    <row r="2418" spans="10:11">
      <c r="J2418" s="75"/>
      <c r="K2418" s="75"/>
    </row>
    <row r="2419" spans="10:11">
      <c r="J2419" s="75"/>
      <c r="K2419" s="75"/>
    </row>
    <row r="2420" spans="10:11">
      <c r="J2420" s="75"/>
      <c r="K2420" s="75"/>
    </row>
    <row r="2421" spans="10:11">
      <c r="J2421" s="75"/>
      <c r="K2421" s="75"/>
    </row>
    <row r="2422" spans="10:11">
      <c r="J2422" s="75"/>
      <c r="K2422" s="75"/>
    </row>
    <row r="2423" spans="10:11">
      <c r="J2423" s="75"/>
      <c r="K2423" s="75"/>
    </row>
    <row r="2424" spans="10:11">
      <c r="J2424" s="75"/>
      <c r="K2424" s="75"/>
    </row>
    <row r="2425" spans="10:11">
      <c r="J2425" s="75"/>
      <c r="K2425" s="75"/>
    </row>
    <row r="2426" spans="10:11">
      <c r="J2426" s="75"/>
      <c r="K2426" s="75"/>
    </row>
    <row r="2427" spans="10:11">
      <c r="J2427" s="75"/>
      <c r="K2427" s="75"/>
    </row>
    <row r="2428" spans="10:11">
      <c r="J2428" s="75"/>
      <c r="K2428" s="75"/>
    </row>
    <row r="2429" spans="10:11">
      <c r="J2429" s="75"/>
      <c r="K2429" s="75"/>
    </row>
    <row r="2430" spans="10:11">
      <c r="J2430" s="75"/>
      <c r="K2430" s="75"/>
    </row>
    <row r="2431" spans="10:11">
      <c r="J2431" s="75"/>
      <c r="K2431" s="75"/>
    </row>
    <row r="2432" spans="10:11">
      <c r="J2432" s="75"/>
      <c r="K2432" s="75"/>
    </row>
    <row r="2433" spans="10:11">
      <c r="J2433" s="75"/>
      <c r="K2433" s="75"/>
    </row>
    <row r="2434" spans="10:11">
      <c r="J2434" s="75"/>
      <c r="K2434" s="75"/>
    </row>
    <row r="2435" spans="10:11">
      <c r="J2435" s="75"/>
      <c r="K2435" s="75"/>
    </row>
    <row r="2436" spans="10:11">
      <c r="J2436" s="75"/>
      <c r="K2436" s="75"/>
    </row>
    <row r="2437" spans="10:11">
      <c r="J2437" s="75"/>
      <c r="K2437" s="75"/>
    </row>
    <row r="2438" spans="10:11">
      <c r="J2438" s="75"/>
      <c r="K2438" s="75"/>
    </row>
    <row r="2439" spans="10:11">
      <c r="J2439" s="75"/>
      <c r="K2439" s="75"/>
    </row>
    <row r="2440" spans="10:11">
      <c r="J2440" s="75"/>
      <c r="K2440" s="75"/>
    </row>
    <row r="2441" spans="10:11">
      <c r="J2441" s="75"/>
      <c r="K2441" s="75"/>
    </row>
    <row r="2442" spans="10:11">
      <c r="J2442" s="75"/>
      <c r="K2442" s="75"/>
    </row>
    <row r="2443" spans="10:11">
      <c r="J2443" s="75"/>
      <c r="K2443" s="75"/>
    </row>
    <row r="2444" spans="10:11">
      <c r="J2444" s="75"/>
      <c r="K2444" s="75"/>
    </row>
    <row r="2445" spans="10:11">
      <c r="J2445" s="75"/>
      <c r="K2445" s="75"/>
    </row>
    <row r="2446" spans="10:11">
      <c r="J2446" s="75"/>
      <c r="K2446" s="75"/>
    </row>
    <row r="2447" spans="10:11">
      <c r="J2447" s="75"/>
      <c r="K2447" s="75"/>
    </row>
    <row r="2448" spans="10:11">
      <c r="J2448" s="75"/>
      <c r="K2448" s="75"/>
    </row>
    <row r="2449" spans="10:11">
      <c r="J2449" s="75"/>
      <c r="K2449" s="75"/>
    </row>
    <row r="2450" spans="10:11">
      <c r="J2450" s="75"/>
      <c r="K2450" s="75"/>
    </row>
    <row r="2451" spans="10:11">
      <c r="J2451" s="75"/>
      <c r="K2451" s="75"/>
    </row>
    <row r="2452" spans="10:11">
      <c r="J2452" s="75"/>
      <c r="K2452" s="75"/>
    </row>
    <row r="2453" spans="10:11">
      <c r="J2453" s="75"/>
      <c r="K2453" s="75"/>
    </row>
    <row r="2454" spans="10:11">
      <c r="J2454" s="75"/>
      <c r="K2454" s="75"/>
    </row>
    <row r="2455" spans="10:11">
      <c r="J2455" s="75"/>
      <c r="K2455" s="75"/>
    </row>
    <row r="2456" spans="10:11">
      <c r="J2456" s="75"/>
      <c r="K2456" s="75"/>
    </row>
    <row r="2457" spans="10:11">
      <c r="J2457" s="75"/>
      <c r="K2457" s="75"/>
    </row>
    <row r="2458" spans="10:11">
      <c r="J2458" s="75"/>
      <c r="K2458" s="75"/>
    </row>
    <row r="2459" spans="10:11">
      <c r="J2459" s="75"/>
      <c r="K2459" s="75"/>
    </row>
    <row r="2460" spans="10:11">
      <c r="J2460" s="75"/>
      <c r="K2460" s="75"/>
    </row>
    <row r="2461" spans="10:11">
      <c r="J2461" s="75"/>
      <c r="K2461" s="75"/>
    </row>
    <row r="2462" spans="10:11">
      <c r="J2462" s="75"/>
      <c r="K2462" s="75"/>
    </row>
    <row r="2463" spans="10:11">
      <c r="J2463" s="75"/>
      <c r="K2463" s="75"/>
    </row>
    <row r="2464" spans="10:11">
      <c r="J2464" s="75"/>
      <c r="K2464" s="75"/>
    </row>
    <row r="2465" spans="10:11">
      <c r="J2465" s="75"/>
      <c r="K2465" s="75"/>
    </row>
    <row r="2466" spans="10:11">
      <c r="J2466" s="75"/>
      <c r="K2466" s="75"/>
    </row>
    <row r="2467" spans="10:11">
      <c r="J2467" s="75"/>
      <c r="K2467" s="75"/>
    </row>
    <row r="2468" spans="10:11">
      <c r="J2468" s="75"/>
      <c r="K2468" s="75"/>
    </row>
    <row r="2469" spans="10:11">
      <c r="J2469" s="75"/>
      <c r="K2469" s="75"/>
    </row>
    <row r="2470" spans="10:11">
      <c r="J2470" s="75"/>
      <c r="K2470" s="75"/>
    </row>
    <row r="2471" spans="10:11">
      <c r="J2471" s="75"/>
      <c r="K2471" s="75"/>
    </row>
    <row r="2472" spans="10:11">
      <c r="J2472" s="75"/>
      <c r="K2472" s="75"/>
    </row>
    <row r="2473" spans="10:11">
      <c r="J2473" s="75"/>
      <c r="K2473" s="75"/>
    </row>
    <row r="2474" spans="10:11">
      <c r="J2474" s="75"/>
      <c r="K2474" s="75"/>
    </row>
    <row r="2475" spans="10:11">
      <c r="J2475" s="75"/>
      <c r="K2475" s="75"/>
    </row>
    <row r="2476" spans="10:11">
      <c r="J2476" s="75"/>
      <c r="K2476" s="75"/>
    </row>
    <row r="2477" spans="10:11">
      <c r="J2477" s="75"/>
      <c r="K2477" s="75"/>
    </row>
    <row r="2478" spans="10:11">
      <c r="J2478" s="75"/>
      <c r="K2478" s="75"/>
    </row>
    <row r="2479" spans="10:11">
      <c r="J2479" s="75"/>
      <c r="K2479" s="75"/>
    </row>
    <row r="2480" spans="10:11">
      <c r="J2480" s="75"/>
      <c r="K2480" s="75"/>
    </row>
    <row r="2481" spans="10:11">
      <c r="J2481" s="75"/>
      <c r="K2481" s="75"/>
    </row>
    <row r="2482" spans="10:11">
      <c r="J2482" s="75"/>
      <c r="K2482" s="75"/>
    </row>
    <row r="2483" spans="10:11">
      <c r="J2483" s="75"/>
      <c r="K2483" s="75"/>
    </row>
    <row r="2484" spans="10:11">
      <c r="J2484" s="75"/>
      <c r="K2484" s="75"/>
    </row>
    <row r="2485" spans="10:11">
      <c r="J2485" s="75"/>
      <c r="K2485" s="75"/>
    </row>
    <row r="2486" spans="10:11">
      <c r="J2486" s="75"/>
      <c r="K2486" s="75"/>
    </row>
    <row r="2487" spans="10:11">
      <c r="J2487" s="75"/>
      <c r="K2487" s="75"/>
    </row>
    <row r="2488" spans="10:11">
      <c r="J2488" s="75"/>
      <c r="K2488" s="75"/>
    </row>
    <row r="2489" spans="10:11">
      <c r="J2489" s="75"/>
      <c r="K2489" s="75"/>
    </row>
    <row r="2490" spans="10:11">
      <c r="J2490" s="75"/>
      <c r="K2490" s="75"/>
    </row>
    <row r="2491" spans="10:11">
      <c r="J2491" s="75"/>
      <c r="K2491" s="75"/>
    </row>
    <row r="2492" spans="10:11">
      <c r="J2492" s="75"/>
      <c r="K2492" s="75"/>
    </row>
    <row r="2493" spans="10:11">
      <c r="J2493" s="75"/>
      <c r="K2493" s="75"/>
    </row>
    <row r="2494" spans="10:11">
      <c r="J2494" s="75"/>
      <c r="K2494" s="75"/>
    </row>
    <row r="2495" spans="10:11">
      <c r="J2495" s="75"/>
      <c r="K2495" s="75"/>
    </row>
    <row r="2496" spans="10:11">
      <c r="J2496" s="75"/>
      <c r="K2496" s="75"/>
    </row>
    <row r="2497" spans="10:11">
      <c r="J2497" s="75"/>
      <c r="K2497" s="75"/>
    </row>
    <row r="2498" spans="10:11">
      <c r="J2498" s="75"/>
      <c r="K2498" s="75"/>
    </row>
    <row r="2499" spans="10:11">
      <c r="J2499" s="75"/>
      <c r="K2499" s="75"/>
    </row>
    <row r="2500" spans="10:11">
      <c r="J2500" s="75"/>
      <c r="K2500" s="75"/>
    </row>
    <row r="2501" spans="10:11">
      <c r="J2501" s="75"/>
      <c r="K2501" s="75"/>
    </row>
    <row r="2502" spans="10:11">
      <c r="J2502" s="75"/>
      <c r="K2502" s="75"/>
    </row>
    <row r="2503" spans="10:11">
      <c r="J2503" s="75"/>
      <c r="K2503" s="75"/>
    </row>
    <row r="2504" spans="10:11">
      <c r="J2504" s="75"/>
      <c r="K2504" s="75"/>
    </row>
    <row r="2505" spans="10:11">
      <c r="J2505" s="75"/>
      <c r="K2505" s="75"/>
    </row>
    <row r="2506" spans="10:11">
      <c r="J2506" s="75"/>
      <c r="K2506" s="75"/>
    </row>
    <row r="2507" spans="10:11">
      <c r="J2507" s="75"/>
      <c r="K2507" s="75"/>
    </row>
    <row r="2508" spans="10:11">
      <c r="J2508" s="75"/>
      <c r="K2508" s="75"/>
    </row>
    <row r="2509" spans="10:11">
      <c r="J2509" s="75"/>
      <c r="K2509" s="75"/>
    </row>
    <row r="2510" spans="10:11">
      <c r="J2510" s="75"/>
      <c r="K2510" s="75"/>
    </row>
    <row r="2511" spans="10:11">
      <c r="J2511" s="75"/>
      <c r="K2511" s="75"/>
    </row>
    <row r="2512" spans="10:11">
      <c r="J2512" s="75"/>
      <c r="K2512" s="75"/>
    </row>
    <row r="2513" spans="10:11">
      <c r="J2513" s="75"/>
      <c r="K2513" s="75"/>
    </row>
    <row r="2514" spans="10:11">
      <c r="J2514" s="75"/>
      <c r="K2514" s="75"/>
    </row>
    <row r="2515" spans="10:11">
      <c r="J2515" s="75"/>
      <c r="K2515" s="75"/>
    </row>
    <row r="2516" spans="10:11">
      <c r="J2516" s="75"/>
      <c r="K2516" s="75"/>
    </row>
    <row r="2517" spans="10:11">
      <c r="J2517" s="75"/>
      <c r="K2517" s="75"/>
    </row>
    <row r="2518" spans="10:11">
      <c r="J2518" s="75"/>
      <c r="K2518" s="75"/>
    </row>
    <row r="2519" spans="10:11">
      <c r="J2519" s="75"/>
      <c r="K2519" s="75"/>
    </row>
    <row r="2520" spans="10:11">
      <c r="J2520" s="75"/>
      <c r="K2520" s="75"/>
    </row>
    <row r="2521" spans="10:11">
      <c r="J2521" s="75"/>
      <c r="K2521" s="75"/>
    </row>
    <row r="2522" spans="10:11">
      <c r="J2522" s="75"/>
      <c r="K2522" s="75"/>
    </row>
    <row r="2523" spans="10:11">
      <c r="J2523" s="75"/>
      <c r="K2523" s="75"/>
    </row>
    <row r="2524" spans="10:11">
      <c r="J2524" s="75"/>
      <c r="K2524" s="75"/>
    </row>
    <row r="2525" spans="10:11">
      <c r="J2525" s="75"/>
      <c r="K2525" s="75"/>
    </row>
    <row r="2526" spans="10:11">
      <c r="J2526" s="75"/>
      <c r="K2526" s="75"/>
    </row>
    <row r="2527" spans="10:11">
      <c r="J2527" s="75"/>
      <c r="K2527" s="75"/>
    </row>
    <row r="2528" spans="10:11">
      <c r="J2528" s="75"/>
      <c r="K2528" s="75"/>
    </row>
    <row r="2529" spans="10:11">
      <c r="J2529" s="75"/>
      <c r="K2529" s="75"/>
    </row>
    <row r="2530" spans="10:11">
      <c r="J2530" s="75"/>
      <c r="K2530" s="75"/>
    </row>
    <row r="2531" spans="10:11">
      <c r="J2531" s="75"/>
      <c r="K2531" s="75"/>
    </row>
    <row r="2532" spans="10:11">
      <c r="J2532" s="75"/>
      <c r="K2532" s="75"/>
    </row>
    <row r="2533" spans="10:11">
      <c r="J2533" s="75"/>
      <c r="K2533" s="75"/>
    </row>
    <row r="2534" spans="10:11">
      <c r="J2534" s="75"/>
      <c r="K2534" s="75"/>
    </row>
    <row r="2535" spans="10:11">
      <c r="J2535" s="75"/>
      <c r="K2535" s="75"/>
    </row>
    <row r="2536" spans="10:11">
      <c r="J2536" s="75"/>
      <c r="K2536" s="75"/>
    </row>
    <row r="2537" spans="10:11">
      <c r="J2537" s="75"/>
      <c r="K2537" s="75"/>
    </row>
    <row r="2538" spans="10:11">
      <c r="J2538" s="75"/>
      <c r="K2538" s="75"/>
    </row>
    <row r="2539" spans="10:11">
      <c r="J2539" s="75"/>
      <c r="K2539" s="75"/>
    </row>
    <row r="2540" spans="10:11">
      <c r="J2540" s="75"/>
      <c r="K2540" s="75"/>
    </row>
    <row r="2541" spans="10:11">
      <c r="J2541" s="75"/>
      <c r="K2541" s="75"/>
    </row>
    <row r="2542" spans="10:11">
      <c r="J2542" s="75"/>
      <c r="K2542" s="75"/>
    </row>
    <row r="2543" spans="10:11">
      <c r="J2543" s="75"/>
      <c r="K2543" s="75"/>
    </row>
    <row r="2544" spans="10:11">
      <c r="J2544" s="75"/>
      <c r="K2544" s="75"/>
    </row>
    <row r="2545" spans="10:11">
      <c r="J2545" s="75"/>
      <c r="K2545" s="75"/>
    </row>
    <row r="2546" spans="10:11">
      <c r="J2546" s="75"/>
      <c r="K2546" s="75"/>
    </row>
    <row r="2547" spans="10:11">
      <c r="J2547" s="75"/>
      <c r="K2547" s="75"/>
    </row>
    <row r="2548" spans="10:11">
      <c r="J2548" s="75"/>
      <c r="K2548" s="75"/>
    </row>
    <row r="2549" spans="10:11">
      <c r="J2549" s="75"/>
      <c r="K2549" s="75"/>
    </row>
    <row r="2550" spans="10:11">
      <c r="J2550" s="75"/>
      <c r="K2550" s="75"/>
    </row>
    <row r="2551" spans="10:11">
      <c r="J2551" s="75"/>
      <c r="K2551" s="75"/>
    </row>
    <row r="2552" spans="10:11">
      <c r="J2552" s="75"/>
      <c r="K2552" s="75"/>
    </row>
    <row r="2553" spans="10:11">
      <c r="J2553" s="75"/>
      <c r="K2553" s="75"/>
    </row>
    <row r="2554" spans="10:11">
      <c r="J2554" s="75"/>
      <c r="K2554" s="75"/>
    </row>
    <row r="2555" spans="10:11">
      <c r="J2555" s="75"/>
      <c r="K2555" s="75"/>
    </row>
    <row r="2556" spans="10:11">
      <c r="J2556" s="75"/>
      <c r="K2556" s="75"/>
    </row>
    <row r="2557" spans="10:11">
      <c r="J2557" s="75"/>
      <c r="K2557" s="75"/>
    </row>
    <row r="2558" spans="10:11">
      <c r="J2558" s="75"/>
      <c r="K2558" s="75"/>
    </row>
    <row r="2559" spans="10:11">
      <c r="J2559" s="75"/>
      <c r="K2559" s="75"/>
    </row>
    <row r="2560" spans="10:11">
      <c r="J2560" s="75"/>
      <c r="K2560" s="75"/>
    </row>
    <row r="2561" spans="10:11">
      <c r="J2561" s="75"/>
      <c r="K2561" s="75"/>
    </row>
    <row r="2562" spans="10:11">
      <c r="J2562" s="75"/>
      <c r="K2562" s="75"/>
    </row>
    <row r="2563" spans="10:11">
      <c r="J2563" s="75"/>
      <c r="K2563" s="75"/>
    </row>
    <row r="2564" spans="10:11">
      <c r="J2564" s="75"/>
      <c r="K2564" s="75"/>
    </row>
    <row r="2565" spans="10:11">
      <c r="J2565" s="75"/>
      <c r="K2565" s="75"/>
    </row>
    <row r="2566" spans="10:11">
      <c r="J2566" s="75"/>
      <c r="K2566" s="75"/>
    </row>
    <row r="2567" spans="10:11">
      <c r="J2567" s="75"/>
      <c r="K2567" s="75"/>
    </row>
    <row r="2568" spans="10:11">
      <c r="J2568" s="75"/>
      <c r="K2568" s="75"/>
    </row>
    <row r="2569" spans="10:11">
      <c r="J2569" s="75"/>
      <c r="K2569" s="75"/>
    </row>
    <row r="2570" spans="10:11">
      <c r="J2570" s="75"/>
      <c r="K2570" s="75"/>
    </row>
    <row r="2571" spans="10:11">
      <c r="J2571" s="75"/>
      <c r="K2571" s="75"/>
    </row>
    <row r="2572" spans="10:11">
      <c r="J2572" s="75"/>
      <c r="K2572" s="75"/>
    </row>
    <row r="2573" spans="10:11">
      <c r="J2573" s="75"/>
      <c r="K2573" s="75"/>
    </row>
    <row r="2574" spans="10:11">
      <c r="J2574" s="75"/>
      <c r="K2574" s="75"/>
    </row>
    <row r="2575" spans="10:11">
      <c r="J2575" s="75"/>
      <c r="K2575" s="75"/>
    </row>
    <row r="2576" spans="10:11">
      <c r="J2576" s="75"/>
      <c r="K2576" s="75"/>
    </row>
    <row r="2577" spans="10:11">
      <c r="J2577" s="75"/>
      <c r="K2577" s="75"/>
    </row>
    <row r="2578" spans="10:11">
      <c r="J2578" s="75"/>
      <c r="K2578" s="75"/>
    </row>
    <row r="2579" spans="10:11">
      <c r="J2579" s="75"/>
      <c r="K2579" s="75"/>
    </row>
    <row r="2580" spans="10:11">
      <c r="J2580" s="75"/>
      <c r="K2580" s="75"/>
    </row>
    <row r="2581" spans="10:11">
      <c r="J2581" s="75"/>
      <c r="K2581" s="75"/>
    </row>
    <row r="2582" spans="10:11">
      <c r="J2582" s="75"/>
      <c r="K2582" s="75"/>
    </row>
    <row r="2583" spans="10:11">
      <c r="J2583" s="75"/>
      <c r="K2583" s="75"/>
    </row>
    <row r="2584" spans="10:11">
      <c r="J2584" s="75"/>
      <c r="K2584" s="75"/>
    </row>
    <row r="2585" spans="10:11">
      <c r="J2585" s="75"/>
      <c r="K2585" s="75"/>
    </row>
    <row r="2586" spans="10:11">
      <c r="J2586" s="75"/>
      <c r="K2586" s="75"/>
    </row>
    <row r="2587" spans="10:11">
      <c r="J2587" s="75"/>
      <c r="K2587" s="75"/>
    </row>
    <row r="2588" spans="10:11">
      <c r="J2588" s="75"/>
      <c r="K2588" s="75"/>
    </row>
    <row r="2589" spans="10:11">
      <c r="J2589" s="75"/>
      <c r="K2589" s="75"/>
    </row>
    <row r="2590" spans="10:11">
      <c r="J2590" s="75"/>
      <c r="K2590" s="75"/>
    </row>
    <row r="2591" spans="10:11">
      <c r="J2591" s="75"/>
      <c r="K2591" s="75"/>
    </row>
    <row r="2592" spans="10:11">
      <c r="J2592" s="75"/>
      <c r="K2592" s="75"/>
    </row>
    <row r="2593" spans="10:11">
      <c r="J2593" s="75"/>
      <c r="K2593" s="75"/>
    </row>
    <row r="2594" spans="10:11">
      <c r="J2594" s="75"/>
      <c r="K2594" s="75"/>
    </row>
    <row r="2595" spans="10:11">
      <c r="J2595" s="75"/>
      <c r="K2595" s="75"/>
    </row>
    <row r="2596" spans="10:11">
      <c r="J2596" s="75"/>
      <c r="K2596" s="75"/>
    </row>
    <row r="2597" spans="10:11">
      <c r="J2597" s="75"/>
      <c r="K2597" s="75"/>
    </row>
    <row r="2598" spans="10:11">
      <c r="J2598" s="75"/>
      <c r="K2598" s="75"/>
    </row>
    <row r="2599" spans="10:11">
      <c r="J2599" s="75"/>
      <c r="K2599" s="75"/>
    </row>
    <row r="2600" spans="10:11">
      <c r="J2600" s="75"/>
      <c r="K2600" s="75"/>
    </row>
    <row r="2601" spans="10:11">
      <c r="J2601" s="75"/>
      <c r="K2601" s="75"/>
    </row>
    <row r="2602" spans="10:11">
      <c r="J2602" s="75"/>
      <c r="K2602" s="75"/>
    </row>
    <row r="2603" spans="10:11">
      <c r="J2603" s="75"/>
      <c r="K2603" s="75"/>
    </row>
    <row r="2604" spans="10:11">
      <c r="J2604" s="75"/>
      <c r="K2604" s="75"/>
    </row>
    <row r="2605" spans="10:11">
      <c r="J2605" s="75"/>
      <c r="K2605" s="75"/>
    </row>
    <row r="2606" spans="10:11">
      <c r="J2606" s="75"/>
      <c r="K2606" s="75"/>
    </row>
    <row r="2607" spans="10:11">
      <c r="J2607" s="75"/>
      <c r="K2607" s="75"/>
    </row>
    <row r="2608" spans="10:11">
      <c r="J2608" s="75"/>
      <c r="K2608" s="75"/>
    </row>
    <row r="2609" spans="10:11">
      <c r="J2609" s="75"/>
      <c r="K2609" s="75"/>
    </row>
    <row r="2610" spans="10:11">
      <c r="J2610" s="75"/>
      <c r="K2610" s="75"/>
    </row>
    <row r="2611" spans="10:11">
      <c r="J2611" s="75"/>
      <c r="K2611" s="75"/>
    </row>
    <row r="2612" spans="10:11">
      <c r="J2612" s="75"/>
      <c r="K2612" s="75"/>
    </row>
    <row r="2613" spans="10:11">
      <c r="J2613" s="75"/>
      <c r="K2613" s="75"/>
    </row>
    <row r="2614" spans="10:11">
      <c r="J2614" s="75"/>
      <c r="K2614" s="75"/>
    </row>
    <row r="2615" spans="10:11">
      <c r="J2615" s="75"/>
      <c r="K2615" s="75"/>
    </row>
    <row r="2616" spans="10:11">
      <c r="J2616" s="75"/>
      <c r="K2616" s="75"/>
    </row>
    <row r="2617" spans="10:11">
      <c r="J2617" s="75"/>
      <c r="K2617" s="75"/>
    </row>
    <row r="2618" spans="10:11">
      <c r="J2618" s="75"/>
      <c r="K2618" s="75"/>
    </row>
    <row r="2619" spans="10:11">
      <c r="J2619" s="75"/>
      <c r="K2619" s="75"/>
    </row>
    <row r="2620" spans="10:11">
      <c r="J2620" s="75"/>
      <c r="K2620" s="75"/>
    </row>
    <row r="2621" spans="10:11">
      <c r="J2621" s="75"/>
      <c r="K2621" s="75"/>
    </row>
    <row r="2622" spans="10:11">
      <c r="J2622" s="75"/>
      <c r="K2622" s="75"/>
    </row>
    <row r="2623" spans="10:11">
      <c r="J2623" s="75"/>
      <c r="K2623" s="75"/>
    </row>
    <row r="2624" spans="10:11">
      <c r="J2624" s="75"/>
      <c r="K2624" s="75"/>
    </row>
    <row r="2625" spans="10:11">
      <c r="J2625" s="75"/>
      <c r="K2625" s="75"/>
    </row>
    <row r="2626" spans="10:11">
      <c r="J2626" s="75"/>
      <c r="K2626" s="75"/>
    </row>
    <row r="2627" spans="10:11">
      <c r="J2627" s="75"/>
      <c r="K2627" s="75"/>
    </row>
    <row r="2628" spans="10:11">
      <c r="J2628" s="75"/>
      <c r="K2628" s="75"/>
    </row>
    <row r="2629" spans="10:11">
      <c r="J2629" s="75"/>
      <c r="K2629" s="75"/>
    </row>
    <row r="2630" spans="10:11">
      <c r="J2630" s="75"/>
      <c r="K2630" s="75"/>
    </row>
    <row r="2631" spans="10:11">
      <c r="J2631" s="75"/>
      <c r="K2631" s="75"/>
    </row>
    <row r="2632" spans="10:11">
      <c r="J2632" s="75"/>
      <c r="K2632" s="75"/>
    </row>
    <row r="2633" spans="10:11">
      <c r="J2633" s="75"/>
      <c r="K2633" s="75"/>
    </row>
    <row r="2634" spans="10:11">
      <c r="J2634" s="75"/>
      <c r="K2634" s="75"/>
    </row>
    <row r="2635" spans="10:11">
      <c r="J2635" s="75"/>
      <c r="K2635" s="75"/>
    </row>
    <row r="2636" spans="10:11">
      <c r="J2636" s="75"/>
      <c r="K2636" s="75"/>
    </row>
    <row r="2637" spans="10:11">
      <c r="J2637" s="75"/>
      <c r="K2637" s="75"/>
    </row>
    <row r="2638" spans="10:11">
      <c r="J2638" s="75"/>
      <c r="K2638" s="75"/>
    </row>
    <row r="2639" spans="10:11">
      <c r="J2639" s="75"/>
      <c r="K2639" s="75"/>
    </row>
    <row r="2640" spans="10:11">
      <c r="J2640" s="75"/>
      <c r="K2640" s="75"/>
    </row>
    <row r="2641" spans="10:11">
      <c r="J2641" s="75"/>
      <c r="K2641" s="75"/>
    </row>
    <row r="2642" spans="10:11">
      <c r="J2642" s="75"/>
      <c r="K2642" s="75"/>
    </row>
    <row r="2643" spans="10:11">
      <c r="J2643" s="75"/>
      <c r="K2643" s="75"/>
    </row>
    <row r="2644" spans="10:11">
      <c r="J2644" s="75"/>
      <c r="K2644" s="75"/>
    </row>
    <row r="2645" spans="10:11">
      <c r="J2645" s="75"/>
      <c r="K2645" s="75"/>
    </row>
    <row r="2646" spans="10:11">
      <c r="J2646" s="75"/>
      <c r="K2646" s="75"/>
    </row>
    <row r="2647" spans="10:11">
      <c r="J2647" s="75"/>
      <c r="K2647" s="75"/>
    </row>
    <row r="2648" spans="10:11">
      <c r="J2648" s="75"/>
      <c r="K2648" s="75"/>
    </row>
    <row r="2649" spans="10:11">
      <c r="J2649" s="75"/>
      <c r="K2649" s="75"/>
    </row>
    <row r="2650" spans="10:11">
      <c r="J2650" s="75"/>
      <c r="K2650" s="75"/>
    </row>
    <row r="2651" spans="10:11">
      <c r="J2651" s="75"/>
      <c r="K2651" s="75"/>
    </row>
    <row r="2652" spans="10:11">
      <c r="J2652" s="75"/>
      <c r="K2652" s="75"/>
    </row>
    <row r="2653" spans="10:11">
      <c r="J2653" s="75"/>
      <c r="K2653" s="75"/>
    </row>
    <row r="2654" spans="10:11">
      <c r="J2654" s="75"/>
      <c r="K2654" s="75"/>
    </row>
    <row r="2655" spans="10:11">
      <c r="J2655" s="75"/>
      <c r="K2655" s="75"/>
    </row>
    <row r="2656" spans="10:11">
      <c r="J2656" s="75"/>
      <c r="K2656" s="75"/>
    </row>
    <row r="2657" spans="10:11">
      <c r="J2657" s="75"/>
      <c r="K2657" s="75"/>
    </row>
    <row r="2658" spans="10:11">
      <c r="J2658" s="75"/>
      <c r="K2658" s="75"/>
    </row>
    <row r="2659" spans="10:11">
      <c r="J2659" s="75"/>
      <c r="K2659" s="75"/>
    </row>
    <row r="2660" spans="10:11">
      <c r="J2660" s="75"/>
      <c r="K2660" s="75"/>
    </row>
    <row r="2661" spans="10:11">
      <c r="J2661" s="75"/>
      <c r="K2661" s="75"/>
    </row>
    <row r="2662" spans="10:11">
      <c r="J2662" s="75"/>
      <c r="K2662" s="75"/>
    </row>
    <row r="2663" spans="10:11">
      <c r="J2663" s="75"/>
      <c r="K2663" s="75"/>
    </row>
    <row r="2664" spans="10:11">
      <c r="J2664" s="75"/>
      <c r="K2664" s="75"/>
    </row>
    <row r="2665" spans="10:11">
      <c r="J2665" s="75"/>
      <c r="K2665" s="75"/>
    </row>
    <row r="2666" spans="10:11">
      <c r="J2666" s="75"/>
      <c r="K2666" s="75"/>
    </row>
    <row r="2667" spans="10:11">
      <c r="J2667" s="75"/>
      <c r="K2667" s="75"/>
    </row>
    <row r="2668" spans="10:11">
      <c r="J2668" s="75"/>
      <c r="K2668" s="75"/>
    </row>
    <row r="2669" spans="10:11">
      <c r="J2669" s="75"/>
      <c r="K2669" s="75"/>
    </row>
    <row r="2670" spans="10:11">
      <c r="J2670" s="75"/>
      <c r="K2670" s="75"/>
    </row>
    <row r="2671" spans="10:11">
      <c r="J2671" s="75"/>
      <c r="K2671" s="75"/>
    </row>
    <row r="2672" spans="10:11">
      <c r="J2672" s="75"/>
      <c r="K2672" s="75"/>
    </row>
    <row r="2673" spans="10:11">
      <c r="J2673" s="75"/>
      <c r="K2673" s="75"/>
    </row>
    <row r="2674" spans="10:11">
      <c r="J2674" s="75"/>
      <c r="K2674" s="75"/>
    </row>
    <row r="2675" spans="10:11">
      <c r="J2675" s="75"/>
      <c r="K2675" s="75"/>
    </row>
    <row r="2676" spans="10:11">
      <c r="J2676" s="75"/>
      <c r="K2676" s="75"/>
    </row>
    <row r="2677" spans="10:11">
      <c r="J2677" s="75"/>
      <c r="K2677" s="75"/>
    </row>
    <row r="2678" spans="10:11">
      <c r="J2678" s="75"/>
      <c r="K2678" s="75"/>
    </row>
    <row r="2679" spans="10:11">
      <c r="J2679" s="75"/>
      <c r="K2679" s="75"/>
    </row>
    <row r="2680" spans="10:11">
      <c r="J2680" s="75"/>
      <c r="K2680" s="75"/>
    </row>
    <row r="2681" spans="10:11">
      <c r="J2681" s="75"/>
      <c r="K2681" s="75"/>
    </row>
    <row r="2682" spans="10:11">
      <c r="J2682" s="75"/>
      <c r="K2682" s="75"/>
    </row>
    <row r="2683" spans="10:11">
      <c r="J2683" s="75"/>
      <c r="K2683" s="75"/>
    </row>
    <row r="2684" spans="10:11">
      <c r="J2684" s="75"/>
      <c r="K2684" s="75"/>
    </row>
    <row r="2685" spans="10:11">
      <c r="J2685" s="75"/>
      <c r="K2685" s="75"/>
    </row>
    <row r="2686" spans="10:11">
      <c r="J2686" s="75"/>
      <c r="K2686" s="75"/>
    </row>
    <row r="2687" spans="10:11">
      <c r="J2687" s="75"/>
      <c r="K2687" s="75"/>
    </row>
    <row r="2688" spans="10:11">
      <c r="J2688" s="75"/>
      <c r="K2688" s="75"/>
    </row>
    <row r="2689" spans="10:11">
      <c r="J2689" s="75"/>
      <c r="K2689" s="75"/>
    </row>
    <row r="2690" spans="10:11">
      <c r="J2690" s="75"/>
      <c r="K2690" s="75"/>
    </row>
    <row r="2691" spans="10:11">
      <c r="J2691" s="75"/>
      <c r="K2691" s="75"/>
    </row>
    <row r="2692" spans="10:11">
      <c r="J2692" s="75"/>
      <c r="K2692" s="75"/>
    </row>
    <row r="2693" spans="10:11">
      <c r="J2693" s="75"/>
      <c r="K2693" s="75"/>
    </row>
    <row r="2694" spans="10:11">
      <c r="J2694" s="75"/>
      <c r="K2694" s="75"/>
    </row>
    <row r="2695" spans="10:11">
      <c r="J2695" s="75"/>
      <c r="K2695" s="75"/>
    </row>
    <row r="2696" spans="10:11">
      <c r="J2696" s="75"/>
      <c r="K2696" s="75"/>
    </row>
    <row r="2697" spans="10:11">
      <c r="J2697" s="75"/>
      <c r="K2697" s="75"/>
    </row>
    <row r="2698" spans="10:11">
      <c r="J2698" s="75"/>
      <c r="K2698" s="75"/>
    </row>
    <row r="2699" spans="10:11">
      <c r="J2699" s="75"/>
      <c r="K2699" s="75"/>
    </row>
    <row r="2700" spans="10:11">
      <c r="J2700" s="75"/>
      <c r="K2700" s="75"/>
    </row>
    <row r="2701" spans="10:11">
      <c r="J2701" s="75"/>
      <c r="K2701" s="75"/>
    </row>
    <row r="2702" spans="10:11">
      <c r="J2702" s="75"/>
      <c r="K2702" s="75"/>
    </row>
    <row r="2703" spans="10:11">
      <c r="J2703" s="75"/>
      <c r="K2703" s="75"/>
    </row>
    <row r="2704" spans="10:11">
      <c r="J2704" s="75"/>
      <c r="K2704" s="75"/>
    </row>
    <row r="2705" spans="10:11">
      <c r="J2705" s="75"/>
      <c r="K2705" s="75"/>
    </row>
    <row r="2706" spans="10:11">
      <c r="J2706" s="75"/>
      <c r="K2706" s="75"/>
    </row>
    <row r="2707" spans="10:11">
      <c r="J2707" s="75"/>
      <c r="K2707" s="75"/>
    </row>
    <row r="2708" spans="10:11">
      <c r="J2708" s="75"/>
      <c r="K2708" s="75"/>
    </row>
    <row r="2709" spans="10:11">
      <c r="J2709" s="75"/>
      <c r="K2709" s="75"/>
    </row>
    <row r="2710" spans="10:11">
      <c r="J2710" s="75"/>
      <c r="K2710" s="75"/>
    </row>
    <row r="2711" spans="10:11">
      <c r="J2711" s="75"/>
      <c r="K2711" s="75"/>
    </row>
    <row r="2712" spans="10:11">
      <c r="J2712" s="75"/>
      <c r="K2712" s="75"/>
    </row>
    <row r="2713" spans="10:11">
      <c r="J2713" s="75"/>
      <c r="K2713" s="75"/>
    </row>
    <row r="2714" spans="10:11">
      <c r="J2714" s="75"/>
      <c r="K2714" s="75"/>
    </row>
    <row r="2715" spans="10:11">
      <c r="J2715" s="75"/>
      <c r="K2715" s="75"/>
    </row>
    <row r="2716" spans="10:11">
      <c r="J2716" s="75"/>
      <c r="K2716" s="75"/>
    </row>
    <row r="2717" spans="10:11">
      <c r="J2717" s="75"/>
      <c r="K2717" s="75"/>
    </row>
    <row r="2718" spans="10:11">
      <c r="J2718" s="75"/>
      <c r="K2718" s="75"/>
    </row>
    <row r="2719" spans="10:11">
      <c r="J2719" s="75"/>
      <c r="K2719" s="75"/>
    </row>
    <row r="2720" spans="10:11">
      <c r="J2720" s="75"/>
      <c r="K2720" s="75"/>
    </row>
    <row r="2721" spans="10:11">
      <c r="J2721" s="75"/>
      <c r="K2721" s="75"/>
    </row>
    <row r="2722" spans="10:11">
      <c r="J2722" s="75"/>
      <c r="K2722" s="75"/>
    </row>
    <row r="2723" spans="10:11">
      <c r="J2723" s="75"/>
      <c r="K2723" s="75"/>
    </row>
    <row r="2724" spans="10:11">
      <c r="J2724" s="75"/>
      <c r="K2724" s="75"/>
    </row>
    <row r="2725" spans="10:11">
      <c r="J2725" s="75"/>
      <c r="K2725" s="75"/>
    </row>
    <row r="2726" spans="10:11">
      <c r="J2726" s="75"/>
      <c r="K2726" s="75"/>
    </row>
    <row r="2727" spans="10:11">
      <c r="J2727" s="75"/>
      <c r="K2727" s="75"/>
    </row>
    <row r="2728" spans="10:11">
      <c r="J2728" s="75"/>
      <c r="K2728" s="75"/>
    </row>
    <row r="2729" spans="10:11">
      <c r="J2729" s="75"/>
      <c r="K2729" s="75"/>
    </row>
    <row r="2730" spans="10:11">
      <c r="J2730" s="75"/>
      <c r="K2730" s="75"/>
    </row>
    <row r="2731" spans="10:11">
      <c r="J2731" s="75"/>
      <c r="K2731" s="75"/>
    </row>
    <row r="2732" spans="10:11">
      <c r="J2732" s="75"/>
      <c r="K2732" s="75"/>
    </row>
    <row r="2733" spans="10:11">
      <c r="J2733" s="75"/>
      <c r="K2733" s="75"/>
    </row>
    <row r="2734" spans="10:11">
      <c r="J2734" s="75"/>
      <c r="K2734" s="75"/>
    </row>
    <row r="2735" spans="10:11">
      <c r="J2735" s="75"/>
      <c r="K2735" s="75"/>
    </row>
    <row r="2736" spans="10:11">
      <c r="J2736" s="75"/>
      <c r="K2736" s="75"/>
    </row>
    <row r="2737" spans="10:11">
      <c r="J2737" s="75"/>
      <c r="K2737" s="75"/>
    </row>
    <row r="2738" spans="10:11">
      <c r="J2738" s="75"/>
      <c r="K2738" s="75"/>
    </row>
    <row r="2739" spans="10:11">
      <c r="J2739" s="75"/>
      <c r="K2739" s="75"/>
    </row>
    <row r="2740" spans="10:11">
      <c r="J2740" s="75"/>
      <c r="K2740" s="75"/>
    </row>
    <row r="2741" spans="10:11">
      <c r="J2741" s="75"/>
      <c r="K2741" s="75"/>
    </row>
    <row r="2742" spans="10:11">
      <c r="J2742" s="75"/>
      <c r="K2742" s="75"/>
    </row>
    <row r="2743" spans="10:11">
      <c r="J2743" s="75"/>
      <c r="K2743" s="75"/>
    </row>
    <row r="2744" spans="10:11">
      <c r="J2744" s="75"/>
      <c r="K2744" s="75"/>
    </row>
    <row r="2745" spans="10:11">
      <c r="J2745" s="75"/>
      <c r="K2745" s="75"/>
    </row>
    <row r="2746" spans="10:11">
      <c r="J2746" s="75"/>
      <c r="K2746" s="75"/>
    </row>
    <row r="2747" spans="10:11">
      <c r="J2747" s="75"/>
      <c r="K2747" s="75"/>
    </row>
    <row r="2748" spans="10:11">
      <c r="J2748" s="75"/>
      <c r="K2748" s="75"/>
    </row>
    <row r="2749" spans="10:11">
      <c r="J2749" s="75"/>
      <c r="K2749" s="75"/>
    </row>
    <row r="2750" spans="10:11">
      <c r="J2750" s="75"/>
      <c r="K2750" s="75"/>
    </row>
    <row r="2751" spans="10:11">
      <c r="J2751" s="75"/>
      <c r="K2751" s="75"/>
    </row>
    <row r="2752" spans="10:11">
      <c r="J2752" s="75"/>
      <c r="K2752" s="75"/>
    </row>
    <row r="2753" spans="10:11">
      <c r="J2753" s="75"/>
      <c r="K2753" s="75"/>
    </row>
    <row r="2754" spans="10:11">
      <c r="J2754" s="75"/>
      <c r="K2754" s="75"/>
    </row>
    <row r="2755" spans="10:11">
      <c r="J2755" s="75"/>
      <c r="K2755" s="75"/>
    </row>
    <row r="2756" spans="10:11">
      <c r="J2756" s="75"/>
      <c r="K2756" s="75"/>
    </row>
    <row r="2757" spans="10:11">
      <c r="J2757" s="75"/>
      <c r="K2757" s="75"/>
    </row>
    <row r="2758" spans="10:11">
      <c r="J2758" s="75"/>
      <c r="K2758" s="75"/>
    </row>
    <row r="2759" spans="10:11">
      <c r="J2759" s="75"/>
      <c r="K2759" s="75"/>
    </row>
    <row r="2760" spans="10:11">
      <c r="J2760" s="75"/>
      <c r="K2760" s="75"/>
    </row>
    <row r="2761" spans="10:11">
      <c r="J2761" s="75"/>
      <c r="K2761" s="75"/>
    </row>
    <row r="2762" spans="10:11">
      <c r="J2762" s="75"/>
      <c r="K2762" s="75"/>
    </row>
    <row r="2763" spans="10:11">
      <c r="J2763" s="75"/>
      <c r="K2763" s="75"/>
    </row>
    <row r="2764" spans="10:11">
      <c r="J2764" s="75"/>
      <c r="K2764" s="75"/>
    </row>
    <row r="2765" spans="10:11">
      <c r="J2765" s="75"/>
      <c r="K2765" s="75"/>
    </row>
    <row r="2766" spans="10:11">
      <c r="J2766" s="75"/>
      <c r="K2766" s="75"/>
    </row>
    <row r="2767" spans="10:11">
      <c r="J2767" s="75"/>
      <c r="K2767" s="75"/>
    </row>
    <row r="2768" spans="10:11">
      <c r="J2768" s="75"/>
      <c r="K2768" s="75"/>
    </row>
    <row r="2769" spans="10:11">
      <c r="J2769" s="75"/>
      <c r="K2769" s="75"/>
    </row>
    <row r="2770" spans="10:11">
      <c r="J2770" s="75"/>
      <c r="K2770" s="75"/>
    </row>
    <row r="2771" spans="10:11">
      <c r="J2771" s="75"/>
      <c r="K2771" s="75"/>
    </row>
    <row r="2772" spans="10:11">
      <c r="J2772" s="75"/>
      <c r="K2772" s="75"/>
    </row>
    <row r="2773" spans="10:11">
      <c r="J2773" s="75"/>
      <c r="K2773" s="75"/>
    </row>
    <row r="2774" spans="10:11">
      <c r="J2774" s="75"/>
      <c r="K2774" s="75"/>
    </row>
    <row r="2775" spans="10:11">
      <c r="J2775" s="75"/>
      <c r="K2775" s="75"/>
    </row>
    <row r="2776" spans="10:11">
      <c r="J2776" s="75"/>
      <c r="K2776" s="75"/>
    </row>
    <row r="2777" spans="10:11">
      <c r="J2777" s="75"/>
      <c r="K2777" s="75"/>
    </row>
    <row r="2778" spans="10:11">
      <c r="J2778" s="75"/>
      <c r="K2778" s="75"/>
    </row>
    <row r="2779" spans="10:11">
      <c r="J2779" s="75"/>
      <c r="K2779" s="75"/>
    </row>
    <row r="2780" spans="10:11">
      <c r="J2780" s="75"/>
      <c r="K2780" s="75"/>
    </row>
    <row r="2781" spans="10:11">
      <c r="J2781" s="75"/>
      <c r="K2781" s="75"/>
    </row>
    <row r="2782" spans="10:11">
      <c r="J2782" s="75"/>
      <c r="K2782" s="75"/>
    </row>
    <row r="2783" spans="10:11">
      <c r="J2783" s="75"/>
      <c r="K2783" s="75"/>
    </row>
    <row r="2784" spans="10:11">
      <c r="J2784" s="75"/>
      <c r="K2784" s="75"/>
    </row>
    <row r="2785" spans="10:11">
      <c r="J2785" s="75"/>
      <c r="K2785" s="75"/>
    </row>
    <row r="2786" spans="10:11">
      <c r="J2786" s="75"/>
      <c r="K2786" s="75"/>
    </row>
    <row r="2787" spans="10:11">
      <c r="J2787" s="75"/>
      <c r="K2787" s="75"/>
    </row>
    <row r="2788" spans="10:11">
      <c r="J2788" s="75"/>
      <c r="K2788" s="75"/>
    </row>
    <row r="2789" spans="10:11">
      <c r="J2789" s="75"/>
      <c r="K2789" s="75"/>
    </row>
    <row r="2790" spans="10:11">
      <c r="J2790" s="75"/>
      <c r="K2790" s="75"/>
    </row>
    <row r="2791" spans="10:11">
      <c r="J2791" s="75"/>
      <c r="K2791" s="75"/>
    </row>
    <row r="2792" spans="10:11">
      <c r="J2792" s="75"/>
      <c r="K2792" s="75"/>
    </row>
    <row r="2793" spans="10:11">
      <c r="J2793" s="75"/>
      <c r="K2793" s="75"/>
    </row>
    <row r="2794" spans="10:11">
      <c r="J2794" s="75"/>
      <c r="K2794" s="75"/>
    </row>
    <row r="2795" spans="10:11">
      <c r="J2795" s="75"/>
      <c r="K2795" s="75"/>
    </row>
    <row r="2796" spans="10:11">
      <c r="J2796" s="75"/>
      <c r="K2796" s="75"/>
    </row>
    <row r="2797" spans="10:11">
      <c r="J2797" s="75"/>
      <c r="K2797" s="75"/>
    </row>
    <row r="2798" spans="10:11">
      <c r="J2798" s="75"/>
      <c r="K2798" s="75"/>
    </row>
    <row r="2799" spans="10:11">
      <c r="J2799" s="75"/>
      <c r="K2799" s="75"/>
    </row>
    <row r="2800" spans="10:11">
      <c r="J2800" s="75"/>
      <c r="K2800" s="75"/>
    </row>
    <row r="2801" spans="10:11">
      <c r="J2801" s="75"/>
      <c r="K2801" s="75"/>
    </row>
    <row r="2802" spans="10:11">
      <c r="J2802" s="75"/>
      <c r="K2802" s="75"/>
    </row>
    <row r="2803" spans="10:11">
      <c r="J2803" s="75"/>
      <c r="K2803" s="75"/>
    </row>
    <row r="2804" spans="10:11">
      <c r="J2804" s="75"/>
      <c r="K2804" s="75"/>
    </row>
    <row r="2805" spans="10:11">
      <c r="J2805" s="75"/>
      <c r="K2805" s="75"/>
    </row>
    <row r="2806" spans="10:11">
      <c r="J2806" s="75"/>
      <c r="K2806" s="75"/>
    </row>
    <row r="2807" spans="10:11">
      <c r="J2807" s="75"/>
      <c r="K2807" s="75"/>
    </row>
    <row r="2808" spans="10:11">
      <c r="J2808" s="75"/>
      <c r="K2808" s="75"/>
    </row>
    <row r="2809" spans="10:11">
      <c r="J2809" s="75"/>
      <c r="K2809" s="75"/>
    </row>
    <row r="2810" spans="10:11">
      <c r="J2810" s="75"/>
      <c r="K2810" s="75"/>
    </row>
    <row r="2811" spans="10:11">
      <c r="J2811" s="75"/>
      <c r="K2811" s="75"/>
    </row>
    <row r="2812" spans="10:11">
      <c r="J2812" s="75"/>
      <c r="K2812" s="75"/>
    </row>
    <row r="2813" spans="10:11">
      <c r="J2813" s="75"/>
      <c r="K2813" s="75"/>
    </row>
    <row r="2814" spans="10:11">
      <c r="J2814" s="75"/>
      <c r="K2814" s="75"/>
    </row>
    <row r="2815" spans="10:11">
      <c r="J2815" s="75"/>
      <c r="K2815" s="75"/>
    </row>
    <row r="2816" spans="10:11">
      <c r="J2816" s="75"/>
      <c r="K2816" s="75"/>
    </row>
    <row r="2817" spans="10:11">
      <c r="J2817" s="75"/>
      <c r="K2817" s="75"/>
    </row>
    <row r="2818" spans="10:11">
      <c r="J2818" s="75"/>
      <c r="K2818" s="75"/>
    </row>
    <row r="2819" spans="10:11">
      <c r="J2819" s="75"/>
      <c r="K2819" s="75"/>
    </row>
    <row r="2820" spans="10:11">
      <c r="J2820" s="75"/>
      <c r="K2820" s="75"/>
    </row>
    <row r="2821" spans="10:11">
      <c r="J2821" s="75"/>
      <c r="K2821" s="75"/>
    </row>
    <row r="2822" spans="10:11">
      <c r="J2822" s="75"/>
      <c r="K2822" s="75"/>
    </row>
    <row r="2823" spans="10:11">
      <c r="J2823" s="75"/>
      <c r="K2823" s="75"/>
    </row>
    <row r="2824" spans="10:11">
      <c r="J2824" s="75"/>
      <c r="K2824" s="75"/>
    </row>
    <row r="2825" spans="10:11">
      <c r="J2825" s="75"/>
      <c r="K2825" s="75"/>
    </row>
    <row r="2826" spans="10:11">
      <c r="J2826" s="75"/>
      <c r="K2826" s="75"/>
    </row>
    <row r="2827" spans="10:11">
      <c r="J2827" s="75"/>
      <c r="K2827" s="75"/>
    </row>
    <row r="2828" spans="10:11">
      <c r="J2828" s="75"/>
      <c r="K2828" s="75"/>
    </row>
    <row r="2829" spans="10:11">
      <c r="J2829" s="75"/>
      <c r="K2829" s="75"/>
    </row>
    <row r="2830" spans="10:11">
      <c r="J2830" s="75"/>
      <c r="K2830" s="75"/>
    </row>
    <row r="2831" spans="10:11">
      <c r="J2831" s="75"/>
      <c r="K2831" s="75"/>
    </row>
    <row r="2832" spans="10:11">
      <c r="J2832" s="75"/>
      <c r="K2832" s="75"/>
    </row>
    <row r="2833" spans="10:11">
      <c r="J2833" s="75"/>
      <c r="K2833" s="75"/>
    </row>
    <row r="2834" spans="10:11">
      <c r="J2834" s="75"/>
      <c r="K2834" s="75"/>
    </row>
    <row r="2835" spans="10:11">
      <c r="J2835" s="75"/>
      <c r="K2835" s="75"/>
    </row>
    <row r="2836" spans="10:11">
      <c r="J2836" s="75"/>
      <c r="K2836" s="75"/>
    </row>
    <row r="2837" spans="10:11">
      <c r="J2837" s="75"/>
      <c r="K2837" s="75"/>
    </row>
    <row r="2838" spans="10:11">
      <c r="J2838" s="75"/>
      <c r="K2838" s="75"/>
    </row>
    <row r="2839" spans="10:11">
      <c r="J2839" s="75"/>
      <c r="K2839" s="75"/>
    </row>
    <row r="2840" spans="10:11">
      <c r="J2840" s="75"/>
      <c r="K2840" s="75"/>
    </row>
    <row r="2841" spans="10:11">
      <c r="J2841" s="75"/>
      <c r="K2841" s="75"/>
    </row>
    <row r="2842" spans="10:11">
      <c r="J2842" s="75"/>
      <c r="K2842" s="75"/>
    </row>
    <row r="2843" spans="10:11">
      <c r="J2843" s="75"/>
      <c r="K2843" s="75"/>
    </row>
    <row r="2844" spans="10:11">
      <c r="J2844" s="75"/>
      <c r="K2844" s="75"/>
    </row>
    <row r="2845" spans="10:11">
      <c r="J2845" s="75"/>
      <c r="K2845" s="75"/>
    </row>
    <row r="2846" spans="10:11">
      <c r="J2846" s="75"/>
      <c r="K2846" s="75"/>
    </row>
    <row r="2847" spans="10:11">
      <c r="J2847" s="75"/>
      <c r="K2847" s="75"/>
    </row>
    <row r="2848" spans="10:11">
      <c r="J2848" s="75"/>
      <c r="K2848" s="75"/>
    </row>
    <row r="2849" spans="10:11">
      <c r="J2849" s="75"/>
      <c r="K2849" s="75"/>
    </row>
    <row r="2850" spans="10:11">
      <c r="J2850" s="75"/>
      <c r="K2850" s="75"/>
    </row>
    <row r="2851" spans="10:11">
      <c r="J2851" s="75"/>
      <c r="K2851" s="75"/>
    </row>
    <row r="2852" spans="10:11">
      <c r="J2852" s="75"/>
      <c r="K2852" s="75"/>
    </row>
    <row r="2853" spans="10:11">
      <c r="J2853" s="75"/>
      <c r="K2853" s="75"/>
    </row>
    <row r="2854" spans="10:11">
      <c r="J2854" s="75"/>
      <c r="K2854" s="75"/>
    </row>
    <row r="2855" spans="10:11">
      <c r="J2855" s="75"/>
      <c r="K2855" s="75"/>
    </row>
    <row r="2856" spans="10:11">
      <c r="J2856" s="75"/>
      <c r="K2856" s="75"/>
    </row>
    <row r="2857" spans="10:11">
      <c r="J2857" s="75"/>
      <c r="K2857" s="75"/>
    </row>
    <row r="2858" spans="10:11">
      <c r="J2858" s="75"/>
      <c r="K2858" s="75"/>
    </row>
    <row r="2859" spans="10:11">
      <c r="J2859" s="75"/>
      <c r="K2859" s="75"/>
    </row>
    <row r="2860" spans="10:11">
      <c r="J2860" s="75"/>
      <c r="K2860" s="75"/>
    </row>
    <row r="2861" spans="10:11">
      <c r="J2861" s="75"/>
      <c r="K2861" s="75"/>
    </row>
    <row r="2862" spans="10:11">
      <c r="J2862" s="75"/>
      <c r="K2862" s="75"/>
    </row>
    <row r="2863" spans="10:11">
      <c r="J2863" s="75"/>
      <c r="K2863" s="75"/>
    </row>
    <row r="2864" spans="10:11">
      <c r="J2864" s="75"/>
      <c r="K2864" s="75"/>
    </row>
    <row r="2865" spans="10:11">
      <c r="J2865" s="75"/>
      <c r="K2865" s="75"/>
    </row>
    <row r="2866" spans="10:11">
      <c r="J2866" s="75"/>
      <c r="K2866" s="75"/>
    </row>
    <row r="2867" spans="10:11">
      <c r="J2867" s="75"/>
      <c r="K2867" s="75"/>
    </row>
    <row r="2868" spans="10:11">
      <c r="J2868" s="75"/>
      <c r="K2868" s="75"/>
    </row>
    <row r="2869" spans="10:11">
      <c r="J2869" s="75"/>
      <c r="K2869" s="75"/>
    </row>
    <row r="2870" spans="10:11">
      <c r="J2870" s="75"/>
      <c r="K2870" s="75"/>
    </row>
    <row r="2871" spans="10:11">
      <c r="J2871" s="75"/>
      <c r="K2871" s="75"/>
    </row>
    <row r="2872" spans="10:11">
      <c r="J2872" s="75"/>
      <c r="K2872" s="75"/>
    </row>
    <row r="2873" spans="10:11">
      <c r="J2873" s="75"/>
      <c r="K2873" s="75"/>
    </row>
    <row r="2874" spans="10:11">
      <c r="J2874" s="75"/>
      <c r="K2874" s="75"/>
    </row>
    <row r="2875" spans="10:11">
      <c r="J2875" s="75"/>
      <c r="K2875" s="75"/>
    </row>
    <row r="2876" spans="10:11">
      <c r="J2876" s="75"/>
      <c r="K2876" s="75"/>
    </row>
    <row r="2877" spans="10:11">
      <c r="J2877" s="75"/>
      <c r="K2877" s="75"/>
    </row>
    <row r="2878" spans="10:11">
      <c r="J2878" s="75"/>
      <c r="K2878" s="75"/>
    </row>
    <row r="2879" spans="10:11">
      <c r="J2879" s="75"/>
      <c r="K2879" s="75"/>
    </row>
    <row r="2880" spans="10:11">
      <c r="J2880" s="75"/>
      <c r="K2880" s="75"/>
    </row>
    <row r="2881" spans="10:11">
      <c r="J2881" s="75"/>
      <c r="K2881" s="75"/>
    </row>
    <row r="2882" spans="10:11">
      <c r="J2882" s="75"/>
      <c r="K2882" s="75"/>
    </row>
    <row r="2883" spans="10:11">
      <c r="J2883" s="75"/>
      <c r="K2883" s="75"/>
    </row>
    <row r="2884" spans="10:11">
      <c r="J2884" s="75"/>
      <c r="K2884" s="75"/>
    </row>
    <row r="2885" spans="10:11">
      <c r="J2885" s="75"/>
      <c r="K2885" s="75"/>
    </row>
    <row r="2886" spans="10:11">
      <c r="J2886" s="75"/>
      <c r="K2886" s="75"/>
    </row>
    <row r="2887" spans="10:11">
      <c r="J2887" s="75"/>
      <c r="K2887" s="75"/>
    </row>
    <row r="2888" spans="10:11">
      <c r="J2888" s="75"/>
      <c r="K2888" s="75"/>
    </row>
    <row r="2889" spans="10:11">
      <c r="J2889" s="75"/>
      <c r="K2889" s="75"/>
    </row>
    <row r="2890" spans="10:11">
      <c r="J2890" s="75"/>
      <c r="K2890" s="75"/>
    </row>
    <row r="2891" spans="10:11">
      <c r="J2891" s="75"/>
      <c r="K2891" s="75"/>
    </row>
    <row r="2892" spans="10:11">
      <c r="J2892" s="75"/>
      <c r="K2892" s="75"/>
    </row>
    <row r="2893" spans="10:11">
      <c r="J2893" s="75"/>
      <c r="K2893" s="75"/>
    </row>
    <row r="2894" spans="10:11">
      <c r="J2894" s="75"/>
      <c r="K2894" s="75"/>
    </row>
    <row r="2895" spans="10:11">
      <c r="J2895" s="75"/>
      <c r="K2895" s="75"/>
    </row>
    <row r="2896" spans="10:11">
      <c r="J2896" s="75"/>
      <c r="K2896" s="75"/>
    </row>
    <row r="2897" spans="10:11">
      <c r="J2897" s="75"/>
      <c r="K2897" s="75"/>
    </row>
    <row r="2898" spans="10:11">
      <c r="J2898" s="75"/>
      <c r="K2898" s="75"/>
    </row>
    <row r="2899" spans="10:11">
      <c r="J2899" s="75"/>
      <c r="K2899" s="75"/>
    </row>
    <row r="2900" spans="10:11">
      <c r="J2900" s="75"/>
      <c r="K2900" s="75"/>
    </row>
    <row r="2901" spans="10:11">
      <c r="J2901" s="75"/>
      <c r="K2901" s="75"/>
    </row>
    <row r="2902" spans="10:11">
      <c r="J2902" s="75"/>
      <c r="K2902" s="75"/>
    </row>
    <row r="2903" spans="10:11">
      <c r="J2903" s="75"/>
      <c r="K2903" s="75"/>
    </row>
    <row r="2904" spans="10:11">
      <c r="J2904" s="75"/>
      <c r="K2904" s="75"/>
    </row>
    <row r="2905" spans="10:11">
      <c r="J2905" s="75"/>
      <c r="K2905" s="75"/>
    </row>
    <row r="2906" spans="10:11">
      <c r="J2906" s="75"/>
      <c r="K2906" s="75"/>
    </row>
    <row r="2907" spans="10:11">
      <c r="J2907" s="75"/>
      <c r="K2907" s="75"/>
    </row>
    <row r="2908" spans="10:11">
      <c r="J2908" s="75"/>
      <c r="K2908" s="75"/>
    </row>
    <row r="2909" spans="10:11">
      <c r="J2909" s="75"/>
      <c r="K2909" s="75"/>
    </row>
    <row r="2910" spans="10:11">
      <c r="J2910" s="75"/>
      <c r="K2910" s="75"/>
    </row>
    <row r="2911" spans="10:11">
      <c r="J2911" s="75"/>
      <c r="K2911" s="75"/>
    </row>
    <row r="2912" spans="10:11">
      <c r="J2912" s="75"/>
      <c r="K2912" s="75"/>
    </row>
    <row r="2913" spans="10:11">
      <c r="J2913" s="75"/>
      <c r="K2913" s="75"/>
    </row>
    <row r="2914" spans="10:11">
      <c r="J2914" s="75"/>
      <c r="K2914" s="75"/>
    </row>
    <row r="2915" spans="10:11">
      <c r="J2915" s="75"/>
      <c r="K2915" s="75"/>
    </row>
    <row r="2916" spans="10:11">
      <c r="J2916" s="75"/>
      <c r="K2916" s="75"/>
    </row>
    <row r="2917" spans="10:11">
      <c r="J2917" s="75"/>
      <c r="K2917" s="75"/>
    </row>
    <row r="2918" spans="10:11">
      <c r="J2918" s="75"/>
      <c r="K2918" s="75"/>
    </row>
    <row r="2919" spans="10:11">
      <c r="J2919" s="75"/>
      <c r="K2919" s="75"/>
    </row>
    <row r="2920" spans="10:11">
      <c r="J2920" s="75"/>
      <c r="K2920" s="75"/>
    </row>
    <row r="2921" spans="10:11">
      <c r="J2921" s="75"/>
      <c r="K2921" s="75"/>
    </row>
    <row r="2922" spans="10:11">
      <c r="J2922" s="75"/>
      <c r="K2922" s="75"/>
    </row>
    <row r="2923" spans="10:11">
      <c r="J2923" s="75"/>
      <c r="K2923" s="75"/>
    </row>
    <row r="2924" spans="10:11">
      <c r="J2924" s="75"/>
      <c r="K2924" s="75"/>
    </row>
    <row r="2925" spans="10:11">
      <c r="J2925" s="75"/>
      <c r="K2925" s="75"/>
    </row>
    <row r="2926" spans="10:11">
      <c r="J2926" s="75"/>
      <c r="K2926" s="75"/>
    </row>
    <row r="2927" spans="10:11">
      <c r="J2927" s="75"/>
      <c r="K2927" s="75"/>
    </row>
    <row r="2928" spans="10:11">
      <c r="J2928" s="75"/>
      <c r="K2928" s="75"/>
    </row>
    <row r="2929" spans="10:11">
      <c r="J2929" s="75"/>
      <c r="K2929" s="75"/>
    </row>
    <row r="2930" spans="10:11">
      <c r="J2930" s="75"/>
      <c r="K2930" s="75"/>
    </row>
    <row r="2931" spans="10:11">
      <c r="J2931" s="75"/>
      <c r="K2931" s="75"/>
    </row>
    <row r="2932" spans="10:11">
      <c r="J2932" s="75"/>
      <c r="K2932" s="75"/>
    </row>
    <row r="2933" spans="10:11">
      <c r="J2933" s="75"/>
      <c r="K2933" s="75"/>
    </row>
    <row r="2934" spans="10:11">
      <c r="J2934" s="75"/>
      <c r="K2934" s="75"/>
    </row>
    <row r="2935" spans="10:11">
      <c r="J2935" s="75"/>
      <c r="K2935" s="75"/>
    </row>
    <row r="2936" spans="10:11">
      <c r="J2936" s="75"/>
      <c r="K2936" s="75"/>
    </row>
    <row r="2937" spans="10:11">
      <c r="J2937" s="75"/>
      <c r="K2937" s="75"/>
    </row>
    <row r="2938" spans="10:11">
      <c r="J2938" s="75"/>
      <c r="K2938" s="75"/>
    </row>
    <row r="2939" spans="10:11">
      <c r="J2939" s="75"/>
      <c r="K2939" s="75"/>
    </row>
    <row r="2940" spans="10:11">
      <c r="J2940" s="75"/>
      <c r="K2940" s="75"/>
    </row>
    <row r="2941" spans="10:11">
      <c r="J2941" s="75"/>
      <c r="K2941" s="75"/>
    </row>
    <row r="2942" spans="10:11">
      <c r="J2942" s="75"/>
      <c r="K2942" s="75"/>
    </row>
    <row r="2943" spans="10:11">
      <c r="J2943" s="75"/>
      <c r="K2943" s="75"/>
    </row>
    <row r="2944" spans="10:11">
      <c r="J2944" s="75"/>
      <c r="K2944" s="75"/>
    </row>
    <row r="2945" spans="10:11">
      <c r="J2945" s="75"/>
      <c r="K2945" s="75"/>
    </row>
    <row r="2946" spans="10:11">
      <c r="J2946" s="75"/>
      <c r="K2946" s="75"/>
    </row>
    <row r="2947" spans="10:11">
      <c r="J2947" s="75"/>
      <c r="K2947" s="75"/>
    </row>
    <row r="2948" spans="10:11">
      <c r="J2948" s="75"/>
      <c r="K2948" s="75"/>
    </row>
    <row r="2949" spans="10:11">
      <c r="J2949" s="75"/>
      <c r="K2949" s="75"/>
    </row>
    <row r="2950" spans="10:11">
      <c r="J2950" s="75"/>
      <c r="K2950" s="75"/>
    </row>
    <row r="2951" spans="10:11">
      <c r="J2951" s="75"/>
      <c r="K2951" s="75"/>
    </row>
    <row r="2952" spans="10:11">
      <c r="J2952" s="75"/>
      <c r="K2952" s="75"/>
    </row>
    <row r="2953" spans="10:11">
      <c r="J2953" s="75"/>
      <c r="K2953" s="75"/>
    </row>
    <row r="2954" spans="10:11">
      <c r="J2954" s="75"/>
      <c r="K2954" s="75"/>
    </row>
    <row r="2955" spans="10:11">
      <c r="J2955" s="75"/>
      <c r="K2955" s="75"/>
    </row>
    <row r="2956" spans="10:11">
      <c r="J2956" s="75"/>
      <c r="K2956" s="75"/>
    </row>
    <row r="2957" spans="10:11">
      <c r="J2957" s="75"/>
      <c r="K2957" s="75"/>
    </row>
    <row r="2958" spans="10:11">
      <c r="J2958" s="75"/>
      <c r="K2958" s="75"/>
    </row>
    <row r="2959" spans="10:11">
      <c r="J2959" s="75"/>
      <c r="K2959" s="75"/>
    </row>
    <row r="2960" spans="10:11">
      <c r="J2960" s="75"/>
      <c r="K2960" s="75"/>
    </row>
    <row r="2961" spans="10:11">
      <c r="J2961" s="75"/>
      <c r="K2961" s="75"/>
    </row>
    <row r="2962" spans="10:11">
      <c r="J2962" s="75"/>
      <c r="K2962" s="75"/>
    </row>
    <row r="2963" spans="10:11">
      <c r="J2963" s="75"/>
      <c r="K2963" s="75"/>
    </row>
    <row r="2964" spans="10:11">
      <c r="J2964" s="75"/>
      <c r="K2964" s="75"/>
    </row>
    <row r="2965" spans="10:11">
      <c r="J2965" s="75"/>
      <c r="K2965" s="75"/>
    </row>
    <row r="2966" spans="10:11">
      <c r="J2966" s="75"/>
      <c r="K2966" s="75"/>
    </row>
    <row r="2967" spans="10:11">
      <c r="J2967" s="75"/>
      <c r="K2967" s="75"/>
    </row>
    <row r="2968" spans="10:11">
      <c r="J2968" s="75"/>
      <c r="K2968" s="75"/>
    </row>
    <row r="2969" spans="10:11">
      <c r="J2969" s="75"/>
      <c r="K2969" s="75"/>
    </row>
    <row r="2970" spans="10:11">
      <c r="J2970" s="75"/>
      <c r="K2970" s="75"/>
    </row>
    <row r="2971" spans="10:11">
      <c r="J2971" s="75"/>
      <c r="K2971" s="75"/>
    </row>
    <row r="2972" spans="10:11">
      <c r="J2972" s="75"/>
      <c r="K2972" s="75"/>
    </row>
    <row r="2973" spans="10:11">
      <c r="J2973" s="75"/>
      <c r="K2973" s="75"/>
    </row>
    <row r="2974" spans="10:11">
      <c r="J2974" s="75"/>
      <c r="K2974" s="75"/>
    </row>
    <row r="2975" spans="10:11">
      <c r="J2975" s="75"/>
      <c r="K2975" s="75"/>
    </row>
    <row r="2976" spans="10:11">
      <c r="J2976" s="75"/>
      <c r="K2976" s="75"/>
    </row>
    <row r="2977" spans="10:11">
      <c r="J2977" s="75"/>
      <c r="K2977" s="75"/>
    </row>
    <row r="2978" spans="10:11">
      <c r="J2978" s="75"/>
      <c r="K2978" s="75"/>
    </row>
    <row r="2979" spans="10:11">
      <c r="J2979" s="75"/>
      <c r="K2979" s="75"/>
    </row>
    <row r="2980" spans="10:11">
      <c r="J2980" s="75"/>
      <c r="K2980" s="75"/>
    </row>
    <row r="2981" spans="10:11">
      <c r="J2981" s="75"/>
      <c r="K2981" s="75"/>
    </row>
    <row r="2982" spans="10:11">
      <c r="J2982" s="75"/>
      <c r="K2982" s="75"/>
    </row>
    <row r="2983" spans="10:11">
      <c r="J2983" s="75"/>
      <c r="K2983" s="75"/>
    </row>
    <row r="2984" spans="10:11">
      <c r="J2984" s="75"/>
      <c r="K2984" s="75"/>
    </row>
    <row r="2985" spans="10:11">
      <c r="J2985" s="75"/>
      <c r="K2985" s="75"/>
    </row>
    <row r="2986" spans="10:11">
      <c r="J2986" s="75"/>
      <c r="K2986" s="75"/>
    </row>
    <row r="2987" spans="10:11">
      <c r="J2987" s="75"/>
      <c r="K2987" s="75"/>
    </row>
    <row r="2988" spans="10:11">
      <c r="J2988" s="75"/>
      <c r="K2988" s="75"/>
    </row>
    <row r="2989" spans="10:11">
      <c r="J2989" s="75"/>
      <c r="K2989" s="75"/>
    </row>
    <row r="2990" spans="10:11">
      <c r="J2990" s="75"/>
      <c r="K2990" s="75"/>
    </row>
    <row r="2991" spans="10:11">
      <c r="J2991" s="75"/>
      <c r="K2991" s="75"/>
    </row>
    <row r="2992" spans="10:11">
      <c r="J2992" s="75"/>
      <c r="K2992" s="75"/>
    </row>
    <row r="2993" spans="10:11">
      <c r="J2993" s="75"/>
      <c r="K2993" s="75"/>
    </row>
    <row r="2994" spans="10:11">
      <c r="J2994" s="75"/>
      <c r="K2994" s="75"/>
    </row>
    <row r="2995" spans="10:11">
      <c r="J2995" s="75"/>
      <c r="K2995" s="75"/>
    </row>
    <row r="2996" spans="10:11">
      <c r="J2996" s="75"/>
      <c r="K2996" s="75"/>
    </row>
    <row r="2997" spans="10:11">
      <c r="J2997" s="75"/>
      <c r="K2997" s="75"/>
    </row>
    <row r="2998" spans="10:11">
      <c r="J2998" s="75"/>
      <c r="K2998" s="75"/>
    </row>
    <row r="2999" spans="10:11">
      <c r="J2999" s="75"/>
      <c r="K2999" s="75"/>
    </row>
    <row r="3000" spans="10:11">
      <c r="J3000" s="75"/>
      <c r="K3000" s="75"/>
    </row>
    <row r="3001" spans="10:11">
      <c r="J3001" s="75"/>
      <c r="K3001" s="75"/>
    </row>
    <row r="3002" spans="10:11">
      <c r="J3002" s="75"/>
      <c r="K3002" s="75"/>
    </row>
    <row r="3003" spans="10:11">
      <c r="J3003" s="75"/>
      <c r="K3003" s="75"/>
    </row>
    <row r="3004" spans="10:11">
      <c r="J3004" s="75"/>
      <c r="K3004" s="75"/>
    </row>
    <row r="3005" spans="10:11">
      <c r="J3005" s="75"/>
      <c r="K3005" s="75"/>
    </row>
    <row r="3006" spans="10:11">
      <c r="J3006" s="75"/>
      <c r="K3006" s="75"/>
    </row>
    <row r="3007" spans="10:11">
      <c r="J3007" s="75"/>
      <c r="K3007" s="75"/>
    </row>
    <row r="3008" spans="10:11">
      <c r="J3008" s="75"/>
      <c r="K3008" s="75"/>
    </row>
    <row r="3009" spans="10:11">
      <c r="J3009" s="75"/>
      <c r="K3009" s="75"/>
    </row>
    <row r="3010" spans="10:11">
      <c r="J3010" s="75"/>
      <c r="K3010" s="75"/>
    </row>
    <row r="3011" spans="10:11">
      <c r="J3011" s="75"/>
      <c r="K3011" s="75"/>
    </row>
    <row r="3012" spans="10:11">
      <c r="J3012" s="75"/>
      <c r="K3012" s="75"/>
    </row>
    <row r="3013" spans="10:11">
      <c r="J3013" s="75"/>
      <c r="K3013" s="75"/>
    </row>
    <row r="3014" spans="10:11">
      <c r="J3014" s="75"/>
      <c r="K3014" s="75"/>
    </row>
    <row r="3015" spans="10:11">
      <c r="J3015" s="75"/>
      <c r="K3015" s="75"/>
    </row>
    <row r="3016" spans="10:11">
      <c r="J3016" s="75"/>
      <c r="K3016" s="75"/>
    </row>
    <row r="3017" spans="10:11">
      <c r="J3017" s="75"/>
      <c r="K3017" s="75"/>
    </row>
    <row r="3018" spans="10:11">
      <c r="J3018" s="75"/>
      <c r="K3018" s="75"/>
    </row>
    <row r="3019" spans="10:11">
      <c r="J3019" s="75"/>
      <c r="K3019" s="75"/>
    </row>
    <row r="3020" spans="10:11">
      <c r="J3020" s="75"/>
      <c r="K3020" s="75"/>
    </row>
    <row r="3021" spans="10:11">
      <c r="J3021" s="75"/>
      <c r="K3021" s="75"/>
    </row>
    <row r="3022" spans="10:11">
      <c r="J3022" s="75"/>
      <c r="K3022" s="75"/>
    </row>
    <row r="3023" spans="10:11">
      <c r="J3023" s="75"/>
      <c r="K3023" s="75"/>
    </row>
    <row r="3024" spans="10:11">
      <c r="J3024" s="75"/>
      <c r="K3024" s="75"/>
    </row>
    <row r="3025" spans="10:11">
      <c r="J3025" s="75"/>
      <c r="K3025" s="75"/>
    </row>
    <row r="3026" spans="10:11">
      <c r="J3026" s="75"/>
      <c r="K3026" s="75"/>
    </row>
    <row r="3027" spans="10:11">
      <c r="J3027" s="75"/>
      <c r="K3027" s="75"/>
    </row>
    <row r="3028" spans="10:11">
      <c r="J3028" s="75"/>
      <c r="K3028" s="75"/>
    </row>
    <row r="3029" spans="10:11">
      <c r="J3029" s="75"/>
      <c r="K3029" s="75"/>
    </row>
    <row r="3030" spans="10:11">
      <c r="J3030" s="75"/>
      <c r="K3030" s="75"/>
    </row>
    <row r="3031" spans="10:11">
      <c r="J3031" s="75"/>
      <c r="K3031" s="75"/>
    </row>
    <row r="3032" spans="10:11">
      <c r="J3032" s="75"/>
      <c r="K3032" s="75"/>
    </row>
    <row r="3033" spans="10:11">
      <c r="J3033" s="75"/>
      <c r="K3033" s="75"/>
    </row>
    <row r="3034" spans="10:11">
      <c r="J3034" s="75"/>
      <c r="K3034" s="75"/>
    </row>
    <row r="3035" spans="10:11">
      <c r="J3035" s="75"/>
      <c r="K3035" s="75"/>
    </row>
    <row r="3036" spans="10:11">
      <c r="J3036" s="75"/>
      <c r="K3036" s="75"/>
    </row>
    <row r="3037" spans="10:11">
      <c r="J3037" s="75"/>
      <c r="K3037" s="75"/>
    </row>
    <row r="3038" spans="10:11">
      <c r="J3038" s="75"/>
      <c r="K3038" s="75"/>
    </row>
    <row r="3039" spans="10:11">
      <c r="J3039" s="75"/>
      <c r="K3039" s="75"/>
    </row>
    <row r="3040" spans="10:11">
      <c r="J3040" s="75"/>
      <c r="K3040" s="75"/>
    </row>
    <row r="3041" spans="10:11">
      <c r="J3041" s="75"/>
      <c r="K3041" s="75"/>
    </row>
    <row r="3042" spans="10:11">
      <c r="J3042" s="75"/>
      <c r="K3042" s="75"/>
    </row>
    <row r="3043" spans="10:11">
      <c r="J3043" s="75"/>
      <c r="K3043" s="75"/>
    </row>
    <row r="3044" spans="10:11">
      <c r="J3044" s="75"/>
      <c r="K3044" s="75"/>
    </row>
    <row r="3045" spans="10:11">
      <c r="J3045" s="75"/>
      <c r="K3045" s="75"/>
    </row>
    <row r="3046" spans="10:11">
      <c r="J3046" s="75"/>
      <c r="K3046" s="75"/>
    </row>
    <row r="3047" spans="10:11">
      <c r="J3047" s="75"/>
      <c r="K3047" s="75"/>
    </row>
    <row r="3048" spans="10:11">
      <c r="J3048" s="75"/>
      <c r="K3048" s="75"/>
    </row>
    <row r="3049" spans="10:11">
      <c r="J3049" s="75"/>
      <c r="K3049" s="75"/>
    </row>
    <row r="3050" spans="10:11">
      <c r="J3050" s="75"/>
      <c r="K3050" s="75"/>
    </row>
    <row r="3051" spans="10:11">
      <c r="J3051" s="75"/>
      <c r="K3051" s="75"/>
    </row>
    <row r="3052" spans="10:11">
      <c r="J3052" s="75"/>
      <c r="K3052" s="75"/>
    </row>
    <row r="3053" spans="10:11">
      <c r="J3053" s="75"/>
      <c r="K3053" s="75"/>
    </row>
    <row r="3054" spans="10:11">
      <c r="J3054" s="75"/>
      <c r="K3054" s="75"/>
    </row>
    <row r="3055" spans="10:11">
      <c r="J3055" s="75"/>
      <c r="K3055" s="75"/>
    </row>
    <row r="3056" spans="10:11">
      <c r="J3056" s="75"/>
      <c r="K3056" s="75"/>
    </row>
    <row r="3057" spans="10:11">
      <c r="J3057" s="75"/>
      <c r="K3057" s="75"/>
    </row>
    <row r="3058" spans="10:11">
      <c r="J3058" s="75"/>
      <c r="K3058" s="75"/>
    </row>
    <row r="3059" spans="10:11">
      <c r="J3059" s="75"/>
      <c r="K3059" s="75"/>
    </row>
    <row r="3060" spans="10:11">
      <c r="J3060" s="75"/>
      <c r="K3060" s="75"/>
    </row>
    <row r="3061" spans="10:11">
      <c r="J3061" s="75"/>
      <c r="K3061" s="75"/>
    </row>
    <row r="3062" spans="10:11">
      <c r="J3062" s="75"/>
      <c r="K3062" s="75"/>
    </row>
    <row r="3063" spans="10:11">
      <c r="J3063" s="75"/>
      <c r="K3063" s="75"/>
    </row>
    <row r="3064" spans="10:11">
      <c r="J3064" s="75"/>
      <c r="K3064" s="75"/>
    </row>
    <row r="3065" spans="10:11">
      <c r="J3065" s="75"/>
      <c r="K3065" s="75"/>
    </row>
    <row r="3066" spans="10:11">
      <c r="J3066" s="75"/>
      <c r="K3066" s="75"/>
    </row>
    <row r="3067" spans="10:11">
      <c r="J3067" s="75"/>
      <c r="K3067" s="75"/>
    </row>
    <row r="3068" spans="10:11">
      <c r="J3068" s="75"/>
      <c r="K3068" s="75"/>
    </row>
    <row r="3069" spans="10:11">
      <c r="J3069" s="75"/>
      <c r="K3069" s="75"/>
    </row>
    <row r="3070" spans="10:11">
      <c r="J3070" s="75"/>
      <c r="K3070" s="75"/>
    </row>
    <row r="3071" spans="10:11">
      <c r="J3071" s="75"/>
      <c r="K3071" s="75"/>
    </row>
    <row r="3072" spans="10:11">
      <c r="J3072" s="75"/>
      <c r="K3072" s="75"/>
    </row>
    <row r="3073" spans="10:11">
      <c r="J3073" s="75"/>
      <c r="K3073" s="75"/>
    </row>
    <row r="3074" spans="10:11">
      <c r="J3074" s="75"/>
      <c r="K3074" s="75"/>
    </row>
    <row r="3075" spans="10:11">
      <c r="J3075" s="75"/>
      <c r="K3075" s="75"/>
    </row>
    <row r="3076" spans="10:11">
      <c r="J3076" s="75"/>
      <c r="K3076" s="75"/>
    </row>
    <row r="3077" spans="10:11">
      <c r="J3077" s="75"/>
      <c r="K3077" s="75"/>
    </row>
    <row r="3078" spans="10:11">
      <c r="J3078" s="75"/>
      <c r="K3078" s="75"/>
    </row>
    <row r="3079" spans="10:11">
      <c r="J3079" s="75"/>
      <c r="K3079" s="75"/>
    </row>
    <row r="3080" spans="10:11">
      <c r="J3080" s="75"/>
      <c r="K3080" s="75"/>
    </row>
    <row r="3081" spans="10:11">
      <c r="J3081" s="75"/>
      <c r="K3081" s="75"/>
    </row>
    <row r="3082" spans="10:11">
      <c r="J3082" s="75"/>
      <c r="K3082" s="75"/>
    </row>
    <row r="3083" spans="10:11">
      <c r="J3083" s="75"/>
      <c r="K3083" s="75"/>
    </row>
    <row r="3084" spans="10:11">
      <c r="J3084" s="75"/>
      <c r="K3084" s="75"/>
    </row>
    <row r="3085" spans="10:11">
      <c r="J3085" s="75"/>
      <c r="K3085" s="75"/>
    </row>
    <row r="3086" spans="10:11">
      <c r="J3086" s="75"/>
      <c r="K3086" s="75"/>
    </row>
    <row r="3087" spans="10:11">
      <c r="J3087" s="75"/>
      <c r="K3087" s="75"/>
    </row>
    <row r="3088" spans="10:11">
      <c r="J3088" s="75"/>
      <c r="K3088" s="75"/>
    </row>
    <row r="3089" spans="10:11">
      <c r="J3089" s="75"/>
      <c r="K3089" s="75"/>
    </row>
    <row r="3090" spans="10:11">
      <c r="J3090" s="75"/>
      <c r="K3090" s="75"/>
    </row>
    <row r="3091" spans="10:11">
      <c r="J3091" s="75"/>
      <c r="K3091" s="75"/>
    </row>
    <row r="3092" spans="10:11">
      <c r="J3092" s="75"/>
      <c r="K3092" s="75"/>
    </row>
    <row r="3093" spans="10:11">
      <c r="J3093" s="75"/>
      <c r="K3093" s="75"/>
    </row>
    <row r="3094" spans="10:11">
      <c r="J3094" s="75"/>
      <c r="K3094" s="75"/>
    </row>
    <row r="3095" spans="10:11">
      <c r="J3095" s="75"/>
      <c r="K3095" s="75"/>
    </row>
    <row r="3096" spans="10:11">
      <c r="J3096" s="75"/>
      <c r="K3096" s="75"/>
    </row>
    <row r="3097" spans="10:11">
      <c r="J3097" s="75"/>
      <c r="K3097" s="75"/>
    </row>
    <row r="3098" spans="10:11">
      <c r="J3098" s="75"/>
      <c r="K3098" s="75"/>
    </row>
    <row r="3099" spans="10:11">
      <c r="J3099" s="75"/>
      <c r="K3099" s="75"/>
    </row>
    <row r="3100" spans="10:11">
      <c r="J3100" s="75"/>
      <c r="K3100" s="75"/>
    </row>
    <row r="3101" spans="10:11">
      <c r="J3101" s="75"/>
      <c r="K3101" s="75"/>
    </row>
    <row r="3102" spans="10:11">
      <c r="J3102" s="75"/>
      <c r="K3102" s="75"/>
    </row>
    <row r="3103" spans="10:11">
      <c r="J3103" s="75"/>
      <c r="K3103" s="75"/>
    </row>
    <row r="3104" spans="10:11">
      <c r="J3104" s="75"/>
      <c r="K3104" s="75"/>
    </row>
    <row r="3105" spans="10:11">
      <c r="J3105" s="75"/>
      <c r="K3105" s="75"/>
    </row>
    <row r="3106" spans="10:11">
      <c r="J3106" s="75"/>
      <c r="K3106" s="75"/>
    </row>
    <row r="3107" spans="10:11">
      <c r="J3107" s="75"/>
      <c r="K3107" s="75"/>
    </row>
    <row r="3108" spans="10:11">
      <c r="J3108" s="75"/>
      <c r="K3108" s="75"/>
    </row>
    <row r="3109" spans="10:11">
      <c r="J3109" s="75"/>
      <c r="K3109" s="75"/>
    </row>
    <row r="3110" spans="10:11">
      <c r="J3110" s="75"/>
      <c r="K3110" s="75"/>
    </row>
    <row r="3111" spans="10:11">
      <c r="J3111" s="75"/>
      <c r="K3111" s="75"/>
    </row>
    <row r="3112" spans="10:11">
      <c r="J3112" s="75"/>
      <c r="K3112" s="75"/>
    </row>
    <row r="3113" spans="10:11">
      <c r="J3113" s="75"/>
      <c r="K3113" s="75"/>
    </row>
    <row r="3114" spans="10:11">
      <c r="J3114" s="75"/>
      <c r="K3114" s="75"/>
    </row>
    <row r="3115" spans="10:11">
      <c r="J3115" s="75"/>
      <c r="K3115" s="75"/>
    </row>
    <row r="3116" spans="10:11">
      <c r="J3116" s="75"/>
      <c r="K3116" s="75"/>
    </row>
    <row r="3117" spans="10:11">
      <c r="J3117" s="75"/>
      <c r="K3117" s="75"/>
    </row>
    <row r="3118" spans="10:11">
      <c r="J3118" s="75"/>
      <c r="K3118" s="75"/>
    </row>
    <row r="3119" spans="10:11">
      <c r="J3119" s="75"/>
      <c r="K3119" s="75"/>
    </row>
    <row r="3120" spans="10:11">
      <c r="J3120" s="75"/>
      <c r="K3120" s="75"/>
    </row>
    <row r="3121" spans="10:11">
      <c r="J3121" s="75"/>
      <c r="K3121" s="75"/>
    </row>
    <row r="3122" spans="10:11">
      <c r="J3122" s="75"/>
      <c r="K3122" s="75"/>
    </row>
    <row r="3123" spans="10:11">
      <c r="J3123" s="75"/>
      <c r="K3123" s="75"/>
    </row>
    <row r="3124" spans="10:11">
      <c r="J3124" s="75"/>
      <c r="K3124" s="75"/>
    </row>
    <row r="3125" spans="10:11">
      <c r="J3125" s="75"/>
      <c r="K3125" s="75"/>
    </row>
    <row r="3126" spans="10:11">
      <c r="J3126" s="75"/>
      <c r="K3126" s="75"/>
    </row>
    <row r="3127" spans="10:11">
      <c r="J3127" s="75"/>
      <c r="K3127" s="75"/>
    </row>
    <row r="3128" spans="10:11">
      <c r="J3128" s="75"/>
      <c r="K3128" s="75"/>
    </row>
    <row r="3129" spans="10:11">
      <c r="J3129" s="75"/>
      <c r="K3129" s="75"/>
    </row>
    <row r="3130" spans="10:11">
      <c r="J3130" s="75"/>
      <c r="K3130" s="75"/>
    </row>
    <row r="3131" spans="10:11">
      <c r="J3131" s="75"/>
      <c r="K3131" s="75"/>
    </row>
    <row r="3132" spans="10:11">
      <c r="J3132" s="75"/>
      <c r="K3132" s="75"/>
    </row>
    <row r="3133" spans="10:11">
      <c r="J3133" s="75"/>
      <c r="K3133" s="75"/>
    </row>
    <row r="3134" spans="10:11">
      <c r="J3134" s="75"/>
      <c r="K3134" s="75"/>
    </row>
    <row r="3135" spans="10:11">
      <c r="J3135" s="75"/>
      <c r="K3135" s="75"/>
    </row>
    <row r="3136" spans="10:11">
      <c r="J3136" s="75"/>
      <c r="K3136" s="75"/>
    </row>
    <row r="3137" spans="10:11">
      <c r="J3137" s="75"/>
      <c r="K3137" s="75"/>
    </row>
    <row r="3138" spans="10:11">
      <c r="J3138" s="75"/>
      <c r="K3138" s="75"/>
    </row>
    <row r="3139" spans="10:11">
      <c r="J3139" s="75"/>
      <c r="K3139" s="75"/>
    </row>
    <row r="3140" spans="10:11">
      <c r="J3140" s="75"/>
      <c r="K3140" s="75"/>
    </row>
    <row r="3141" spans="10:11">
      <c r="J3141" s="75"/>
      <c r="K3141" s="75"/>
    </row>
    <row r="3142" spans="10:11">
      <c r="J3142" s="75"/>
      <c r="K3142" s="75"/>
    </row>
    <row r="3143" spans="10:11">
      <c r="J3143" s="75"/>
      <c r="K3143" s="75"/>
    </row>
    <row r="3144" spans="10:11">
      <c r="J3144" s="75"/>
      <c r="K3144" s="75"/>
    </row>
    <row r="3145" spans="10:11">
      <c r="J3145" s="75"/>
      <c r="K3145" s="75"/>
    </row>
    <row r="3146" spans="10:11">
      <c r="J3146" s="75"/>
      <c r="K3146" s="75"/>
    </row>
    <row r="3147" spans="10:11">
      <c r="J3147" s="75"/>
      <c r="K3147" s="75"/>
    </row>
    <row r="3148" spans="10:11">
      <c r="J3148" s="75"/>
      <c r="K3148" s="75"/>
    </row>
    <row r="3149" spans="10:11">
      <c r="J3149" s="75"/>
      <c r="K3149" s="75"/>
    </row>
    <row r="3150" spans="10:11">
      <c r="J3150" s="75"/>
      <c r="K3150" s="75"/>
    </row>
    <row r="3151" spans="10:11">
      <c r="J3151" s="75"/>
      <c r="K3151" s="75"/>
    </row>
    <row r="3152" spans="10:11">
      <c r="J3152" s="75"/>
      <c r="K3152" s="75"/>
    </row>
    <row r="3153" spans="10:11">
      <c r="J3153" s="75"/>
      <c r="K3153" s="75"/>
    </row>
    <row r="3154" spans="10:11">
      <c r="J3154" s="75"/>
      <c r="K3154" s="75"/>
    </row>
    <row r="3155" spans="10:11">
      <c r="J3155" s="75"/>
      <c r="K3155" s="75"/>
    </row>
    <row r="3156" spans="10:11">
      <c r="J3156" s="75"/>
      <c r="K3156" s="75"/>
    </row>
    <row r="3157" spans="10:11">
      <c r="J3157" s="75"/>
      <c r="K3157" s="75"/>
    </row>
    <row r="3158" spans="10:11">
      <c r="J3158" s="75"/>
      <c r="K3158" s="75"/>
    </row>
    <row r="3159" spans="10:11">
      <c r="J3159" s="75"/>
      <c r="K3159" s="75"/>
    </row>
    <row r="3160" spans="10:11">
      <c r="J3160" s="75"/>
      <c r="K3160" s="75"/>
    </row>
    <row r="3161" spans="10:11">
      <c r="J3161" s="75"/>
      <c r="K3161" s="75"/>
    </row>
    <row r="3162" spans="10:11">
      <c r="J3162" s="75"/>
      <c r="K3162" s="75"/>
    </row>
    <row r="3163" spans="10:11">
      <c r="J3163" s="75"/>
      <c r="K3163" s="75"/>
    </row>
    <row r="3164" spans="10:11">
      <c r="J3164" s="75"/>
      <c r="K3164" s="75"/>
    </row>
    <row r="3165" spans="10:11">
      <c r="J3165" s="75"/>
      <c r="K3165" s="75"/>
    </row>
    <row r="3166" spans="10:11">
      <c r="J3166" s="75"/>
      <c r="K3166" s="75"/>
    </row>
    <row r="3167" spans="10:11">
      <c r="J3167" s="75"/>
      <c r="K3167" s="75"/>
    </row>
    <row r="3168" spans="10:11">
      <c r="J3168" s="75"/>
      <c r="K3168" s="75"/>
    </row>
    <row r="3169" spans="10:11">
      <c r="J3169" s="75"/>
      <c r="K3169" s="75"/>
    </row>
    <row r="3170" spans="10:11">
      <c r="J3170" s="75"/>
      <c r="K3170" s="75"/>
    </row>
    <row r="3171" spans="10:11">
      <c r="J3171" s="75"/>
      <c r="K3171" s="75"/>
    </row>
    <row r="3172" spans="10:11">
      <c r="J3172" s="75"/>
      <c r="K3172" s="75"/>
    </row>
    <row r="3173" spans="10:11">
      <c r="J3173" s="75"/>
      <c r="K3173" s="75"/>
    </row>
    <row r="3174" spans="10:11">
      <c r="J3174" s="75"/>
      <c r="K3174" s="75"/>
    </row>
    <row r="3175" spans="10:11">
      <c r="J3175" s="75"/>
      <c r="K3175" s="75"/>
    </row>
    <row r="3176" spans="10:11">
      <c r="J3176" s="75"/>
      <c r="K3176" s="75"/>
    </row>
    <row r="3177" spans="10:11">
      <c r="J3177" s="75"/>
      <c r="K3177" s="75"/>
    </row>
    <row r="3178" spans="10:11">
      <c r="J3178" s="75"/>
      <c r="K3178" s="75"/>
    </row>
    <row r="3179" spans="10:11">
      <c r="J3179" s="75"/>
      <c r="K3179" s="75"/>
    </row>
    <row r="3180" spans="10:11">
      <c r="J3180" s="75"/>
      <c r="K3180" s="75"/>
    </row>
    <row r="3181" spans="10:11">
      <c r="J3181" s="75"/>
      <c r="K3181" s="75"/>
    </row>
    <row r="3182" spans="10:11">
      <c r="J3182" s="75"/>
      <c r="K3182" s="75"/>
    </row>
    <row r="3183" spans="10:11">
      <c r="J3183" s="75"/>
      <c r="K3183" s="75"/>
    </row>
    <row r="3184" spans="10:11">
      <c r="J3184" s="75"/>
      <c r="K3184" s="75"/>
    </row>
    <row r="3185" spans="10:11">
      <c r="J3185" s="75"/>
      <c r="K3185" s="75"/>
    </row>
    <row r="3186" spans="10:11">
      <c r="J3186" s="75"/>
      <c r="K3186" s="75"/>
    </row>
    <row r="3187" spans="10:11">
      <c r="J3187" s="75"/>
      <c r="K3187" s="75"/>
    </row>
    <row r="3188" spans="10:11">
      <c r="J3188" s="75"/>
      <c r="K3188" s="75"/>
    </row>
    <row r="3189" spans="10:11">
      <c r="J3189" s="75"/>
      <c r="K3189" s="75"/>
    </row>
    <row r="3190" spans="10:11">
      <c r="J3190" s="75"/>
      <c r="K3190" s="75"/>
    </row>
    <row r="3191" spans="10:11">
      <c r="J3191" s="75"/>
      <c r="K3191" s="75"/>
    </row>
    <row r="3192" spans="10:11">
      <c r="J3192" s="75"/>
      <c r="K3192" s="75"/>
    </row>
    <row r="3193" spans="10:11">
      <c r="J3193" s="75"/>
      <c r="K3193" s="75"/>
    </row>
    <row r="3194" spans="10:11">
      <c r="J3194" s="75"/>
      <c r="K3194" s="75"/>
    </row>
    <row r="3195" spans="10:11">
      <c r="J3195" s="75"/>
      <c r="K3195" s="75"/>
    </row>
    <row r="3196" spans="10:11">
      <c r="J3196" s="75"/>
      <c r="K3196" s="75"/>
    </row>
    <row r="3197" spans="10:11">
      <c r="J3197" s="75"/>
      <c r="K3197" s="75"/>
    </row>
    <row r="3198" spans="10:11">
      <c r="J3198" s="75"/>
      <c r="K3198" s="75"/>
    </row>
    <row r="3199" spans="10:11">
      <c r="J3199" s="75"/>
      <c r="K3199" s="75"/>
    </row>
    <row r="3200" spans="10:11">
      <c r="J3200" s="75"/>
      <c r="K3200" s="75"/>
    </row>
    <row r="3201" spans="10:11">
      <c r="J3201" s="75"/>
      <c r="K3201" s="75"/>
    </row>
    <row r="3202" spans="10:11">
      <c r="J3202" s="75"/>
      <c r="K3202" s="75"/>
    </row>
    <row r="3203" spans="10:11">
      <c r="J3203" s="75"/>
      <c r="K3203" s="75"/>
    </row>
    <row r="3204" spans="10:11">
      <c r="J3204" s="75"/>
      <c r="K3204" s="75"/>
    </row>
    <row r="3205" spans="10:11">
      <c r="J3205" s="75"/>
      <c r="K3205" s="75"/>
    </row>
    <row r="3206" spans="10:11">
      <c r="J3206" s="75"/>
      <c r="K3206" s="75"/>
    </row>
    <row r="3207" spans="10:11">
      <c r="J3207" s="75"/>
      <c r="K3207" s="75"/>
    </row>
    <row r="3208" spans="10:11">
      <c r="J3208" s="75"/>
      <c r="K3208" s="75"/>
    </row>
    <row r="3209" spans="10:11">
      <c r="J3209" s="75"/>
      <c r="K3209" s="75"/>
    </row>
    <row r="3210" spans="10:11">
      <c r="J3210" s="75"/>
      <c r="K3210" s="75"/>
    </row>
    <row r="3211" spans="10:11">
      <c r="J3211" s="75"/>
      <c r="K3211" s="75"/>
    </row>
    <row r="3212" spans="10:11">
      <c r="J3212" s="75"/>
      <c r="K3212" s="75"/>
    </row>
    <row r="3213" spans="10:11">
      <c r="J3213" s="75"/>
      <c r="K3213" s="75"/>
    </row>
    <row r="3214" spans="10:11">
      <c r="J3214" s="75"/>
      <c r="K3214" s="75"/>
    </row>
    <row r="3215" spans="10:11">
      <c r="J3215" s="75"/>
      <c r="K3215" s="75"/>
    </row>
    <row r="3216" spans="10:11">
      <c r="J3216" s="75"/>
      <c r="K3216" s="75"/>
    </row>
    <row r="3217" spans="10:11">
      <c r="J3217" s="75"/>
      <c r="K3217" s="75"/>
    </row>
    <row r="3218" spans="10:11">
      <c r="J3218" s="75"/>
      <c r="K3218" s="75"/>
    </row>
    <row r="3219" spans="10:11">
      <c r="J3219" s="75"/>
      <c r="K3219" s="75"/>
    </row>
    <row r="3220" spans="10:11">
      <c r="J3220" s="75"/>
      <c r="K3220" s="75"/>
    </row>
    <row r="3221" spans="10:11">
      <c r="J3221" s="75"/>
      <c r="K3221" s="75"/>
    </row>
    <row r="3222" spans="10:11">
      <c r="J3222" s="75"/>
      <c r="K3222" s="75"/>
    </row>
    <row r="3223" spans="10:11">
      <c r="J3223" s="75"/>
      <c r="K3223" s="75"/>
    </row>
    <row r="3224" spans="10:11">
      <c r="J3224" s="75"/>
      <c r="K3224" s="75"/>
    </row>
    <row r="3225" spans="10:11">
      <c r="J3225" s="75"/>
      <c r="K3225" s="75"/>
    </row>
    <row r="3226" spans="10:11">
      <c r="J3226" s="75"/>
      <c r="K3226" s="75"/>
    </row>
    <row r="3227" spans="10:11">
      <c r="J3227" s="75"/>
      <c r="K3227" s="75"/>
    </row>
    <row r="3228" spans="10:11">
      <c r="J3228" s="75"/>
      <c r="K3228" s="75"/>
    </row>
    <row r="3229" spans="10:11">
      <c r="J3229" s="75"/>
      <c r="K3229" s="75"/>
    </row>
    <row r="3230" spans="10:11">
      <c r="J3230" s="75"/>
      <c r="K3230" s="75"/>
    </row>
    <row r="3231" spans="10:11">
      <c r="J3231" s="75"/>
      <c r="K3231" s="75"/>
    </row>
    <row r="3232" spans="10:11">
      <c r="J3232" s="75"/>
      <c r="K3232" s="75"/>
    </row>
    <row r="3233" spans="10:11">
      <c r="J3233" s="75"/>
      <c r="K3233" s="75"/>
    </row>
    <row r="3234" spans="10:11">
      <c r="J3234" s="75"/>
      <c r="K3234" s="75"/>
    </row>
    <row r="3235" spans="10:11">
      <c r="J3235" s="75"/>
      <c r="K3235" s="75"/>
    </row>
    <row r="3236" spans="10:11">
      <c r="J3236" s="75"/>
      <c r="K3236" s="75"/>
    </row>
    <row r="3237" spans="10:11">
      <c r="J3237" s="75"/>
      <c r="K3237" s="75"/>
    </row>
    <row r="3238" spans="10:11">
      <c r="J3238" s="75"/>
      <c r="K3238" s="75"/>
    </row>
    <row r="3239" spans="10:11">
      <c r="J3239" s="75"/>
      <c r="K3239" s="75"/>
    </row>
    <row r="3240" spans="10:11">
      <c r="J3240" s="75"/>
      <c r="K3240" s="75"/>
    </row>
    <row r="3241" spans="10:11">
      <c r="J3241" s="75"/>
      <c r="K3241" s="75"/>
    </row>
    <row r="3242" spans="10:11">
      <c r="J3242" s="75"/>
      <c r="K3242" s="75"/>
    </row>
    <row r="3243" spans="10:11">
      <c r="J3243" s="75"/>
      <c r="K3243" s="75"/>
    </row>
    <row r="3244" spans="10:11">
      <c r="J3244" s="75"/>
      <c r="K3244" s="75"/>
    </row>
    <row r="3245" spans="10:11">
      <c r="J3245" s="75"/>
      <c r="K3245" s="75"/>
    </row>
    <row r="3246" spans="10:11">
      <c r="J3246" s="75"/>
      <c r="K3246" s="75"/>
    </row>
    <row r="3247" spans="10:11">
      <c r="J3247" s="75"/>
      <c r="K3247" s="75"/>
    </row>
    <row r="3248" spans="10:11">
      <c r="J3248" s="75"/>
      <c r="K3248" s="75"/>
    </row>
    <row r="3249" spans="10:11">
      <c r="J3249" s="75"/>
      <c r="K3249" s="75"/>
    </row>
    <row r="3250" spans="10:11">
      <c r="J3250" s="75"/>
      <c r="K3250" s="75"/>
    </row>
    <row r="3251" spans="10:11">
      <c r="J3251" s="75"/>
      <c r="K3251" s="75"/>
    </row>
    <row r="3252" spans="10:11">
      <c r="J3252" s="75"/>
      <c r="K3252" s="75"/>
    </row>
    <row r="3253" spans="10:11">
      <c r="J3253" s="75"/>
      <c r="K3253" s="75"/>
    </row>
    <row r="3254" spans="10:11">
      <c r="J3254" s="75"/>
      <c r="K3254" s="75"/>
    </row>
    <row r="3255" spans="10:11">
      <c r="J3255" s="75"/>
      <c r="K3255" s="75"/>
    </row>
    <row r="3256" spans="10:11">
      <c r="J3256" s="75"/>
      <c r="K3256" s="75"/>
    </row>
    <row r="3257" spans="10:11">
      <c r="J3257" s="75"/>
      <c r="K3257" s="75"/>
    </row>
    <row r="3258" spans="10:11">
      <c r="J3258" s="75"/>
      <c r="K3258" s="75"/>
    </row>
    <row r="3259" spans="10:11">
      <c r="J3259" s="75"/>
      <c r="K3259" s="75"/>
    </row>
    <row r="3260" spans="10:11">
      <c r="J3260" s="75"/>
      <c r="K3260" s="75"/>
    </row>
    <row r="3261" spans="10:11">
      <c r="J3261" s="75"/>
      <c r="K3261" s="75"/>
    </row>
    <row r="3262" spans="10:11">
      <c r="J3262" s="75"/>
      <c r="K3262" s="75"/>
    </row>
    <row r="3263" spans="10:11">
      <c r="J3263" s="75"/>
      <c r="K3263" s="75"/>
    </row>
    <row r="3264" spans="10:11">
      <c r="J3264" s="75"/>
      <c r="K3264" s="75"/>
    </row>
    <row r="3265" spans="10:11">
      <c r="J3265" s="75"/>
      <c r="K3265" s="75"/>
    </row>
    <row r="3266" spans="10:11">
      <c r="J3266" s="75"/>
      <c r="K3266" s="75"/>
    </row>
    <row r="3267" spans="10:11">
      <c r="J3267" s="75"/>
      <c r="K3267" s="75"/>
    </row>
    <row r="3268" spans="10:11">
      <c r="J3268" s="75"/>
      <c r="K3268" s="75"/>
    </row>
    <row r="3269" spans="10:11">
      <c r="J3269" s="75"/>
      <c r="K3269" s="75"/>
    </row>
    <row r="3270" spans="10:11">
      <c r="J3270" s="75"/>
      <c r="K3270" s="75"/>
    </row>
    <row r="3271" spans="10:11">
      <c r="J3271" s="75"/>
      <c r="K3271" s="75"/>
    </row>
    <row r="3272" spans="10:11">
      <c r="J3272" s="75"/>
      <c r="K3272" s="75"/>
    </row>
    <row r="3273" spans="10:11">
      <c r="J3273" s="75"/>
      <c r="K3273" s="75"/>
    </row>
    <row r="3274" spans="10:11">
      <c r="J3274" s="75"/>
      <c r="K3274" s="75"/>
    </row>
    <row r="3275" spans="10:11">
      <c r="J3275" s="75"/>
      <c r="K3275" s="75"/>
    </row>
    <row r="3276" spans="10:11">
      <c r="J3276" s="75"/>
      <c r="K3276" s="75"/>
    </row>
    <row r="3277" spans="10:11">
      <c r="J3277" s="75"/>
      <c r="K3277" s="75"/>
    </row>
    <row r="3278" spans="10:11">
      <c r="J3278" s="75"/>
      <c r="K3278" s="75"/>
    </row>
    <row r="3279" spans="10:11">
      <c r="J3279" s="75"/>
      <c r="K3279" s="75"/>
    </row>
    <row r="3280" spans="10:11">
      <c r="J3280" s="75"/>
      <c r="K3280" s="75"/>
    </row>
    <row r="3281" spans="10:11">
      <c r="J3281" s="75"/>
      <c r="K3281" s="75"/>
    </row>
    <row r="3282" spans="10:11">
      <c r="J3282" s="75"/>
      <c r="K3282" s="75"/>
    </row>
    <row r="3283" spans="10:11">
      <c r="J3283" s="75"/>
      <c r="K3283" s="75"/>
    </row>
    <row r="3284" spans="10:11">
      <c r="J3284" s="75"/>
      <c r="K3284" s="75"/>
    </row>
    <row r="3285" spans="10:11">
      <c r="J3285" s="75"/>
      <c r="K3285" s="75"/>
    </row>
    <row r="3286" spans="10:11">
      <c r="J3286" s="75"/>
      <c r="K3286" s="75"/>
    </row>
    <row r="3287" spans="10:11">
      <c r="J3287" s="75"/>
      <c r="K3287" s="75"/>
    </row>
    <row r="3288" spans="10:11">
      <c r="J3288" s="75"/>
      <c r="K3288" s="75"/>
    </row>
    <row r="3289" spans="10:11">
      <c r="J3289" s="75"/>
      <c r="K3289" s="75"/>
    </row>
    <row r="3290" spans="10:11">
      <c r="J3290" s="75"/>
      <c r="K3290" s="75"/>
    </row>
    <row r="3291" spans="10:11">
      <c r="J3291" s="75"/>
      <c r="K3291" s="75"/>
    </row>
    <row r="3292" spans="10:11">
      <c r="J3292" s="75"/>
      <c r="K3292" s="75"/>
    </row>
    <row r="3293" spans="10:11">
      <c r="J3293" s="75"/>
      <c r="K3293" s="75"/>
    </row>
    <row r="3294" spans="10:11">
      <c r="J3294" s="75"/>
      <c r="K3294" s="75"/>
    </row>
    <row r="3295" spans="10:11">
      <c r="J3295" s="75"/>
      <c r="K3295" s="75"/>
    </row>
    <row r="3296" spans="10:11">
      <c r="J3296" s="75"/>
      <c r="K3296" s="75"/>
    </row>
    <row r="3297" spans="10:11">
      <c r="J3297" s="75"/>
      <c r="K3297" s="75"/>
    </row>
    <row r="3298" spans="10:11">
      <c r="J3298" s="75"/>
      <c r="K3298" s="75"/>
    </row>
    <row r="3299" spans="10:11">
      <c r="J3299" s="75"/>
      <c r="K3299" s="75"/>
    </row>
    <row r="3300" spans="10:11">
      <c r="J3300" s="75"/>
      <c r="K3300" s="75"/>
    </row>
    <row r="3301" spans="10:11">
      <c r="J3301" s="75"/>
      <c r="K3301" s="75"/>
    </row>
    <row r="3302" spans="10:11">
      <c r="J3302" s="75"/>
      <c r="K3302" s="75"/>
    </row>
    <row r="3303" spans="10:11">
      <c r="J3303" s="75"/>
      <c r="K3303" s="75"/>
    </row>
    <row r="3304" spans="10:11">
      <c r="J3304" s="75"/>
      <c r="K3304" s="75"/>
    </row>
    <row r="3305" spans="10:11">
      <c r="J3305" s="75"/>
      <c r="K3305" s="75"/>
    </row>
    <row r="3306" spans="10:11">
      <c r="J3306" s="75"/>
      <c r="K3306" s="75"/>
    </row>
    <row r="3307" spans="10:11">
      <c r="J3307" s="75"/>
      <c r="K3307" s="75"/>
    </row>
    <row r="3308" spans="10:11">
      <c r="J3308" s="75"/>
      <c r="K3308" s="75"/>
    </row>
    <row r="3309" spans="10:11">
      <c r="J3309" s="75"/>
      <c r="K3309" s="75"/>
    </row>
    <row r="3310" spans="10:11">
      <c r="J3310" s="75"/>
      <c r="K3310" s="75"/>
    </row>
    <row r="3311" spans="10:11">
      <c r="J3311" s="75"/>
      <c r="K3311" s="75"/>
    </row>
    <row r="3312" spans="10:11">
      <c r="J3312" s="75"/>
      <c r="K3312" s="75"/>
    </row>
    <row r="3313" spans="10:11">
      <c r="J3313" s="75"/>
      <c r="K3313" s="75"/>
    </row>
    <row r="3314" spans="10:11">
      <c r="J3314" s="75"/>
      <c r="K3314" s="75"/>
    </row>
    <row r="3315" spans="10:11">
      <c r="J3315" s="75"/>
      <c r="K3315" s="75"/>
    </row>
    <row r="3316" spans="10:11">
      <c r="J3316" s="75"/>
      <c r="K3316" s="75"/>
    </row>
    <row r="3317" spans="10:11">
      <c r="J3317" s="75"/>
      <c r="K3317" s="75"/>
    </row>
    <row r="3318" spans="10:11">
      <c r="J3318" s="75"/>
      <c r="K3318" s="75"/>
    </row>
    <row r="3319" spans="10:11">
      <c r="J3319" s="75"/>
      <c r="K3319" s="75"/>
    </row>
    <row r="3320" spans="10:11">
      <c r="J3320" s="75"/>
      <c r="K3320" s="75"/>
    </row>
    <row r="3321" spans="10:11">
      <c r="J3321" s="75"/>
      <c r="K3321" s="75"/>
    </row>
    <row r="3322" spans="10:11">
      <c r="J3322" s="75"/>
      <c r="K3322" s="75"/>
    </row>
    <row r="3323" spans="10:11">
      <c r="J3323" s="75"/>
      <c r="K3323" s="75"/>
    </row>
    <row r="3324" spans="10:11">
      <c r="J3324" s="75"/>
      <c r="K3324" s="75"/>
    </row>
    <row r="3325" spans="10:11">
      <c r="J3325" s="75"/>
      <c r="K3325" s="75"/>
    </row>
    <row r="3326" spans="10:11">
      <c r="J3326" s="75"/>
      <c r="K3326" s="75"/>
    </row>
    <row r="3327" spans="10:11">
      <c r="J3327" s="75"/>
      <c r="K3327" s="75"/>
    </row>
    <row r="3328" spans="10:11">
      <c r="J3328" s="75"/>
      <c r="K3328" s="75"/>
    </row>
    <row r="3329" spans="10:11">
      <c r="J3329" s="75"/>
      <c r="K3329" s="75"/>
    </row>
    <row r="3330" spans="10:11">
      <c r="J3330" s="75"/>
      <c r="K3330" s="75"/>
    </row>
    <row r="3331" spans="10:11">
      <c r="J3331" s="75"/>
      <c r="K3331" s="75"/>
    </row>
    <row r="3332" spans="10:11">
      <c r="J3332" s="75"/>
      <c r="K3332" s="75"/>
    </row>
    <row r="3333" spans="10:11">
      <c r="J3333" s="75"/>
      <c r="K3333" s="75"/>
    </row>
    <row r="3334" spans="10:11">
      <c r="J3334" s="75"/>
      <c r="K3334" s="75"/>
    </row>
    <row r="3335" spans="10:11">
      <c r="J3335" s="75"/>
      <c r="K3335" s="75"/>
    </row>
    <row r="3336" spans="10:11">
      <c r="J3336" s="75"/>
      <c r="K3336" s="75"/>
    </row>
    <row r="3337" spans="10:11">
      <c r="J3337" s="75"/>
      <c r="K3337" s="75"/>
    </row>
    <row r="3338" spans="10:11">
      <c r="J3338" s="75"/>
      <c r="K3338" s="75"/>
    </row>
    <row r="3339" spans="10:11">
      <c r="J3339" s="75"/>
      <c r="K3339" s="75"/>
    </row>
    <row r="3340" spans="10:11">
      <c r="J3340" s="75"/>
      <c r="K3340" s="75"/>
    </row>
    <row r="3341" spans="10:11">
      <c r="J3341" s="75"/>
      <c r="K3341" s="75"/>
    </row>
    <row r="3342" spans="10:11">
      <c r="J3342" s="75"/>
      <c r="K3342" s="75"/>
    </row>
    <row r="3343" spans="10:11">
      <c r="J3343" s="75"/>
      <c r="K3343" s="75"/>
    </row>
    <row r="3344" spans="10:11">
      <c r="J3344" s="75"/>
      <c r="K3344" s="75"/>
    </row>
    <row r="3345" spans="10:11">
      <c r="J3345" s="75"/>
      <c r="K3345" s="75"/>
    </row>
    <row r="3346" spans="10:11">
      <c r="J3346" s="75"/>
      <c r="K3346" s="75"/>
    </row>
    <row r="3347" spans="10:11">
      <c r="J3347" s="75"/>
      <c r="K3347" s="75"/>
    </row>
    <row r="3348" spans="10:11">
      <c r="J3348" s="75"/>
      <c r="K3348" s="75"/>
    </row>
    <row r="3349" spans="10:11">
      <c r="J3349" s="75"/>
      <c r="K3349" s="75"/>
    </row>
    <row r="3350" spans="10:11">
      <c r="J3350" s="75"/>
      <c r="K3350" s="75"/>
    </row>
    <row r="3351" spans="10:11">
      <c r="J3351" s="75"/>
      <c r="K3351" s="75"/>
    </row>
    <row r="3352" spans="10:11">
      <c r="J3352" s="75"/>
      <c r="K3352" s="75"/>
    </row>
    <row r="3353" spans="10:11">
      <c r="J3353" s="75"/>
      <c r="K3353" s="75"/>
    </row>
    <row r="3354" spans="10:11">
      <c r="J3354" s="75"/>
      <c r="K3354" s="75"/>
    </row>
    <row r="3355" spans="10:11">
      <c r="J3355" s="75"/>
      <c r="K3355" s="75"/>
    </row>
    <row r="3356" spans="10:11">
      <c r="J3356" s="75"/>
      <c r="K3356" s="75"/>
    </row>
    <row r="3357" spans="10:11">
      <c r="J3357" s="75"/>
      <c r="K3357" s="75"/>
    </row>
    <row r="3358" spans="10:11">
      <c r="J3358" s="75"/>
      <c r="K3358" s="75"/>
    </row>
    <row r="3359" spans="10:11">
      <c r="J3359" s="75"/>
      <c r="K3359" s="75"/>
    </row>
    <row r="3360" spans="10:11">
      <c r="J3360" s="75"/>
      <c r="K3360" s="75"/>
    </row>
    <row r="3361" spans="10:11">
      <c r="J3361" s="75"/>
      <c r="K3361" s="75"/>
    </row>
    <row r="3362" spans="10:11">
      <c r="J3362" s="75"/>
      <c r="K3362" s="75"/>
    </row>
    <row r="3363" spans="10:11">
      <c r="J3363" s="75"/>
      <c r="K3363" s="75"/>
    </row>
    <row r="3364" spans="10:11">
      <c r="J3364" s="75"/>
      <c r="K3364" s="75"/>
    </row>
    <row r="3365" spans="10:11">
      <c r="J3365" s="75"/>
      <c r="K3365" s="75"/>
    </row>
    <row r="3366" spans="10:11">
      <c r="J3366" s="75"/>
      <c r="K3366" s="75"/>
    </row>
    <row r="3367" spans="10:11">
      <c r="J3367" s="75"/>
      <c r="K3367" s="75"/>
    </row>
    <row r="3368" spans="10:11">
      <c r="J3368" s="75"/>
      <c r="K3368" s="75"/>
    </row>
    <row r="3369" spans="10:11">
      <c r="J3369" s="75"/>
      <c r="K3369" s="75"/>
    </row>
    <row r="3370" spans="10:11">
      <c r="J3370" s="75"/>
      <c r="K3370" s="75"/>
    </row>
    <row r="3371" spans="10:11">
      <c r="J3371" s="75"/>
      <c r="K3371" s="75"/>
    </row>
    <row r="3372" spans="10:11">
      <c r="J3372" s="75"/>
      <c r="K3372" s="75"/>
    </row>
    <row r="3373" spans="10:11">
      <c r="J3373" s="75"/>
      <c r="K3373" s="75"/>
    </row>
    <row r="3374" spans="10:11">
      <c r="J3374" s="75"/>
      <c r="K3374" s="75"/>
    </row>
    <row r="3375" spans="10:11">
      <c r="J3375" s="75"/>
      <c r="K3375" s="75"/>
    </row>
    <row r="3376" spans="10:11">
      <c r="J3376" s="75"/>
      <c r="K3376" s="75"/>
    </row>
    <row r="3377" spans="10:11">
      <c r="J3377" s="75"/>
      <c r="K3377" s="75"/>
    </row>
    <row r="3378" spans="10:11">
      <c r="J3378" s="75"/>
      <c r="K3378" s="75"/>
    </row>
    <row r="3379" spans="10:11">
      <c r="J3379" s="75"/>
      <c r="K3379" s="75"/>
    </row>
    <row r="3380" spans="10:11">
      <c r="J3380" s="75"/>
      <c r="K3380" s="75"/>
    </row>
    <row r="3381" spans="10:11">
      <c r="J3381" s="75"/>
      <c r="K3381" s="75"/>
    </row>
    <row r="3382" spans="10:11">
      <c r="J3382" s="75"/>
      <c r="K3382" s="75"/>
    </row>
    <row r="3383" spans="10:11">
      <c r="J3383" s="75"/>
      <c r="K3383" s="75"/>
    </row>
    <row r="3384" spans="10:11">
      <c r="J3384" s="75"/>
      <c r="K3384" s="75"/>
    </row>
    <row r="3385" spans="10:11">
      <c r="J3385" s="75"/>
      <c r="K3385" s="75"/>
    </row>
    <row r="3386" spans="10:11">
      <c r="J3386" s="75"/>
      <c r="K3386" s="75"/>
    </row>
    <row r="3387" spans="10:11">
      <c r="J3387" s="75"/>
      <c r="K3387" s="75"/>
    </row>
    <row r="3388" spans="10:11">
      <c r="J3388" s="75"/>
      <c r="K3388" s="75"/>
    </row>
    <row r="3389" spans="10:11">
      <c r="J3389" s="75"/>
      <c r="K3389" s="75"/>
    </row>
    <row r="3390" spans="10:11">
      <c r="J3390" s="75"/>
      <c r="K3390" s="75"/>
    </row>
    <row r="3391" spans="10:11">
      <c r="J3391" s="75"/>
      <c r="K3391" s="75"/>
    </row>
    <row r="3392" spans="10:11">
      <c r="J3392" s="75"/>
      <c r="K3392" s="75"/>
    </row>
    <row r="3393" spans="10:11">
      <c r="J3393" s="75"/>
      <c r="K3393" s="75"/>
    </row>
    <row r="3394" spans="10:11">
      <c r="J3394" s="75"/>
      <c r="K3394" s="75"/>
    </row>
    <row r="3395" spans="10:11">
      <c r="J3395" s="75"/>
      <c r="K3395" s="75"/>
    </row>
    <row r="3396" spans="10:11">
      <c r="J3396" s="75"/>
      <c r="K3396" s="75"/>
    </row>
    <row r="3397" spans="10:11">
      <c r="J3397" s="75"/>
      <c r="K3397" s="75"/>
    </row>
    <row r="3398" spans="10:11">
      <c r="J3398" s="75"/>
      <c r="K3398" s="75"/>
    </row>
    <row r="3399" spans="10:11">
      <c r="J3399" s="75"/>
      <c r="K3399" s="75"/>
    </row>
    <row r="3400" spans="10:11">
      <c r="J3400" s="75"/>
      <c r="K3400" s="75"/>
    </row>
    <row r="3401" spans="10:11">
      <c r="J3401" s="75"/>
      <c r="K3401" s="75"/>
    </row>
    <row r="3402" spans="10:11">
      <c r="J3402" s="75"/>
      <c r="K3402" s="75"/>
    </row>
    <row r="3403" spans="10:11">
      <c r="J3403" s="75"/>
      <c r="K3403" s="75"/>
    </row>
    <row r="3404" spans="10:11">
      <c r="J3404" s="75"/>
      <c r="K3404" s="75"/>
    </row>
    <row r="3405" spans="10:11">
      <c r="J3405" s="75"/>
      <c r="K3405" s="75"/>
    </row>
    <row r="3406" spans="10:11">
      <c r="J3406" s="75"/>
      <c r="K3406" s="75"/>
    </row>
    <row r="3407" spans="10:11">
      <c r="J3407" s="75"/>
      <c r="K3407" s="75"/>
    </row>
    <row r="3408" spans="10:11">
      <c r="J3408" s="75"/>
      <c r="K3408" s="75"/>
    </row>
    <row r="3409" spans="10:11">
      <c r="J3409" s="75"/>
      <c r="K3409" s="75"/>
    </row>
    <row r="3410" spans="10:11">
      <c r="J3410" s="75"/>
      <c r="K3410" s="75"/>
    </row>
    <row r="3411" spans="10:11">
      <c r="J3411" s="75"/>
      <c r="K3411" s="75"/>
    </row>
    <row r="3412" spans="10:11">
      <c r="J3412" s="75"/>
      <c r="K3412" s="75"/>
    </row>
    <row r="3413" spans="10:11">
      <c r="J3413" s="75"/>
      <c r="K3413" s="75"/>
    </row>
    <row r="3414" spans="10:11">
      <c r="J3414" s="75"/>
      <c r="K3414" s="75"/>
    </row>
    <row r="3415" spans="10:11">
      <c r="J3415" s="75"/>
      <c r="K3415" s="75"/>
    </row>
    <row r="3416" spans="10:11">
      <c r="J3416" s="75"/>
      <c r="K3416" s="75"/>
    </row>
    <row r="3417" spans="10:11">
      <c r="J3417" s="75"/>
      <c r="K3417" s="75"/>
    </row>
    <row r="3418" spans="10:11">
      <c r="J3418" s="75"/>
      <c r="K3418" s="75"/>
    </row>
    <row r="3419" spans="10:11">
      <c r="J3419" s="75"/>
      <c r="K3419" s="75"/>
    </row>
    <row r="3420" spans="10:11">
      <c r="J3420" s="75"/>
      <c r="K3420" s="75"/>
    </row>
    <row r="3421" spans="10:11">
      <c r="J3421" s="75"/>
      <c r="K3421" s="75"/>
    </row>
    <row r="3422" spans="10:11">
      <c r="J3422" s="75"/>
      <c r="K3422" s="75"/>
    </row>
    <row r="3423" spans="10:11">
      <c r="J3423" s="75"/>
      <c r="K3423" s="75"/>
    </row>
    <row r="3424" spans="10:11">
      <c r="J3424" s="75"/>
      <c r="K3424" s="75"/>
    </row>
    <row r="3425" spans="10:11">
      <c r="J3425" s="75"/>
      <c r="K3425" s="75"/>
    </row>
    <row r="3426" spans="10:11">
      <c r="J3426" s="75"/>
      <c r="K3426" s="75"/>
    </row>
    <row r="3427" spans="10:11">
      <c r="J3427" s="75"/>
      <c r="K3427" s="75"/>
    </row>
    <row r="3428" spans="10:11">
      <c r="J3428" s="75"/>
      <c r="K3428" s="75"/>
    </row>
    <row r="3429" spans="10:11">
      <c r="J3429" s="75"/>
      <c r="K3429" s="75"/>
    </row>
    <row r="3430" spans="10:11">
      <c r="J3430" s="75"/>
      <c r="K3430" s="75"/>
    </row>
    <row r="3431" spans="10:11">
      <c r="J3431" s="75"/>
      <c r="K3431" s="75"/>
    </row>
    <row r="3432" spans="10:11">
      <c r="J3432" s="75"/>
      <c r="K3432" s="75"/>
    </row>
    <row r="3433" spans="10:11">
      <c r="J3433" s="75"/>
      <c r="K3433" s="75"/>
    </row>
    <row r="3434" spans="10:11">
      <c r="J3434" s="75"/>
      <c r="K3434" s="75"/>
    </row>
    <row r="3435" spans="10:11">
      <c r="J3435" s="75"/>
      <c r="K3435" s="75"/>
    </row>
    <row r="3436" spans="10:11">
      <c r="J3436" s="75"/>
      <c r="K3436" s="75"/>
    </row>
    <row r="3437" spans="10:11">
      <c r="J3437" s="75"/>
      <c r="K3437" s="75"/>
    </row>
    <row r="3438" spans="10:11">
      <c r="J3438" s="75"/>
      <c r="K3438" s="75"/>
    </row>
    <row r="3439" spans="10:11">
      <c r="J3439" s="75"/>
      <c r="K3439" s="75"/>
    </row>
    <row r="3440" spans="10:11">
      <c r="J3440" s="75"/>
      <c r="K3440" s="75"/>
    </row>
    <row r="3441" spans="10:11">
      <c r="J3441" s="75"/>
      <c r="K3441" s="75"/>
    </row>
    <row r="3442" spans="10:11">
      <c r="J3442" s="75"/>
      <c r="K3442" s="75"/>
    </row>
    <row r="3443" spans="10:11">
      <c r="J3443" s="75"/>
      <c r="K3443" s="75"/>
    </row>
    <row r="3444" spans="10:11">
      <c r="J3444" s="75"/>
      <c r="K3444" s="75"/>
    </row>
    <row r="3445" spans="10:11">
      <c r="J3445" s="75"/>
      <c r="K3445" s="75"/>
    </row>
    <row r="3446" spans="10:11">
      <c r="J3446" s="75"/>
      <c r="K3446" s="75"/>
    </row>
    <row r="3447" spans="10:11">
      <c r="J3447" s="75"/>
      <c r="K3447" s="75"/>
    </row>
    <row r="3448" spans="10:11">
      <c r="J3448" s="75"/>
      <c r="K3448" s="75"/>
    </row>
    <row r="3449" spans="10:11">
      <c r="J3449" s="75"/>
      <c r="K3449" s="75"/>
    </row>
    <row r="3450" spans="10:11">
      <c r="J3450" s="75"/>
      <c r="K3450" s="75"/>
    </row>
    <row r="3451" spans="10:11">
      <c r="J3451" s="75"/>
      <c r="K3451" s="75"/>
    </row>
    <row r="3452" spans="10:11">
      <c r="J3452" s="75"/>
      <c r="K3452" s="75"/>
    </row>
    <row r="3453" spans="10:11">
      <c r="J3453" s="75"/>
      <c r="K3453" s="75"/>
    </row>
    <row r="3454" spans="10:11">
      <c r="J3454" s="75"/>
      <c r="K3454" s="75"/>
    </row>
    <row r="3455" spans="10:11">
      <c r="J3455" s="75"/>
      <c r="K3455" s="75"/>
    </row>
    <row r="3456" spans="10:11">
      <c r="J3456" s="75"/>
      <c r="K3456" s="75"/>
    </row>
    <row r="3457" spans="10:11">
      <c r="J3457" s="75"/>
      <c r="K3457" s="75"/>
    </row>
    <row r="3458" spans="10:11">
      <c r="J3458" s="75"/>
      <c r="K3458" s="75"/>
    </row>
    <row r="3459" spans="10:11">
      <c r="J3459" s="75"/>
      <c r="K3459" s="75"/>
    </row>
    <row r="3460" spans="10:11">
      <c r="J3460" s="75"/>
      <c r="K3460" s="75"/>
    </row>
    <row r="3461" spans="10:11">
      <c r="J3461" s="75"/>
      <c r="K3461" s="75"/>
    </row>
    <row r="3462" spans="10:11">
      <c r="J3462" s="75"/>
      <c r="K3462" s="75"/>
    </row>
    <row r="3463" spans="10:11">
      <c r="J3463" s="75"/>
      <c r="K3463" s="75"/>
    </row>
    <row r="3464" spans="10:11">
      <c r="J3464" s="75"/>
      <c r="K3464" s="75"/>
    </row>
    <row r="3465" spans="10:11">
      <c r="J3465" s="75"/>
      <c r="K3465" s="75"/>
    </row>
    <row r="3466" spans="10:11">
      <c r="J3466" s="75"/>
      <c r="K3466" s="75"/>
    </row>
    <row r="3467" spans="10:11">
      <c r="J3467" s="75"/>
      <c r="K3467" s="75"/>
    </row>
    <row r="3468" spans="10:11">
      <c r="J3468" s="75"/>
      <c r="K3468" s="75"/>
    </row>
    <row r="3469" spans="10:11">
      <c r="J3469" s="75"/>
      <c r="K3469" s="75"/>
    </row>
    <row r="3470" spans="10:11">
      <c r="J3470" s="75"/>
      <c r="K3470" s="75"/>
    </row>
    <row r="3471" spans="10:11">
      <c r="J3471" s="75"/>
      <c r="K3471" s="75"/>
    </row>
    <row r="3472" spans="10:11">
      <c r="J3472" s="75"/>
      <c r="K3472" s="75"/>
    </row>
    <row r="3473" spans="10:11">
      <c r="J3473" s="75"/>
      <c r="K3473" s="75"/>
    </row>
    <row r="3474" spans="10:11">
      <c r="J3474" s="75"/>
      <c r="K3474" s="75"/>
    </row>
    <row r="3475" spans="10:11">
      <c r="J3475" s="75"/>
      <c r="K3475" s="75"/>
    </row>
    <row r="3476" spans="10:11">
      <c r="J3476" s="75"/>
      <c r="K3476" s="75"/>
    </row>
    <row r="3477" spans="10:11">
      <c r="J3477" s="75"/>
      <c r="K3477" s="75"/>
    </row>
    <row r="3478" spans="10:11">
      <c r="J3478" s="75"/>
      <c r="K3478" s="75"/>
    </row>
    <row r="3479" spans="10:11">
      <c r="J3479" s="75"/>
      <c r="K3479" s="75"/>
    </row>
    <row r="3480" spans="10:11">
      <c r="J3480" s="75"/>
      <c r="K3480" s="75"/>
    </row>
    <row r="3481" spans="10:11">
      <c r="J3481" s="75"/>
      <c r="K3481" s="75"/>
    </row>
    <row r="3482" spans="10:11">
      <c r="J3482" s="75"/>
      <c r="K3482" s="75"/>
    </row>
    <row r="3483" spans="10:11">
      <c r="J3483" s="75"/>
      <c r="K3483" s="75"/>
    </row>
    <row r="3484" spans="10:11">
      <c r="J3484" s="75"/>
      <c r="K3484" s="75"/>
    </row>
    <row r="3485" spans="10:11">
      <c r="J3485" s="75"/>
      <c r="K3485" s="75"/>
    </row>
    <row r="3486" spans="10:11">
      <c r="J3486" s="75"/>
      <c r="K3486" s="75"/>
    </row>
    <row r="3487" spans="10:11">
      <c r="J3487" s="75"/>
      <c r="K3487" s="75"/>
    </row>
    <row r="3488" spans="10:11">
      <c r="J3488" s="75"/>
      <c r="K3488" s="75"/>
    </row>
    <row r="3489" spans="10:11">
      <c r="J3489" s="75"/>
      <c r="K3489" s="75"/>
    </row>
    <row r="3490" spans="10:11">
      <c r="J3490" s="75"/>
      <c r="K3490" s="75"/>
    </row>
    <row r="3491" spans="10:11">
      <c r="J3491" s="75"/>
      <c r="K3491" s="75"/>
    </row>
    <row r="3492" spans="10:11">
      <c r="J3492" s="75"/>
      <c r="K3492" s="75"/>
    </row>
    <row r="3493" spans="10:11">
      <c r="J3493" s="75"/>
      <c r="K3493" s="75"/>
    </row>
    <row r="3494" spans="10:11">
      <c r="J3494" s="75"/>
      <c r="K3494" s="75"/>
    </row>
    <row r="3495" spans="10:11">
      <c r="J3495" s="75"/>
      <c r="K3495" s="75"/>
    </row>
    <row r="3496" spans="10:11">
      <c r="J3496" s="75"/>
      <c r="K3496" s="75"/>
    </row>
    <row r="3497" spans="10:11">
      <c r="J3497" s="75"/>
      <c r="K3497" s="75"/>
    </row>
    <row r="3498" spans="10:11">
      <c r="J3498" s="75"/>
      <c r="K3498" s="75"/>
    </row>
    <row r="3499" spans="10:11">
      <c r="J3499" s="75"/>
      <c r="K3499" s="75"/>
    </row>
    <row r="3500" spans="10:11">
      <c r="J3500" s="75"/>
      <c r="K3500" s="75"/>
    </row>
    <row r="3501" spans="10:11">
      <c r="J3501" s="75"/>
      <c r="K3501" s="75"/>
    </row>
    <row r="3502" spans="10:11">
      <c r="J3502" s="75"/>
      <c r="K3502" s="75"/>
    </row>
    <row r="3503" spans="10:11">
      <c r="J3503" s="75"/>
      <c r="K3503" s="75"/>
    </row>
    <row r="3504" spans="10:11">
      <c r="J3504" s="75"/>
      <c r="K3504" s="75"/>
    </row>
    <row r="3505" spans="10:11">
      <c r="J3505" s="75"/>
      <c r="K3505" s="75"/>
    </row>
    <row r="3506" spans="10:11">
      <c r="J3506" s="75"/>
      <c r="K3506" s="75"/>
    </row>
    <row r="3507" spans="10:11">
      <c r="J3507" s="75"/>
      <c r="K3507" s="75"/>
    </row>
    <row r="3508" spans="10:11">
      <c r="J3508" s="75"/>
      <c r="K3508" s="75"/>
    </row>
    <row r="3509" spans="10:11">
      <c r="J3509" s="75"/>
      <c r="K3509" s="75"/>
    </row>
    <row r="3510" spans="10:11">
      <c r="J3510" s="75"/>
      <c r="K3510" s="75"/>
    </row>
    <row r="3511" spans="10:11">
      <c r="J3511" s="75"/>
      <c r="K3511" s="75"/>
    </row>
    <row r="3512" spans="10:11">
      <c r="J3512" s="75"/>
      <c r="K3512" s="75"/>
    </row>
    <row r="3513" spans="10:11">
      <c r="J3513" s="75"/>
      <c r="K3513" s="75"/>
    </row>
    <row r="3514" spans="10:11">
      <c r="J3514" s="75"/>
      <c r="K3514" s="75"/>
    </row>
    <row r="3515" spans="10:11">
      <c r="J3515" s="75"/>
      <c r="K3515" s="75"/>
    </row>
    <row r="3516" spans="10:11">
      <c r="J3516" s="75"/>
      <c r="K3516" s="75"/>
    </row>
    <row r="3517" spans="10:11">
      <c r="J3517" s="75"/>
      <c r="K3517" s="75"/>
    </row>
    <row r="3518" spans="10:11">
      <c r="J3518" s="75"/>
      <c r="K3518" s="75"/>
    </row>
    <row r="3519" spans="10:11">
      <c r="J3519" s="75"/>
      <c r="K3519" s="75"/>
    </row>
    <row r="3520" spans="10:11">
      <c r="J3520" s="75"/>
      <c r="K3520" s="75"/>
    </row>
    <row r="3521" spans="10:11">
      <c r="J3521" s="75"/>
      <c r="K3521" s="75"/>
    </row>
    <row r="3522" spans="10:11">
      <c r="J3522" s="75"/>
      <c r="K3522" s="75"/>
    </row>
    <row r="3523" spans="10:11">
      <c r="J3523" s="75"/>
      <c r="K3523" s="75"/>
    </row>
    <row r="3524" spans="10:11">
      <c r="J3524" s="75"/>
      <c r="K3524" s="75"/>
    </row>
    <row r="3525" spans="10:11">
      <c r="J3525" s="75"/>
      <c r="K3525" s="75"/>
    </row>
    <row r="3526" spans="10:11">
      <c r="J3526" s="75"/>
      <c r="K3526" s="75"/>
    </row>
    <row r="3527" spans="10:11">
      <c r="J3527" s="75"/>
      <c r="K3527" s="75"/>
    </row>
    <row r="3528" spans="10:11">
      <c r="J3528" s="75"/>
      <c r="K3528" s="75"/>
    </row>
    <row r="3529" spans="10:11">
      <c r="J3529" s="75"/>
      <c r="K3529" s="75"/>
    </row>
    <row r="3530" spans="10:11">
      <c r="J3530" s="75"/>
      <c r="K3530" s="75"/>
    </row>
    <row r="3531" spans="10:11">
      <c r="J3531" s="75"/>
      <c r="K3531" s="75"/>
    </row>
    <row r="3532" spans="10:11">
      <c r="J3532" s="75"/>
      <c r="K3532" s="75"/>
    </row>
    <row r="3533" spans="10:11">
      <c r="J3533" s="75"/>
      <c r="K3533" s="75"/>
    </row>
    <row r="3534" spans="10:11">
      <c r="J3534" s="75"/>
      <c r="K3534" s="75"/>
    </row>
    <row r="3535" spans="10:11">
      <c r="J3535" s="75"/>
      <c r="K3535" s="75"/>
    </row>
    <row r="3536" spans="10:11">
      <c r="J3536" s="75"/>
      <c r="K3536" s="75"/>
    </row>
    <row r="3537" spans="10:11">
      <c r="J3537" s="75"/>
      <c r="K3537" s="75"/>
    </row>
    <row r="3538" spans="10:11">
      <c r="J3538" s="75"/>
      <c r="K3538" s="75"/>
    </row>
    <row r="3539" spans="10:11">
      <c r="J3539" s="75"/>
      <c r="K3539" s="75"/>
    </row>
    <row r="3540" spans="10:11">
      <c r="J3540" s="75"/>
      <c r="K3540" s="75"/>
    </row>
    <row r="3541" spans="10:11">
      <c r="J3541" s="75"/>
      <c r="K3541" s="75"/>
    </row>
    <row r="3542" spans="10:11">
      <c r="J3542" s="75"/>
      <c r="K3542" s="75"/>
    </row>
    <row r="3543" spans="10:11">
      <c r="J3543" s="75"/>
      <c r="K3543" s="75"/>
    </row>
    <row r="3544" spans="10:11">
      <c r="J3544" s="75"/>
      <c r="K3544" s="75"/>
    </row>
    <row r="3545" spans="10:11">
      <c r="J3545" s="75"/>
      <c r="K3545" s="75"/>
    </row>
    <row r="3546" spans="10:11">
      <c r="J3546" s="75"/>
      <c r="K3546" s="75"/>
    </row>
    <row r="3547" spans="10:11">
      <c r="J3547" s="75"/>
      <c r="K3547" s="75"/>
    </row>
    <row r="3548" spans="10:11">
      <c r="J3548" s="75"/>
      <c r="K3548" s="75"/>
    </row>
    <row r="3549" spans="10:11">
      <c r="J3549" s="75"/>
      <c r="K3549" s="75"/>
    </row>
    <row r="3550" spans="10:11">
      <c r="J3550" s="75"/>
      <c r="K3550" s="75"/>
    </row>
    <row r="3551" spans="10:11">
      <c r="J3551" s="75"/>
      <c r="K3551" s="75"/>
    </row>
    <row r="3552" spans="10:11">
      <c r="J3552" s="75"/>
      <c r="K3552" s="75"/>
    </row>
    <row r="3553" spans="10:11">
      <c r="J3553" s="75"/>
      <c r="K3553" s="75"/>
    </row>
    <row r="3554" spans="10:11">
      <c r="J3554" s="75"/>
      <c r="K3554" s="75"/>
    </row>
    <row r="3555" spans="10:11">
      <c r="J3555" s="75"/>
      <c r="K3555" s="75"/>
    </row>
    <row r="3556" spans="10:11">
      <c r="J3556" s="75"/>
      <c r="K3556" s="75"/>
    </row>
    <row r="3557" spans="10:11">
      <c r="J3557" s="75"/>
      <c r="K3557" s="75"/>
    </row>
    <row r="3558" spans="10:11">
      <c r="J3558" s="75"/>
      <c r="K3558" s="75"/>
    </row>
    <row r="3559" spans="10:11">
      <c r="J3559" s="75"/>
      <c r="K3559" s="75"/>
    </row>
    <row r="3560" spans="10:11">
      <c r="J3560" s="75"/>
      <c r="K3560" s="75"/>
    </row>
    <row r="3561" spans="10:11">
      <c r="J3561" s="75"/>
      <c r="K3561" s="75"/>
    </row>
    <row r="3562" spans="10:11">
      <c r="J3562" s="75"/>
      <c r="K3562" s="75"/>
    </row>
    <row r="3563" spans="10:11">
      <c r="J3563" s="75"/>
      <c r="K3563" s="75"/>
    </row>
    <row r="3564" spans="10:11">
      <c r="J3564" s="75"/>
      <c r="K3564" s="75"/>
    </row>
    <row r="3565" spans="10:11">
      <c r="J3565" s="75"/>
      <c r="K3565" s="75"/>
    </row>
    <row r="3566" spans="10:11">
      <c r="J3566" s="75"/>
      <c r="K3566" s="75"/>
    </row>
    <row r="3567" spans="10:11">
      <c r="J3567" s="75"/>
      <c r="K3567" s="75"/>
    </row>
    <row r="3568" spans="10:11">
      <c r="J3568" s="75"/>
      <c r="K3568" s="75"/>
    </row>
    <row r="3569" spans="10:11">
      <c r="J3569" s="75"/>
      <c r="K3569" s="75"/>
    </row>
    <row r="3570" spans="10:11">
      <c r="J3570" s="75"/>
      <c r="K3570" s="75"/>
    </row>
    <row r="3571" spans="10:11">
      <c r="J3571" s="75"/>
      <c r="K3571" s="75"/>
    </row>
    <row r="3572" spans="10:11">
      <c r="J3572" s="75"/>
      <c r="K3572" s="75"/>
    </row>
    <row r="3573" spans="10:11">
      <c r="J3573" s="75"/>
      <c r="K3573" s="75"/>
    </row>
    <row r="3574" spans="10:11">
      <c r="J3574" s="75"/>
      <c r="K3574" s="75"/>
    </row>
    <row r="3575" spans="10:11">
      <c r="J3575" s="75"/>
      <c r="K3575" s="75"/>
    </row>
    <row r="3576" spans="10:11">
      <c r="J3576" s="75"/>
      <c r="K3576" s="75"/>
    </row>
    <row r="3577" spans="10:11">
      <c r="J3577" s="75"/>
      <c r="K3577" s="75"/>
    </row>
    <row r="3578" spans="10:11">
      <c r="J3578" s="75"/>
      <c r="K3578" s="75"/>
    </row>
    <row r="3579" spans="10:11">
      <c r="J3579" s="75"/>
      <c r="K3579" s="75"/>
    </row>
    <row r="3580" spans="10:11">
      <c r="J3580" s="75"/>
      <c r="K3580" s="75"/>
    </row>
    <row r="3581" spans="10:11">
      <c r="J3581" s="75"/>
      <c r="K3581" s="75"/>
    </row>
    <row r="3582" spans="10:11">
      <c r="J3582" s="75"/>
      <c r="K3582" s="75"/>
    </row>
    <row r="3583" spans="10:11">
      <c r="J3583" s="75"/>
      <c r="K3583" s="75"/>
    </row>
    <row r="3584" spans="10:11">
      <c r="J3584" s="75"/>
      <c r="K3584" s="75"/>
    </row>
    <row r="3585" spans="10:11">
      <c r="J3585" s="75"/>
      <c r="K3585" s="75"/>
    </row>
    <row r="3586" spans="10:11">
      <c r="J3586" s="75"/>
      <c r="K3586" s="75"/>
    </row>
    <row r="3587" spans="10:11">
      <c r="J3587" s="75"/>
      <c r="K3587" s="75"/>
    </row>
    <row r="3588" spans="10:11">
      <c r="J3588" s="75"/>
      <c r="K3588" s="75"/>
    </row>
    <row r="3589" spans="10:11">
      <c r="J3589" s="75"/>
      <c r="K3589" s="75"/>
    </row>
    <row r="3590" spans="10:11">
      <c r="J3590" s="75"/>
      <c r="K3590" s="75"/>
    </row>
    <row r="3591" spans="10:11">
      <c r="J3591" s="75"/>
      <c r="K3591" s="75"/>
    </row>
    <row r="3592" spans="10:11">
      <c r="J3592" s="75"/>
      <c r="K3592" s="75"/>
    </row>
    <row r="3593" spans="10:11">
      <c r="J3593" s="75"/>
      <c r="K3593" s="75"/>
    </row>
    <row r="3594" spans="10:11">
      <c r="J3594" s="75"/>
      <c r="K3594" s="75"/>
    </row>
    <row r="3595" spans="10:11">
      <c r="J3595" s="75"/>
      <c r="K3595" s="75"/>
    </row>
    <row r="3596" spans="10:11">
      <c r="J3596" s="75"/>
      <c r="K3596" s="75"/>
    </row>
    <row r="3597" spans="10:11">
      <c r="J3597" s="75"/>
      <c r="K3597" s="75"/>
    </row>
    <row r="3598" spans="10:11">
      <c r="J3598" s="75"/>
      <c r="K3598" s="75"/>
    </row>
    <row r="3599" spans="10:11">
      <c r="J3599" s="75"/>
      <c r="K3599" s="75"/>
    </row>
    <row r="3600" spans="10:11">
      <c r="J3600" s="75"/>
      <c r="K3600" s="75"/>
    </row>
    <row r="3601" spans="10:11">
      <c r="J3601" s="75"/>
      <c r="K3601" s="75"/>
    </row>
    <row r="3602" spans="10:11">
      <c r="J3602" s="75"/>
      <c r="K3602" s="75"/>
    </row>
    <row r="3603" spans="10:11">
      <c r="J3603" s="75"/>
      <c r="K3603" s="75"/>
    </row>
    <row r="3604" spans="10:11">
      <c r="J3604" s="75"/>
      <c r="K3604" s="75"/>
    </row>
    <row r="3605" spans="10:11">
      <c r="J3605" s="75"/>
      <c r="K3605" s="75"/>
    </row>
    <row r="3606" spans="10:11">
      <c r="J3606" s="75"/>
      <c r="K3606" s="75"/>
    </row>
    <row r="3607" spans="10:11">
      <c r="J3607" s="75"/>
      <c r="K3607" s="75"/>
    </row>
    <row r="3608" spans="10:11">
      <c r="J3608" s="75"/>
      <c r="K3608" s="75"/>
    </row>
    <row r="3609" spans="10:11">
      <c r="J3609" s="75"/>
      <c r="K3609" s="75"/>
    </row>
    <row r="3610" spans="10:11">
      <c r="J3610" s="75"/>
      <c r="K3610" s="75"/>
    </row>
    <row r="3611" spans="10:11">
      <c r="J3611" s="75"/>
      <c r="K3611" s="75"/>
    </row>
    <row r="3612" spans="10:11">
      <c r="J3612" s="75"/>
      <c r="K3612" s="75"/>
    </row>
    <row r="3613" spans="10:11">
      <c r="J3613" s="75"/>
      <c r="K3613" s="75"/>
    </row>
    <row r="3614" spans="10:11">
      <c r="J3614" s="75"/>
      <c r="K3614" s="75"/>
    </row>
    <row r="3615" spans="10:11">
      <c r="J3615" s="75"/>
      <c r="K3615" s="75"/>
    </row>
    <row r="3616" spans="10:11">
      <c r="J3616" s="75"/>
      <c r="K3616" s="75"/>
    </row>
    <row r="3617" spans="10:11">
      <c r="J3617" s="75"/>
      <c r="K3617" s="75"/>
    </row>
    <row r="3618" spans="10:11">
      <c r="J3618" s="75"/>
      <c r="K3618" s="75"/>
    </row>
    <row r="3619" spans="10:11">
      <c r="J3619" s="75"/>
      <c r="K3619" s="75"/>
    </row>
    <row r="3620" spans="10:11">
      <c r="J3620" s="75"/>
      <c r="K3620" s="75"/>
    </row>
    <row r="3621" spans="10:11">
      <c r="J3621" s="75"/>
      <c r="K3621" s="75"/>
    </row>
    <row r="3622" spans="10:11">
      <c r="J3622" s="75"/>
      <c r="K3622" s="75"/>
    </row>
    <row r="3623" spans="10:11">
      <c r="J3623" s="75"/>
      <c r="K3623" s="75"/>
    </row>
    <row r="3624" spans="10:11">
      <c r="J3624" s="75"/>
      <c r="K3624" s="75"/>
    </row>
    <row r="3625" spans="10:11">
      <c r="J3625" s="75"/>
      <c r="K3625" s="75"/>
    </row>
    <row r="3626" spans="10:11">
      <c r="J3626" s="75"/>
      <c r="K3626" s="75"/>
    </row>
    <row r="3627" spans="10:11">
      <c r="J3627" s="75"/>
      <c r="K3627" s="75"/>
    </row>
    <row r="3628" spans="10:11">
      <c r="J3628" s="75"/>
      <c r="K3628" s="75"/>
    </row>
    <row r="3629" spans="10:11">
      <c r="J3629" s="75"/>
      <c r="K3629" s="75"/>
    </row>
    <row r="3630" spans="10:11">
      <c r="J3630" s="75"/>
      <c r="K3630" s="75"/>
    </row>
    <row r="3631" spans="10:11">
      <c r="J3631" s="75"/>
      <c r="K3631" s="75"/>
    </row>
    <row r="3632" spans="10:11">
      <c r="J3632" s="75"/>
      <c r="K3632" s="75"/>
    </row>
    <row r="3633" spans="10:11">
      <c r="J3633" s="75"/>
      <c r="K3633" s="75"/>
    </row>
    <row r="3634" spans="10:11">
      <c r="J3634" s="75"/>
      <c r="K3634" s="75"/>
    </row>
    <row r="3635" spans="10:11">
      <c r="J3635" s="75"/>
      <c r="K3635" s="75"/>
    </row>
    <row r="3636" spans="10:11">
      <c r="J3636" s="75"/>
      <c r="K3636" s="75"/>
    </row>
    <row r="3637" spans="10:11">
      <c r="J3637" s="75"/>
      <c r="K3637" s="75"/>
    </row>
    <row r="3638" spans="10:11">
      <c r="J3638" s="75"/>
      <c r="K3638" s="75"/>
    </row>
    <row r="3639" spans="10:11">
      <c r="J3639" s="75"/>
      <c r="K3639" s="75"/>
    </row>
    <row r="3640" spans="10:11">
      <c r="J3640" s="75"/>
      <c r="K3640" s="75"/>
    </row>
    <row r="3641" spans="10:11">
      <c r="J3641" s="75"/>
      <c r="K3641" s="75"/>
    </row>
    <row r="3642" spans="10:11">
      <c r="J3642" s="75"/>
      <c r="K3642" s="75"/>
    </row>
    <row r="3643" spans="10:11">
      <c r="J3643" s="75"/>
      <c r="K3643" s="75"/>
    </row>
    <row r="3644" spans="10:11">
      <c r="J3644" s="75"/>
      <c r="K3644" s="75"/>
    </row>
    <row r="3645" spans="10:11">
      <c r="J3645" s="75"/>
      <c r="K3645" s="75"/>
    </row>
    <row r="3646" spans="10:11">
      <c r="J3646" s="75"/>
      <c r="K3646" s="75"/>
    </row>
    <row r="3647" spans="10:11">
      <c r="J3647" s="75"/>
      <c r="K3647" s="75"/>
    </row>
    <row r="3648" spans="10:11">
      <c r="J3648" s="75"/>
      <c r="K3648" s="75"/>
    </row>
    <row r="3649" spans="10:11">
      <c r="J3649" s="75"/>
      <c r="K3649" s="75"/>
    </row>
    <row r="3650" spans="10:11">
      <c r="J3650" s="75"/>
      <c r="K3650" s="75"/>
    </row>
    <row r="3651" spans="10:11">
      <c r="J3651" s="75"/>
      <c r="K3651" s="75"/>
    </row>
    <row r="3652" spans="10:11">
      <c r="J3652" s="75"/>
      <c r="K3652" s="75"/>
    </row>
    <row r="3653" spans="10:11">
      <c r="J3653" s="75"/>
      <c r="K3653" s="75"/>
    </row>
    <row r="3654" spans="10:11">
      <c r="J3654" s="75"/>
      <c r="K3654" s="75"/>
    </row>
    <row r="3655" spans="10:11">
      <c r="J3655" s="75"/>
      <c r="K3655" s="75"/>
    </row>
    <row r="3656" spans="10:11">
      <c r="J3656" s="75"/>
      <c r="K3656" s="75"/>
    </row>
    <row r="3657" spans="10:11">
      <c r="J3657" s="75"/>
      <c r="K3657" s="75"/>
    </row>
    <row r="3658" spans="10:11">
      <c r="J3658" s="75"/>
      <c r="K3658" s="75"/>
    </row>
    <row r="3659" spans="10:11">
      <c r="J3659" s="75"/>
      <c r="K3659" s="75"/>
    </row>
    <row r="3660" spans="10:11">
      <c r="J3660" s="75"/>
      <c r="K3660" s="75"/>
    </row>
    <row r="3661" spans="10:11">
      <c r="J3661" s="75"/>
      <c r="K3661" s="75"/>
    </row>
    <row r="3662" spans="10:11">
      <c r="J3662" s="75"/>
      <c r="K3662" s="75"/>
    </row>
    <row r="3663" spans="10:11">
      <c r="J3663" s="75"/>
      <c r="K3663" s="75"/>
    </row>
    <row r="3664" spans="10:11">
      <c r="J3664" s="75"/>
      <c r="K3664" s="75"/>
    </row>
    <row r="3665" spans="10:11">
      <c r="J3665" s="75"/>
      <c r="K3665" s="75"/>
    </row>
    <row r="3666" spans="10:11">
      <c r="J3666" s="75"/>
      <c r="K3666" s="75"/>
    </row>
    <row r="3667" spans="10:11">
      <c r="J3667" s="75"/>
      <c r="K3667" s="75"/>
    </row>
    <row r="3668" spans="10:11">
      <c r="J3668" s="75"/>
      <c r="K3668" s="75"/>
    </row>
    <row r="3669" spans="10:11">
      <c r="J3669" s="75"/>
      <c r="K3669" s="75"/>
    </row>
    <row r="3670" spans="10:11">
      <c r="J3670" s="75"/>
      <c r="K3670" s="75"/>
    </row>
    <row r="3671" spans="10:11">
      <c r="J3671" s="75"/>
      <c r="K3671" s="75"/>
    </row>
    <row r="3672" spans="10:11">
      <c r="J3672" s="75"/>
      <c r="K3672" s="75"/>
    </row>
    <row r="3673" spans="10:11">
      <c r="J3673" s="75"/>
      <c r="K3673" s="75"/>
    </row>
    <row r="3674" spans="10:11">
      <c r="J3674" s="75"/>
      <c r="K3674" s="75"/>
    </row>
    <row r="3675" spans="10:11">
      <c r="J3675" s="75"/>
      <c r="K3675" s="75"/>
    </row>
    <row r="3676" spans="10:11">
      <c r="J3676" s="75"/>
      <c r="K3676" s="75"/>
    </row>
    <row r="3677" spans="10:11">
      <c r="J3677" s="75"/>
      <c r="K3677" s="75"/>
    </row>
    <row r="3678" spans="10:11">
      <c r="J3678" s="75"/>
      <c r="K3678" s="75"/>
    </row>
    <row r="3679" spans="10:11">
      <c r="J3679" s="75"/>
      <c r="K3679" s="75"/>
    </row>
    <row r="3680" spans="10:11">
      <c r="J3680" s="75"/>
      <c r="K3680" s="75"/>
    </row>
    <row r="3681" spans="10:11">
      <c r="J3681" s="75"/>
      <c r="K3681" s="75"/>
    </row>
    <row r="3682" spans="10:11">
      <c r="J3682" s="75"/>
      <c r="K3682" s="75"/>
    </row>
    <row r="3683" spans="10:11">
      <c r="J3683" s="75"/>
      <c r="K3683" s="75"/>
    </row>
    <row r="3684" spans="10:11">
      <c r="J3684" s="75"/>
      <c r="K3684" s="75"/>
    </row>
    <row r="3685" spans="10:11">
      <c r="J3685" s="75"/>
      <c r="K3685" s="75"/>
    </row>
    <row r="3686" spans="10:11">
      <c r="J3686" s="75"/>
      <c r="K3686" s="75"/>
    </row>
    <row r="3687" spans="10:11">
      <c r="J3687" s="75"/>
      <c r="K3687" s="75"/>
    </row>
    <row r="3688" spans="10:11">
      <c r="J3688" s="75"/>
      <c r="K3688" s="75"/>
    </row>
    <row r="3689" spans="10:11">
      <c r="J3689" s="75"/>
      <c r="K3689" s="75"/>
    </row>
    <row r="3690" spans="10:11">
      <c r="J3690" s="75"/>
      <c r="K3690" s="75"/>
    </row>
    <row r="3691" spans="10:11">
      <c r="J3691" s="75"/>
      <c r="K3691" s="75"/>
    </row>
    <row r="3692" spans="10:11">
      <c r="J3692" s="75"/>
      <c r="K3692" s="75"/>
    </row>
    <row r="3693" spans="10:11">
      <c r="J3693" s="75"/>
      <c r="K3693" s="75"/>
    </row>
    <row r="3694" spans="10:11">
      <c r="J3694" s="75"/>
      <c r="K3694" s="75"/>
    </row>
    <row r="3695" spans="10:11">
      <c r="J3695" s="75"/>
      <c r="K3695" s="75"/>
    </row>
    <row r="3696" spans="10:11">
      <c r="J3696" s="75"/>
      <c r="K3696" s="75"/>
    </row>
    <row r="3697" spans="10:11">
      <c r="J3697" s="75"/>
      <c r="K3697" s="75"/>
    </row>
    <row r="3698" spans="10:11">
      <c r="J3698" s="75"/>
      <c r="K3698" s="75"/>
    </row>
    <row r="3699" spans="10:11">
      <c r="J3699" s="75"/>
      <c r="K3699" s="75"/>
    </row>
    <row r="3700" spans="10:11">
      <c r="J3700" s="75"/>
      <c r="K3700" s="75"/>
    </row>
    <row r="3701" spans="10:11">
      <c r="J3701" s="75"/>
      <c r="K3701" s="75"/>
    </row>
    <row r="3702" spans="10:11">
      <c r="J3702" s="75"/>
      <c r="K3702" s="75"/>
    </row>
    <row r="3703" spans="10:11">
      <c r="J3703" s="75"/>
      <c r="K3703" s="75"/>
    </row>
    <row r="3704" spans="10:11">
      <c r="J3704" s="75"/>
      <c r="K3704" s="75"/>
    </row>
    <row r="3705" spans="10:11">
      <c r="J3705" s="75"/>
      <c r="K3705" s="75"/>
    </row>
    <row r="3706" spans="10:11">
      <c r="J3706" s="75"/>
      <c r="K3706" s="75"/>
    </row>
    <row r="3707" spans="10:11">
      <c r="J3707" s="75"/>
      <c r="K3707" s="75"/>
    </row>
    <row r="3708" spans="10:11">
      <c r="J3708" s="75"/>
      <c r="K3708" s="75"/>
    </row>
    <row r="3709" spans="10:11">
      <c r="J3709" s="75"/>
      <c r="K3709" s="75"/>
    </row>
    <row r="3710" spans="10:11">
      <c r="J3710" s="75"/>
      <c r="K3710" s="75"/>
    </row>
    <row r="3711" spans="10:11">
      <c r="J3711" s="75"/>
      <c r="K3711" s="75"/>
    </row>
    <row r="3712" spans="10:11">
      <c r="J3712" s="75"/>
      <c r="K3712" s="75"/>
    </row>
    <row r="3713" spans="10:11">
      <c r="J3713" s="75"/>
      <c r="K3713" s="75"/>
    </row>
    <row r="3714" spans="10:11">
      <c r="J3714" s="75"/>
      <c r="K3714" s="75"/>
    </row>
    <row r="3715" spans="10:11">
      <c r="J3715" s="75"/>
      <c r="K3715" s="75"/>
    </row>
    <row r="3716" spans="10:11">
      <c r="J3716" s="75"/>
      <c r="K3716" s="75"/>
    </row>
    <row r="3717" spans="10:11">
      <c r="J3717" s="75"/>
      <c r="K3717" s="75"/>
    </row>
    <row r="3718" spans="10:11">
      <c r="J3718" s="75"/>
      <c r="K3718" s="75"/>
    </row>
    <row r="3719" spans="10:11">
      <c r="J3719" s="75"/>
      <c r="K3719" s="75"/>
    </row>
    <row r="3720" spans="10:11">
      <c r="J3720" s="75"/>
      <c r="K3720" s="75"/>
    </row>
    <row r="3721" spans="10:11">
      <c r="J3721" s="75"/>
      <c r="K3721" s="75"/>
    </row>
    <row r="3722" spans="10:11">
      <c r="J3722" s="75"/>
      <c r="K3722" s="75"/>
    </row>
    <row r="3723" spans="10:11">
      <c r="J3723" s="75"/>
      <c r="K3723" s="75"/>
    </row>
    <row r="3724" spans="10:11">
      <c r="J3724" s="75"/>
      <c r="K3724" s="75"/>
    </row>
    <row r="3725" spans="10:11">
      <c r="J3725" s="75"/>
      <c r="K3725" s="75"/>
    </row>
    <row r="3726" spans="10:11">
      <c r="J3726" s="75"/>
      <c r="K3726" s="75"/>
    </row>
    <row r="3727" spans="10:11">
      <c r="J3727" s="75"/>
      <c r="K3727" s="75"/>
    </row>
    <row r="3728" spans="10:11">
      <c r="J3728" s="75"/>
      <c r="K3728" s="75"/>
    </row>
    <row r="3729" spans="10:11">
      <c r="J3729" s="75"/>
      <c r="K3729" s="75"/>
    </row>
    <row r="3730" spans="10:11">
      <c r="J3730" s="75"/>
      <c r="K3730" s="75"/>
    </row>
    <row r="3731" spans="10:11">
      <c r="J3731" s="75"/>
      <c r="K3731" s="75"/>
    </row>
    <row r="3732" spans="10:11">
      <c r="J3732" s="75"/>
      <c r="K3732" s="75"/>
    </row>
    <row r="3733" spans="10:11">
      <c r="J3733" s="75"/>
      <c r="K3733" s="75"/>
    </row>
    <row r="3734" spans="10:11">
      <c r="J3734" s="75"/>
      <c r="K3734" s="75"/>
    </row>
    <row r="3735" spans="10:11">
      <c r="J3735" s="75"/>
      <c r="K3735" s="75"/>
    </row>
    <row r="3736" spans="10:11">
      <c r="J3736" s="75"/>
      <c r="K3736" s="75"/>
    </row>
    <row r="3737" spans="10:11">
      <c r="J3737" s="75"/>
      <c r="K3737" s="75"/>
    </row>
    <row r="3738" spans="10:11">
      <c r="J3738" s="75"/>
      <c r="K3738" s="75"/>
    </row>
    <row r="3739" spans="10:11">
      <c r="J3739" s="75"/>
      <c r="K3739" s="75"/>
    </row>
    <row r="3740" spans="10:11">
      <c r="J3740" s="75"/>
      <c r="K3740" s="75"/>
    </row>
    <row r="3741" spans="10:11">
      <c r="J3741" s="75"/>
      <c r="K3741" s="75"/>
    </row>
    <row r="3742" spans="10:11">
      <c r="J3742" s="75"/>
      <c r="K3742" s="75"/>
    </row>
    <row r="3743" spans="10:11">
      <c r="J3743" s="75"/>
      <c r="K3743" s="75"/>
    </row>
    <row r="3744" spans="10:11">
      <c r="J3744" s="75"/>
      <c r="K3744" s="75"/>
    </row>
    <row r="3745" spans="10:11">
      <c r="J3745" s="75"/>
      <c r="K3745" s="75"/>
    </row>
    <row r="3746" spans="10:11">
      <c r="J3746" s="75"/>
      <c r="K3746" s="75"/>
    </row>
    <row r="3747" spans="10:11">
      <c r="J3747" s="75"/>
      <c r="K3747" s="75"/>
    </row>
    <row r="3748" spans="10:11">
      <c r="J3748" s="75"/>
      <c r="K3748" s="75"/>
    </row>
    <row r="3749" spans="10:11">
      <c r="J3749" s="75"/>
      <c r="K3749" s="75"/>
    </row>
    <row r="3750" spans="10:11">
      <c r="J3750" s="75"/>
      <c r="K3750" s="75"/>
    </row>
    <row r="3751" spans="10:11">
      <c r="J3751" s="75"/>
      <c r="K3751" s="75"/>
    </row>
    <row r="3752" spans="10:11">
      <c r="J3752" s="75"/>
      <c r="K3752" s="75"/>
    </row>
    <row r="3753" spans="10:11">
      <c r="J3753" s="75"/>
      <c r="K3753" s="75"/>
    </row>
    <row r="3754" spans="10:11">
      <c r="J3754" s="75"/>
      <c r="K3754" s="75"/>
    </row>
    <row r="3755" spans="10:11">
      <c r="J3755" s="75"/>
      <c r="K3755" s="75"/>
    </row>
    <row r="3756" spans="10:11">
      <c r="J3756" s="75"/>
      <c r="K3756" s="75"/>
    </row>
    <row r="3757" spans="10:11">
      <c r="J3757" s="75"/>
      <c r="K3757" s="75"/>
    </row>
    <row r="3758" spans="10:11">
      <c r="J3758" s="75"/>
      <c r="K3758" s="75"/>
    </row>
    <row r="3759" spans="10:11">
      <c r="J3759" s="75"/>
      <c r="K3759" s="75"/>
    </row>
    <row r="3760" spans="10:11">
      <c r="J3760" s="75"/>
      <c r="K3760" s="75"/>
    </row>
    <row r="3761" spans="10:11">
      <c r="J3761" s="75"/>
      <c r="K3761" s="75"/>
    </row>
    <row r="3762" spans="10:11">
      <c r="J3762" s="75"/>
      <c r="K3762" s="75"/>
    </row>
    <row r="3763" spans="10:11">
      <c r="J3763" s="75"/>
      <c r="K3763" s="75"/>
    </row>
    <row r="3764" spans="10:11">
      <c r="J3764" s="75"/>
      <c r="K3764" s="75"/>
    </row>
    <row r="3765" spans="10:11">
      <c r="J3765" s="75"/>
      <c r="K3765" s="75"/>
    </row>
    <row r="3766" spans="10:11">
      <c r="J3766" s="75"/>
      <c r="K3766" s="75"/>
    </row>
    <row r="3767" spans="10:11">
      <c r="J3767" s="75"/>
      <c r="K3767" s="75"/>
    </row>
    <row r="3768" spans="10:11">
      <c r="J3768" s="75"/>
      <c r="K3768" s="75"/>
    </row>
    <row r="3769" spans="10:11">
      <c r="J3769" s="75"/>
      <c r="K3769" s="75"/>
    </row>
    <row r="3770" spans="10:11">
      <c r="J3770" s="75"/>
      <c r="K3770" s="75"/>
    </row>
    <row r="3771" spans="10:11">
      <c r="J3771" s="75"/>
      <c r="K3771" s="75"/>
    </row>
    <row r="3772" spans="10:11">
      <c r="J3772" s="75"/>
      <c r="K3772" s="75"/>
    </row>
    <row r="3773" spans="10:11">
      <c r="J3773" s="75"/>
      <c r="K3773" s="75"/>
    </row>
    <row r="3774" spans="10:11">
      <c r="J3774" s="75"/>
      <c r="K3774" s="75"/>
    </row>
    <row r="3775" spans="10:11">
      <c r="J3775" s="75"/>
      <c r="K3775" s="75"/>
    </row>
    <row r="3776" spans="10:11">
      <c r="J3776" s="75"/>
      <c r="K3776" s="75"/>
    </row>
    <row r="3777" spans="10:11">
      <c r="J3777" s="75"/>
      <c r="K3777" s="75"/>
    </row>
    <row r="3778" spans="10:11">
      <c r="J3778" s="75"/>
      <c r="K3778" s="75"/>
    </row>
    <row r="3779" spans="10:11">
      <c r="J3779" s="75"/>
      <c r="K3779" s="75"/>
    </row>
    <row r="3780" spans="10:11">
      <c r="J3780" s="75"/>
      <c r="K3780" s="75"/>
    </row>
    <row r="3781" spans="10:11">
      <c r="J3781" s="75"/>
      <c r="K3781" s="75"/>
    </row>
    <row r="3782" spans="10:11">
      <c r="J3782" s="75"/>
      <c r="K3782" s="75"/>
    </row>
    <row r="3783" spans="10:11">
      <c r="J3783" s="75"/>
      <c r="K3783" s="75"/>
    </row>
    <row r="3784" spans="10:11">
      <c r="J3784" s="75"/>
      <c r="K3784" s="75"/>
    </row>
    <row r="3785" spans="10:11">
      <c r="J3785" s="75"/>
      <c r="K3785" s="75"/>
    </row>
    <row r="3786" spans="10:11">
      <c r="J3786" s="75"/>
      <c r="K3786" s="75"/>
    </row>
    <row r="3787" spans="10:11">
      <c r="J3787" s="75"/>
      <c r="K3787" s="75"/>
    </row>
    <row r="3788" spans="10:11">
      <c r="J3788" s="75"/>
      <c r="K3788" s="75"/>
    </row>
    <row r="3789" spans="10:11">
      <c r="J3789" s="75"/>
      <c r="K3789" s="75"/>
    </row>
    <row r="3790" spans="10:11">
      <c r="J3790" s="75"/>
      <c r="K3790" s="75"/>
    </row>
    <row r="3791" spans="10:11">
      <c r="J3791" s="75"/>
      <c r="K3791" s="75"/>
    </row>
    <row r="3792" spans="10:11">
      <c r="J3792" s="75"/>
      <c r="K3792" s="75"/>
    </row>
    <row r="3793" spans="10:11">
      <c r="J3793" s="75"/>
      <c r="K3793" s="75"/>
    </row>
    <row r="3794" spans="10:11">
      <c r="J3794" s="75"/>
      <c r="K3794" s="75"/>
    </row>
    <row r="3795" spans="10:11">
      <c r="J3795" s="75"/>
      <c r="K3795" s="75"/>
    </row>
    <row r="3796" spans="10:11">
      <c r="J3796" s="75"/>
      <c r="K3796" s="75"/>
    </row>
    <row r="3797" spans="10:11">
      <c r="J3797" s="75"/>
      <c r="K3797" s="75"/>
    </row>
    <row r="3798" spans="10:11">
      <c r="J3798" s="75"/>
      <c r="K3798" s="75"/>
    </row>
    <row r="3799" spans="10:11">
      <c r="J3799" s="75"/>
      <c r="K3799" s="75"/>
    </row>
    <row r="3800" spans="10:11">
      <c r="J3800" s="75"/>
      <c r="K3800" s="75"/>
    </row>
    <row r="3801" spans="10:11">
      <c r="J3801" s="75"/>
      <c r="K3801" s="75"/>
    </row>
    <row r="3802" spans="10:11">
      <c r="J3802" s="75"/>
      <c r="K3802" s="75"/>
    </row>
    <row r="3803" spans="10:11">
      <c r="J3803" s="75"/>
      <c r="K3803" s="75"/>
    </row>
    <row r="3804" spans="10:11">
      <c r="J3804" s="75"/>
      <c r="K3804" s="75"/>
    </row>
    <row r="3805" spans="10:11">
      <c r="J3805" s="75"/>
      <c r="K3805" s="75"/>
    </row>
    <row r="3806" spans="10:11">
      <c r="J3806" s="75"/>
      <c r="K3806" s="75"/>
    </row>
    <row r="3807" spans="10:11">
      <c r="J3807" s="75"/>
      <c r="K3807" s="75"/>
    </row>
    <row r="3808" spans="10:11">
      <c r="J3808" s="75"/>
      <c r="K3808" s="75"/>
    </row>
    <row r="3809" spans="10:11">
      <c r="J3809" s="75"/>
      <c r="K3809" s="75"/>
    </row>
    <row r="3810" spans="10:11">
      <c r="J3810" s="75"/>
      <c r="K3810" s="75"/>
    </row>
    <row r="3811" spans="10:11">
      <c r="J3811" s="75"/>
      <c r="K3811" s="75"/>
    </row>
    <row r="3812" spans="10:11">
      <c r="J3812" s="75"/>
      <c r="K3812" s="75"/>
    </row>
    <row r="3813" spans="10:11">
      <c r="J3813" s="75"/>
      <c r="K3813" s="75"/>
    </row>
    <row r="3814" spans="10:11">
      <c r="J3814" s="75"/>
      <c r="K3814" s="75"/>
    </row>
    <row r="3815" spans="10:11">
      <c r="J3815" s="75"/>
      <c r="K3815" s="75"/>
    </row>
    <row r="3816" spans="10:11">
      <c r="J3816" s="75"/>
      <c r="K3816" s="75"/>
    </row>
    <row r="3817" spans="10:11">
      <c r="J3817" s="75"/>
      <c r="K3817" s="75"/>
    </row>
    <row r="3818" spans="10:11">
      <c r="J3818" s="75"/>
      <c r="K3818" s="75"/>
    </row>
    <row r="3819" spans="10:11">
      <c r="J3819" s="75"/>
      <c r="K3819" s="75"/>
    </row>
    <row r="3820" spans="10:11">
      <c r="J3820" s="75"/>
      <c r="K3820" s="75"/>
    </row>
    <row r="3821" spans="10:11">
      <c r="J3821" s="75"/>
      <c r="K3821" s="75"/>
    </row>
    <row r="3822" spans="10:11">
      <c r="J3822" s="75"/>
      <c r="K3822" s="75"/>
    </row>
    <row r="3823" spans="10:11">
      <c r="J3823" s="75"/>
      <c r="K3823" s="75"/>
    </row>
    <row r="3824" spans="10:11">
      <c r="J3824" s="75"/>
      <c r="K3824" s="75"/>
    </row>
    <row r="3825" spans="10:11">
      <c r="J3825" s="75"/>
      <c r="K3825" s="75"/>
    </row>
    <row r="3826" spans="10:11">
      <c r="J3826" s="75"/>
      <c r="K3826" s="75"/>
    </row>
    <row r="3827" spans="10:11">
      <c r="J3827" s="75"/>
      <c r="K3827" s="75"/>
    </row>
    <row r="3828" spans="10:11">
      <c r="J3828" s="75"/>
      <c r="K3828" s="75"/>
    </row>
    <row r="3829" spans="10:11">
      <c r="J3829" s="75"/>
      <c r="K3829" s="75"/>
    </row>
    <row r="3830" spans="10:11">
      <c r="J3830" s="75"/>
      <c r="K3830" s="75"/>
    </row>
    <row r="3831" spans="10:11">
      <c r="J3831" s="75"/>
      <c r="K3831" s="75"/>
    </row>
    <row r="3832" spans="10:11">
      <c r="J3832" s="75"/>
      <c r="K3832" s="75"/>
    </row>
    <row r="3833" spans="10:11">
      <c r="J3833" s="75"/>
      <c r="K3833" s="75"/>
    </row>
    <row r="3834" spans="10:11">
      <c r="J3834" s="75"/>
      <c r="K3834" s="75"/>
    </row>
    <row r="3835" spans="10:11">
      <c r="J3835" s="75"/>
      <c r="K3835" s="75"/>
    </row>
    <row r="3836" spans="10:11">
      <c r="J3836" s="75"/>
      <c r="K3836" s="75"/>
    </row>
    <row r="3837" spans="10:11">
      <c r="J3837" s="75"/>
      <c r="K3837" s="75"/>
    </row>
    <row r="3838" spans="10:11">
      <c r="J3838" s="75"/>
      <c r="K3838" s="75"/>
    </row>
    <row r="3839" spans="10:11">
      <c r="J3839" s="75"/>
      <c r="K3839" s="75"/>
    </row>
    <row r="3840" spans="10:11">
      <c r="J3840" s="75"/>
      <c r="K3840" s="75"/>
    </row>
    <row r="3841" spans="10:11">
      <c r="J3841" s="75"/>
      <c r="K3841" s="75"/>
    </row>
    <row r="3842" spans="10:11">
      <c r="J3842" s="75"/>
      <c r="K3842" s="75"/>
    </row>
    <row r="3843" spans="10:11">
      <c r="J3843" s="75"/>
      <c r="K3843" s="75"/>
    </row>
    <row r="3844" spans="10:11">
      <c r="J3844" s="75"/>
      <c r="K3844" s="75"/>
    </row>
    <row r="3845" spans="10:11">
      <c r="J3845" s="75"/>
      <c r="K3845" s="75"/>
    </row>
    <row r="3846" spans="10:11">
      <c r="J3846" s="75"/>
      <c r="K3846" s="75"/>
    </row>
    <row r="3847" spans="10:11">
      <c r="J3847" s="75"/>
      <c r="K3847" s="75"/>
    </row>
    <row r="3848" spans="10:11">
      <c r="J3848" s="75"/>
      <c r="K3848" s="75"/>
    </row>
    <row r="3849" spans="10:11">
      <c r="J3849" s="75"/>
      <c r="K3849" s="75"/>
    </row>
    <row r="3850" spans="10:11">
      <c r="J3850" s="75"/>
      <c r="K3850" s="75"/>
    </row>
    <row r="3851" spans="10:11">
      <c r="J3851" s="75"/>
      <c r="K3851" s="75"/>
    </row>
    <row r="3852" spans="10:11">
      <c r="J3852" s="75"/>
      <c r="K3852" s="75"/>
    </row>
    <row r="3853" spans="10:11">
      <c r="J3853" s="75"/>
      <c r="K3853" s="75"/>
    </row>
    <row r="3854" spans="10:11">
      <c r="J3854" s="75"/>
      <c r="K3854" s="75"/>
    </row>
    <row r="3855" spans="10:11">
      <c r="J3855" s="75"/>
      <c r="K3855" s="75"/>
    </row>
    <row r="3856" spans="10:11">
      <c r="J3856" s="75"/>
      <c r="K3856" s="75"/>
    </row>
    <row r="3857" spans="10:11">
      <c r="J3857" s="75"/>
      <c r="K3857" s="75"/>
    </row>
    <row r="3858" spans="10:11">
      <c r="J3858" s="75"/>
      <c r="K3858" s="75"/>
    </row>
    <row r="3859" spans="10:11">
      <c r="J3859" s="75"/>
      <c r="K3859" s="75"/>
    </row>
    <row r="3860" spans="10:11">
      <c r="J3860" s="75"/>
      <c r="K3860" s="75"/>
    </row>
    <row r="3861" spans="10:11">
      <c r="J3861" s="75"/>
      <c r="K3861" s="75"/>
    </row>
    <row r="3862" spans="10:11">
      <c r="J3862" s="75"/>
      <c r="K3862" s="75"/>
    </row>
    <row r="3863" spans="10:11">
      <c r="J3863" s="75"/>
      <c r="K3863" s="75"/>
    </row>
    <row r="3864" spans="10:11">
      <c r="J3864" s="75"/>
      <c r="K3864" s="75"/>
    </row>
    <row r="3865" spans="10:11">
      <c r="J3865" s="75"/>
      <c r="K3865" s="75"/>
    </row>
    <row r="3866" spans="10:11">
      <c r="J3866" s="75"/>
      <c r="K3866" s="75"/>
    </row>
    <row r="3867" spans="10:11">
      <c r="J3867" s="75"/>
      <c r="K3867" s="75"/>
    </row>
    <row r="3868" spans="10:11">
      <c r="J3868" s="75"/>
      <c r="K3868" s="75"/>
    </row>
    <row r="3869" spans="10:11">
      <c r="J3869" s="75"/>
      <c r="K3869" s="75"/>
    </row>
    <row r="3870" spans="10:11">
      <c r="J3870" s="75"/>
      <c r="K3870" s="75"/>
    </row>
    <row r="3871" spans="10:11">
      <c r="J3871" s="75"/>
      <c r="K3871" s="75"/>
    </row>
    <row r="3872" spans="10:11">
      <c r="J3872" s="75"/>
      <c r="K3872" s="75"/>
    </row>
    <row r="3873" spans="10:11">
      <c r="J3873" s="75"/>
      <c r="K3873" s="75"/>
    </row>
    <row r="3874" spans="10:11">
      <c r="J3874" s="75"/>
      <c r="K3874" s="75"/>
    </row>
    <row r="3875" spans="10:11">
      <c r="J3875" s="75"/>
      <c r="K3875" s="75"/>
    </row>
    <row r="3876" spans="10:11">
      <c r="J3876" s="75"/>
      <c r="K3876" s="75"/>
    </row>
    <row r="3877" spans="10:11">
      <c r="J3877" s="75"/>
      <c r="K3877" s="75"/>
    </row>
    <row r="3878" spans="10:11">
      <c r="J3878" s="75"/>
      <c r="K3878" s="75"/>
    </row>
    <row r="3879" spans="10:11">
      <c r="J3879" s="75"/>
      <c r="K3879" s="75"/>
    </row>
    <row r="3880" spans="10:11">
      <c r="J3880" s="75"/>
      <c r="K3880" s="75"/>
    </row>
    <row r="3881" spans="10:11">
      <c r="J3881" s="75"/>
      <c r="K3881" s="75"/>
    </row>
    <row r="3882" spans="10:11">
      <c r="J3882" s="75"/>
      <c r="K3882" s="75"/>
    </row>
    <row r="3883" spans="10:11">
      <c r="J3883" s="75"/>
      <c r="K3883" s="75"/>
    </row>
    <row r="3884" spans="10:11">
      <c r="J3884" s="75"/>
      <c r="K3884" s="75"/>
    </row>
    <row r="3885" spans="10:11">
      <c r="J3885" s="75"/>
      <c r="K3885" s="75"/>
    </row>
    <row r="3886" spans="10:11">
      <c r="J3886" s="75"/>
      <c r="K3886" s="75"/>
    </row>
    <row r="3887" spans="10:11">
      <c r="J3887" s="75"/>
      <c r="K3887" s="75"/>
    </row>
    <row r="3888" spans="10:11">
      <c r="J3888" s="75"/>
      <c r="K3888" s="75"/>
    </row>
    <row r="3889" spans="10:11">
      <c r="J3889" s="75"/>
      <c r="K3889" s="75"/>
    </row>
    <row r="3890" spans="10:11">
      <c r="J3890" s="75"/>
      <c r="K3890" s="75"/>
    </row>
    <row r="3891" spans="10:11">
      <c r="J3891" s="75"/>
      <c r="K3891" s="75"/>
    </row>
    <row r="3892" spans="10:11">
      <c r="J3892" s="75"/>
      <c r="K3892" s="75"/>
    </row>
    <row r="3893" spans="10:11">
      <c r="J3893" s="75"/>
      <c r="K3893" s="75"/>
    </row>
    <row r="3894" spans="10:11">
      <c r="J3894" s="75"/>
      <c r="K3894" s="75"/>
    </row>
    <row r="3895" spans="10:11">
      <c r="J3895" s="75"/>
      <c r="K3895" s="75"/>
    </row>
    <row r="3896" spans="10:11">
      <c r="J3896" s="75"/>
      <c r="K3896" s="75"/>
    </row>
    <row r="3897" spans="10:11">
      <c r="J3897" s="75"/>
      <c r="K3897" s="75"/>
    </row>
    <row r="3898" spans="10:11">
      <c r="J3898" s="75"/>
      <c r="K3898" s="75"/>
    </row>
    <row r="3899" spans="10:11">
      <c r="J3899" s="75"/>
      <c r="K3899" s="75"/>
    </row>
    <row r="3900" spans="10:11">
      <c r="J3900" s="75"/>
      <c r="K3900" s="75"/>
    </row>
    <row r="3901" spans="10:11">
      <c r="J3901" s="75"/>
      <c r="K3901" s="75"/>
    </row>
    <row r="3902" spans="10:11">
      <c r="J3902" s="75"/>
      <c r="K3902" s="75"/>
    </row>
    <row r="3903" spans="10:11">
      <c r="J3903" s="75"/>
      <c r="K3903" s="75"/>
    </row>
    <row r="3904" spans="10:11">
      <c r="J3904" s="75"/>
      <c r="K3904" s="75"/>
    </row>
    <row r="3905" spans="10:11">
      <c r="J3905" s="75"/>
      <c r="K3905" s="75"/>
    </row>
    <row r="3906" spans="10:11">
      <c r="J3906" s="75"/>
      <c r="K3906" s="75"/>
    </row>
    <row r="3907" spans="10:11">
      <c r="J3907" s="75"/>
      <c r="K3907" s="75"/>
    </row>
    <row r="3908" spans="10:11">
      <c r="J3908" s="75"/>
      <c r="K3908" s="75"/>
    </row>
    <row r="3909" spans="10:11">
      <c r="J3909" s="75"/>
      <c r="K3909" s="75"/>
    </row>
    <row r="3910" spans="10:11">
      <c r="J3910" s="75"/>
      <c r="K3910" s="75"/>
    </row>
    <row r="3911" spans="10:11">
      <c r="J3911" s="75"/>
      <c r="K3911" s="75"/>
    </row>
    <row r="3912" spans="10:11">
      <c r="J3912" s="75"/>
      <c r="K3912" s="75"/>
    </row>
    <row r="3913" spans="10:11">
      <c r="J3913" s="75"/>
      <c r="K3913" s="75"/>
    </row>
    <row r="3914" spans="10:11">
      <c r="J3914" s="75"/>
      <c r="K3914" s="75"/>
    </row>
    <row r="3915" spans="10:11">
      <c r="J3915" s="75"/>
      <c r="K3915" s="75"/>
    </row>
    <row r="3916" spans="10:11">
      <c r="J3916" s="75"/>
      <c r="K3916" s="75"/>
    </row>
    <row r="3917" spans="10:11">
      <c r="J3917" s="75"/>
      <c r="K3917" s="75"/>
    </row>
    <row r="3918" spans="10:11">
      <c r="J3918" s="75"/>
      <c r="K3918" s="75"/>
    </row>
    <row r="3919" spans="10:11">
      <c r="J3919" s="75"/>
      <c r="K3919" s="75"/>
    </row>
    <row r="3920" spans="10:11">
      <c r="J3920" s="75"/>
      <c r="K3920" s="75"/>
    </row>
    <row r="3921" spans="10:11">
      <c r="J3921" s="75"/>
      <c r="K3921" s="75"/>
    </row>
    <row r="3922" spans="10:11">
      <c r="J3922" s="75"/>
      <c r="K3922" s="75"/>
    </row>
    <row r="3923" spans="10:11">
      <c r="J3923" s="75"/>
      <c r="K3923" s="75"/>
    </row>
    <row r="3924" spans="10:11">
      <c r="J3924" s="75"/>
      <c r="K3924" s="75"/>
    </row>
    <row r="3925" spans="10:11">
      <c r="J3925" s="75"/>
      <c r="K3925" s="75"/>
    </row>
    <row r="3926" spans="10:11">
      <c r="J3926" s="75"/>
      <c r="K3926" s="75"/>
    </row>
    <row r="3927" spans="10:11">
      <c r="J3927" s="75"/>
      <c r="K3927" s="75"/>
    </row>
    <row r="3928" spans="10:11">
      <c r="J3928" s="75"/>
      <c r="K3928" s="75"/>
    </row>
    <row r="3929" spans="10:11">
      <c r="J3929" s="75"/>
      <c r="K3929" s="75"/>
    </row>
    <row r="3930" spans="10:11">
      <c r="J3930" s="75"/>
      <c r="K3930" s="75"/>
    </row>
    <row r="3931" spans="10:11">
      <c r="J3931" s="75"/>
      <c r="K3931" s="75"/>
    </row>
    <row r="3932" spans="10:11">
      <c r="J3932" s="75"/>
      <c r="K3932" s="75"/>
    </row>
    <row r="3933" spans="10:11">
      <c r="J3933" s="75"/>
      <c r="K3933" s="75"/>
    </row>
    <row r="3934" spans="10:11">
      <c r="J3934" s="75"/>
      <c r="K3934" s="75"/>
    </row>
    <row r="3935" spans="10:11">
      <c r="J3935" s="75"/>
      <c r="K3935" s="75"/>
    </row>
    <row r="3936" spans="10:11">
      <c r="J3936" s="75"/>
      <c r="K3936" s="75"/>
    </row>
    <row r="3937" spans="10:11">
      <c r="J3937" s="75"/>
      <c r="K3937" s="75"/>
    </row>
    <row r="3938" spans="10:11">
      <c r="J3938" s="75"/>
      <c r="K3938" s="75"/>
    </row>
    <row r="3939" spans="10:11">
      <c r="J3939" s="75"/>
      <c r="K3939" s="75"/>
    </row>
    <row r="3940" spans="10:11">
      <c r="J3940" s="75"/>
      <c r="K3940" s="75"/>
    </row>
    <row r="3941" spans="10:11">
      <c r="J3941" s="75"/>
      <c r="K3941" s="75"/>
    </row>
    <row r="3942" spans="10:11">
      <c r="J3942" s="75"/>
      <c r="K3942" s="75"/>
    </row>
    <row r="3943" spans="10:11">
      <c r="J3943" s="75"/>
      <c r="K3943" s="75"/>
    </row>
    <row r="3944" spans="10:11">
      <c r="J3944" s="75"/>
      <c r="K3944" s="75"/>
    </row>
    <row r="3945" spans="10:11">
      <c r="J3945" s="75"/>
      <c r="K3945" s="75"/>
    </row>
    <row r="3946" spans="10:11">
      <c r="J3946" s="75"/>
      <c r="K3946" s="75"/>
    </row>
    <row r="3947" spans="10:11">
      <c r="J3947" s="75"/>
      <c r="K3947" s="75"/>
    </row>
    <row r="3948" spans="10:11">
      <c r="J3948" s="75"/>
      <c r="K3948" s="75"/>
    </row>
    <row r="3949" spans="10:11">
      <c r="J3949" s="75"/>
      <c r="K3949" s="75"/>
    </row>
    <row r="3950" spans="10:11">
      <c r="J3950" s="75"/>
      <c r="K3950" s="75"/>
    </row>
    <row r="3951" spans="10:11">
      <c r="J3951" s="75"/>
      <c r="K3951" s="75"/>
    </row>
    <row r="3952" spans="10:11">
      <c r="J3952" s="75"/>
      <c r="K3952" s="75"/>
    </row>
    <row r="3953" spans="10:11">
      <c r="J3953" s="75"/>
      <c r="K3953" s="75"/>
    </row>
    <row r="3954" spans="10:11">
      <c r="J3954" s="75"/>
      <c r="K3954" s="75"/>
    </row>
    <row r="3955" spans="10:11">
      <c r="J3955" s="75"/>
      <c r="K3955" s="75"/>
    </row>
    <row r="3956" spans="10:11">
      <c r="J3956" s="75"/>
      <c r="K3956" s="75"/>
    </row>
    <row r="3957" spans="10:11">
      <c r="J3957" s="75"/>
      <c r="K3957" s="75"/>
    </row>
    <row r="3958" spans="10:11">
      <c r="J3958" s="75"/>
      <c r="K3958" s="75"/>
    </row>
    <row r="3959" spans="10:11">
      <c r="J3959" s="75"/>
      <c r="K3959" s="75"/>
    </row>
    <row r="3960" spans="10:11">
      <c r="J3960" s="75"/>
      <c r="K3960" s="75"/>
    </row>
    <row r="3961" spans="10:11">
      <c r="J3961" s="75"/>
      <c r="K3961" s="75"/>
    </row>
    <row r="3962" spans="10:11">
      <c r="J3962" s="75"/>
      <c r="K3962" s="75"/>
    </row>
    <row r="3963" spans="10:11">
      <c r="J3963" s="75"/>
      <c r="K3963" s="75"/>
    </row>
    <row r="3964" spans="10:11">
      <c r="J3964" s="75"/>
      <c r="K3964" s="75"/>
    </row>
    <row r="3965" spans="10:11">
      <c r="J3965" s="75"/>
      <c r="K3965" s="75"/>
    </row>
    <row r="3966" spans="10:11">
      <c r="J3966" s="75"/>
      <c r="K3966" s="75"/>
    </row>
    <row r="3967" spans="10:11">
      <c r="J3967" s="75"/>
      <c r="K3967" s="75"/>
    </row>
    <row r="3968" spans="10:11">
      <c r="J3968" s="75"/>
      <c r="K3968" s="75"/>
    </row>
    <row r="3969" spans="10:11">
      <c r="J3969" s="75"/>
      <c r="K3969" s="75"/>
    </row>
    <row r="3970" spans="10:11">
      <c r="J3970" s="75"/>
      <c r="K3970" s="75"/>
    </row>
    <row r="3971" spans="10:11">
      <c r="J3971" s="75"/>
      <c r="K3971" s="75"/>
    </row>
    <row r="3972" spans="10:11">
      <c r="J3972" s="75"/>
      <c r="K3972" s="75"/>
    </row>
    <row r="3973" spans="10:11">
      <c r="J3973" s="75"/>
      <c r="K3973" s="75"/>
    </row>
    <row r="3974" spans="10:11">
      <c r="J3974" s="75"/>
      <c r="K3974" s="75"/>
    </row>
    <row r="3975" spans="10:11">
      <c r="J3975" s="75"/>
      <c r="K3975" s="75"/>
    </row>
    <row r="3976" spans="10:11">
      <c r="J3976" s="75"/>
      <c r="K3976" s="75"/>
    </row>
    <row r="3977" spans="10:11">
      <c r="J3977" s="75"/>
      <c r="K3977" s="75"/>
    </row>
    <row r="3978" spans="10:11">
      <c r="J3978" s="75"/>
      <c r="K3978" s="75"/>
    </row>
    <row r="3979" spans="10:11">
      <c r="J3979" s="75"/>
      <c r="K3979" s="75"/>
    </row>
    <row r="3980" spans="10:11">
      <c r="J3980" s="75"/>
      <c r="K3980" s="75"/>
    </row>
    <row r="3981" spans="10:11">
      <c r="J3981" s="75"/>
      <c r="K3981" s="75"/>
    </row>
    <row r="3982" spans="10:11">
      <c r="J3982" s="75"/>
      <c r="K3982" s="75"/>
    </row>
    <row r="3983" spans="10:11">
      <c r="J3983" s="75"/>
      <c r="K3983" s="75"/>
    </row>
    <row r="3984" spans="10:11">
      <c r="J3984" s="75"/>
      <c r="K3984" s="75"/>
    </row>
    <row r="3985" spans="10:11">
      <c r="J3985" s="75"/>
      <c r="K3985" s="75"/>
    </row>
    <row r="3986" spans="10:11">
      <c r="J3986" s="75"/>
      <c r="K3986" s="75"/>
    </row>
    <row r="3987" spans="10:11">
      <c r="J3987" s="75"/>
      <c r="K3987" s="75"/>
    </row>
    <row r="3988" spans="10:11">
      <c r="J3988" s="75"/>
      <c r="K3988" s="75"/>
    </row>
    <row r="3989" spans="10:11">
      <c r="J3989" s="75"/>
      <c r="K3989" s="75"/>
    </row>
    <row r="3990" spans="10:11">
      <c r="J3990" s="75"/>
      <c r="K3990" s="75"/>
    </row>
    <row r="3991" spans="10:11">
      <c r="J3991" s="75"/>
      <c r="K3991" s="75"/>
    </row>
    <row r="3992" spans="10:11">
      <c r="J3992" s="75"/>
      <c r="K3992" s="75"/>
    </row>
    <row r="3993" spans="10:11">
      <c r="J3993" s="75"/>
      <c r="K3993" s="75"/>
    </row>
    <row r="3994" spans="10:11">
      <c r="J3994" s="75"/>
      <c r="K3994" s="75"/>
    </row>
    <row r="3995" spans="10:11">
      <c r="J3995" s="75"/>
      <c r="K3995" s="75"/>
    </row>
    <row r="3996" spans="10:11">
      <c r="J3996" s="75"/>
      <c r="K3996" s="75"/>
    </row>
    <row r="3997" spans="10:11">
      <c r="J3997" s="75"/>
      <c r="K3997" s="75"/>
    </row>
    <row r="3998" spans="10:11">
      <c r="J3998" s="75"/>
      <c r="K3998" s="75"/>
    </row>
    <row r="3999" spans="10:11">
      <c r="J3999" s="75"/>
      <c r="K3999" s="75"/>
    </row>
    <row r="4000" spans="10:11">
      <c r="J4000" s="75"/>
      <c r="K4000" s="75"/>
    </row>
    <row r="4001" spans="10:11">
      <c r="J4001" s="75"/>
      <c r="K4001" s="75"/>
    </row>
    <row r="4002" spans="10:11">
      <c r="J4002" s="75"/>
      <c r="K4002" s="75"/>
    </row>
    <row r="4003" spans="10:11">
      <c r="J4003" s="75"/>
      <c r="K4003" s="75"/>
    </row>
    <row r="4004" spans="10:11">
      <c r="J4004" s="75"/>
      <c r="K4004" s="75"/>
    </row>
    <row r="4005" spans="10:11">
      <c r="J4005" s="75"/>
      <c r="K4005" s="75"/>
    </row>
    <row r="4006" spans="10:11">
      <c r="J4006" s="75"/>
      <c r="K4006" s="75"/>
    </row>
    <row r="4007" spans="10:11">
      <c r="J4007" s="75"/>
      <c r="K4007" s="75"/>
    </row>
    <row r="4008" spans="10:11">
      <c r="J4008" s="75"/>
      <c r="K4008" s="75"/>
    </row>
    <row r="4009" spans="10:11">
      <c r="J4009" s="75"/>
      <c r="K4009" s="75"/>
    </row>
    <row r="4010" spans="10:11">
      <c r="J4010" s="75"/>
      <c r="K4010" s="75"/>
    </row>
    <row r="4011" spans="10:11">
      <c r="J4011" s="75"/>
      <c r="K4011" s="75"/>
    </row>
    <row r="4012" spans="10:11">
      <c r="J4012" s="75"/>
      <c r="K4012" s="75"/>
    </row>
    <row r="4013" spans="10:11">
      <c r="J4013" s="75"/>
      <c r="K4013" s="75"/>
    </row>
    <row r="4014" spans="10:11">
      <c r="J4014" s="75"/>
      <c r="K4014" s="75"/>
    </row>
    <row r="4015" spans="10:11">
      <c r="J4015" s="75"/>
      <c r="K4015" s="75"/>
    </row>
    <row r="4016" spans="10:11">
      <c r="J4016" s="75"/>
      <c r="K4016" s="75"/>
    </row>
    <row r="4017" spans="10:11">
      <c r="J4017" s="75"/>
      <c r="K4017" s="75"/>
    </row>
    <row r="4018" spans="10:11">
      <c r="J4018" s="75"/>
      <c r="K4018" s="75"/>
    </row>
    <row r="4019" spans="10:11">
      <c r="J4019" s="75"/>
      <c r="K4019" s="75"/>
    </row>
    <row r="4020" spans="10:11">
      <c r="J4020" s="75"/>
      <c r="K4020" s="75"/>
    </row>
    <row r="4021" spans="10:11">
      <c r="J4021" s="75"/>
      <c r="K4021" s="75"/>
    </row>
    <row r="4022" spans="10:11">
      <c r="J4022" s="75"/>
      <c r="K4022" s="75"/>
    </row>
    <row r="4023" spans="10:11">
      <c r="J4023" s="75"/>
      <c r="K4023" s="75"/>
    </row>
    <row r="4024" spans="10:11">
      <c r="J4024" s="75"/>
      <c r="K4024" s="75"/>
    </row>
    <row r="4025" spans="10:11">
      <c r="J4025" s="75"/>
      <c r="K4025" s="75"/>
    </row>
    <row r="4026" spans="10:11">
      <c r="J4026" s="75"/>
      <c r="K4026" s="75"/>
    </row>
    <row r="4027" spans="10:11">
      <c r="J4027" s="75"/>
      <c r="K4027" s="75"/>
    </row>
    <row r="4028" spans="10:11">
      <c r="J4028" s="75"/>
      <c r="K4028" s="75"/>
    </row>
    <row r="4029" spans="10:11">
      <c r="J4029" s="75"/>
      <c r="K4029" s="75"/>
    </row>
    <row r="4030" spans="10:11">
      <c r="J4030" s="75"/>
      <c r="K4030" s="75"/>
    </row>
    <row r="4031" spans="10:11">
      <c r="J4031" s="75"/>
      <c r="K4031" s="75"/>
    </row>
    <row r="4032" spans="10:11">
      <c r="J4032" s="75"/>
      <c r="K4032" s="75"/>
    </row>
    <row r="4033" spans="10:11">
      <c r="J4033" s="75"/>
      <c r="K4033" s="75"/>
    </row>
    <row r="4034" spans="10:11">
      <c r="J4034" s="75"/>
      <c r="K4034" s="75"/>
    </row>
    <row r="4035" spans="10:11">
      <c r="J4035" s="75"/>
      <c r="K4035" s="75"/>
    </row>
    <row r="4036" spans="10:11">
      <c r="J4036" s="75"/>
      <c r="K4036" s="75"/>
    </row>
    <row r="4037" spans="10:11">
      <c r="J4037" s="75"/>
      <c r="K4037" s="75"/>
    </row>
    <row r="4038" spans="10:11">
      <c r="J4038" s="75"/>
      <c r="K4038" s="75"/>
    </row>
    <row r="4039" spans="10:11">
      <c r="J4039" s="75"/>
      <c r="K4039" s="75"/>
    </row>
    <row r="4040" spans="10:11">
      <c r="J4040" s="75"/>
      <c r="K4040" s="75"/>
    </row>
    <row r="4041" spans="10:11">
      <c r="J4041" s="75"/>
      <c r="K4041" s="75"/>
    </row>
    <row r="4042" spans="10:11">
      <c r="J4042" s="75"/>
      <c r="K4042" s="75"/>
    </row>
    <row r="4043" spans="10:11">
      <c r="J4043" s="75"/>
      <c r="K4043" s="75"/>
    </row>
    <row r="4044" spans="10:11">
      <c r="J4044" s="75"/>
      <c r="K4044" s="75"/>
    </row>
    <row r="4045" spans="10:11">
      <c r="J4045" s="75"/>
      <c r="K4045" s="75"/>
    </row>
    <row r="4046" spans="10:11">
      <c r="J4046" s="75"/>
      <c r="K4046" s="75"/>
    </row>
    <row r="4047" spans="10:11">
      <c r="J4047" s="75"/>
      <c r="K4047" s="75"/>
    </row>
    <row r="4048" spans="10:11">
      <c r="J4048" s="75"/>
      <c r="K4048" s="75"/>
    </row>
    <row r="4049" spans="10:11">
      <c r="J4049" s="75"/>
      <c r="K4049" s="75"/>
    </row>
    <row r="4050" spans="10:11">
      <c r="J4050" s="75"/>
      <c r="K4050" s="75"/>
    </row>
    <row r="4051" spans="10:11">
      <c r="J4051" s="75"/>
      <c r="K4051" s="75"/>
    </row>
    <row r="4052" spans="10:11">
      <c r="J4052" s="75"/>
      <c r="K4052" s="75"/>
    </row>
    <row r="4053" spans="10:11">
      <c r="J4053" s="75"/>
      <c r="K4053" s="75"/>
    </row>
    <row r="4054" spans="10:11">
      <c r="J4054" s="75"/>
      <c r="K4054" s="75"/>
    </row>
    <row r="4055" spans="10:11">
      <c r="J4055" s="75"/>
      <c r="K4055" s="75"/>
    </row>
    <row r="4056" spans="10:11">
      <c r="J4056" s="75"/>
      <c r="K4056" s="75"/>
    </row>
    <row r="4057" spans="10:11">
      <c r="J4057" s="75"/>
      <c r="K4057" s="75"/>
    </row>
    <row r="4058" spans="10:11">
      <c r="J4058" s="75"/>
      <c r="K4058" s="75"/>
    </row>
    <row r="4059" spans="10:11">
      <c r="J4059" s="75"/>
      <c r="K4059" s="75"/>
    </row>
    <row r="4060" spans="10:11">
      <c r="J4060" s="75"/>
      <c r="K4060" s="75"/>
    </row>
    <row r="4061" spans="10:11">
      <c r="J4061" s="75"/>
      <c r="K4061" s="75"/>
    </row>
    <row r="4062" spans="10:11">
      <c r="J4062" s="75"/>
      <c r="K4062" s="75"/>
    </row>
    <row r="4063" spans="10:11">
      <c r="J4063" s="75"/>
      <c r="K4063" s="75"/>
    </row>
    <row r="4064" spans="10:11">
      <c r="J4064" s="75"/>
      <c r="K4064" s="75"/>
    </row>
    <row r="4065" spans="10:11">
      <c r="J4065" s="75"/>
      <c r="K4065" s="75"/>
    </row>
    <row r="4066" spans="10:11">
      <c r="J4066" s="75"/>
      <c r="K4066" s="75"/>
    </row>
    <row r="4067" spans="10:11">
      <c r="J4067" s="75"/>
      <c r="K4067" s="75"/>
    </row>
    <row r="4068" spans="10:11">
      <c r="J4068" s="75"/>
      <c r="K4068" s="75"/>
    </row>
    <row r="4069" spans="10:11">
      <c r="J4069" s="75"/>
      <c r="K4069" s="75"/>
    </row>
    <row r="4070" spans="10:11">
      <c r="J4070" s="75"/>
      <c r="K4070" s="75"/>
    </row>
    <row r="4071" spans="10:11">
      <c r="J4071" s="75"/>
      <c r="K4071" s="75"/>
    </row>
    <row r="4072" spans="10:11">
      <c r="J4072" s="75"/>
      <c r="K4072" s="75"/>
    </row>
    <row r="4073" spans="10:11">
      <c r="J4073" s="75"/>
      <c r="K4073" s="75"/>
    </row>
    <row r="4074" spans="10:11">
      <c r="J4074" s="75"/>
      <c r="K4074" s="75"/>
    </row>
    <row r="4075" spans="10:11">
      <c r="J4075" s="75"/>
      <c r="K4075" s="75"/>
    </row>
    <row r="4076" spans="10:11">
      <c r="J4076" s="75"/>
      <c r="K4076" s="75"/>
    </row>
    <row r="4077" spans="10:11">
      <c r="J4077" s="75"/>
      <c r="K4077" s="75"/>
    </row>
    <row r="4078" spans="10:11">
      <c r="J4078" s="75"/>
      <c r="K4078" s="75"/>
    </row>
    <row r="4079" spans="10:11">
      <c r="J4079" s="75"/>
      <c r="K4079" s="75"/>
    </row>
    <row r="4080" spans="10:11">
      <c r="J4080" s="75"/>
      <c r="K4080" s="75"/>
    </row>
    <row r="4081" spans="10:11">
      <c r="J4081" s="75"/>
      <c r="K4081" s="75"/>
    </row>
    <row r="4082" spans="10:11">
      <c r="J4082" s="75"/>
      <c r="K4082" s="75"/>
    </row>
    <row r="4083" spans="10:11">
      <c r="J4083" s="75"/>
      <c r="K4083" s="75"/>
    </row>
    <row r="4084" spans="10:11">
      <c r="J4084" s="75"/>
      <c r="K4084" s="75"/>
    </row>
    <row r="4085" spans="10:11">
      <c r="J4085" s="75"/>
      <c r="K4085" s="75"/>
    </row>
    <row r="4086" spans="10:11">
      <c r="J4086" s="75"/>
      <c r="K4086" s="75"/>
    </row>
    <row r="4087" spans="10:11">
      <c r="J4087" s="75"/>
      <c r="K4087" s="75"/>
    </row>
    <row r="4088" spans="10:11">
      <c r="J4088" s="75"/>
      <c r="K4088" s="75"/>
    </row>
    <row r="4089" spans="10:11">
      <c r="J4089" s="75"/>
      <c r="K4089" s="75"/>
    </row>
    <row r="4090" spans="10:11">
      <c r="J4090" s="75"/>
      <c r="K4090" s="75"/>
    </row>
    <row r="4091" spans="10:11">
      <c r="J4091" s="75"/>
      <c r="K4091" s="75"/>
    </row>
    <row r="4092" spans="10:11">
      <c r="J4092" s="75"/>
      <c r="K4092" s="75"/>
    </row>
    <row r="4093" spans="10:11">
      <c r="J4093" s="75"/>
      <c r="K4093" s="75"/>
    </row>
    <row r="4094" spans="10:11">
      <c r="J4094" s="75"/>
      <c r="K4094" s="75"/>
    </row>
    <row r="4095" spans="10:11">
      <c r="J4095" s="75"/>
      <c r="K4095" s="75"/>
    </row>
    <row r="4096" spans="10:11">
      <c r="J4096" s="75"/>
      <c r="K4096" s="75"/>
    </row>
    <row r="4097" spans="10:11">
      <c r="J4097" s="75"/>
      <c r="K4097" s="75"/>
    </row>
    <row r="4098" spans="10:11">
      <c r="J4098" s="75"/>
      <c r="K4098" s="75"/>
    </row>
    <row r="4099" spans="10:11">
      <c r="J4099" s="75"/>
      <c r="K4099" s="75"/>
    </row>
    <row r="4100" spans="10:11">
      <c r="J4100" s="75"/>
      <c r="K4100" s="75"/>
    </row>
    <row r="4101" spans="10:11">
      <c r="J4101" s="75"/>
      <c r="K4101" s="75"/>
    </row>
    <row r="4102" spans="10:11">
      <c r="J4102" s="75"/>
      <c r="K4102" s="75"/>
    </row>
    <row r="4103" spans="10:11">
      <c r="J4103" s="75"/>
      <c r="K4103" s="75"/>
    </row>
    <row r="4104" spans="10:11">
      <c r="J4104" s="75"/>
      <c r="K4104" s="75"/>
    </row>
    <row r="4105" spans="10:11">
      <c r="J4105" s="75"/>
      <c r="K4105" s="75"/>
    </row>
    <row r="4106" spans="10:11">
      <c r="J4106" s="75"/>
      <c r="K4106" s="75"/>
    </row>
    <row r="4107" spans="10:11">
      <c r="J4107" s="75"/>
      <c r="K4107" s="75"/>
    </row>
    <row r="4108" spans="10:11">
      <c r="J4108" s="75"/>
      <c r="K4108" s="75"/>
    </row>
    <row r="4109" spans="10:11">
      <c r="J4109" s="75"/>
      <c r="K4109" s="75"/>
    </row>
    <row r="4110" spans="10:11">
      <c r="J4110" s="75"/>
      <c r="K4110" s="75"/>
    </row>
    <row r="4111" spans="10:11">
      <c r="J4111" s="75"/>
      <c r="K4111" s="75"/>
    </row>
    <row r="4112" spans="10:11">
      <c r="J4112" s="75"/>
      <c r="K4112" s="75"/>
    </row>
    <row r="4113" spans="10:11">
      <c r="J4113" s="75"/>
      <c r="K4113" s="75"/>
    </row>
    <row r="4114" spans="10:11">
      <c r="J4114" s="75"/>
      <c r="K4114" s="75"/>
    </row>
    <row r="4115" spans="10:11">
      <c r="J4115" s="75"/>
      <c r="K4115" s="75"/>
    </row>
    <row r="4116" spans="10:11">
      <c r="J4116" s="75"/>
      <c r="K4116" s="75"/>
    </row>
    <row r="4117" spans="10:11">
      <c r="J4117" s="75"/>
      <c r="K4117" s="75"/>
    </row>
    <row r="4118" spans="10:11">
      <c r="J4118" s="75"/>
      <c r="K4118" s="75"/>
    </row>
    <row r="4119" spans="10:11">
      <c r="J4119" s="75"/>
      <c r="K4119" s="75"/>
    </row>
    <row r="4120" spans="10:11">
      <c r="J4120" s="75"/>
      <c r="K4120" s="75"/>
    </row>
    <row r="4121" spans="10:11">
      <c r="J4121" s="75"/>
      <c r="K4121" s="75"/>
    </row>
    <row r="4122" spans="10:11">
      <c r="J4122" s="75"/>
      <c r="K4122" s="75"/>
    </row>
    <row r="4123" spans="10:11">
      <c r="J4123" s="75"/>
      <c r="K4123" s="75"/>
    </row>
    <row r="4124" spans="10:11">
      <c r="J4124" s="75"/>
      <c r="K4124" s="75"/>
    </row>
    <row r="4125" spans="10:11">
      <c r="J4125" s="75"/>
      <c r="K4125" s="75"/>
    </row>
    <row r="4126" spans="10:11">
      <c r="J4126" s="75"/>
      <c r="K4126" s="75"/>
    </row>
    <row r="4127" spans="10:11">
      <c r="J4127" s="75"/>
      <c r="K4127" s="75"/>
    </row>
    <row r="4128" spans="10:11">
      <c r="J4128" s="75"/>
      <c r="K4128" s="75"/>
    </row>
    <row r="4129" spans="10:11">
      <c r="J4129" s="75"/>
      <c r="K4129" s="75"/>
    </row>
    <row r="4130" spans="10:11">
      <c r="J4130" s="75"/>
      <c r="K4130" s="75"/>
    </row>
    <row r="4131" spans="10:11">
      <c r="J4131" s="75"/>
      <c r="K4131" s="75"/>
    </row>
    <row r="4132" spans="10:11">
      <c r="J4132" s="75"/>
      <c r="K4132" s="75"/>
    </row>
    <row r="4133" spans="10:11">
      <c r="J4133" s="75"/>
      <c r="K4133" s="75"/>
    </row>
    <row r="4134" spans="10:11">
      <c r="J4134" s="75"/>
      <c r="K4134" s="75"/>
    </row>
    <row r="4135" spans="10:11">
      <c r="J4135" s="75"/>
      <c r="K4135" s="75"/>
    </row>
    <row r="4136" spans="10:11">
      <c r="J4136" s="75"/>
      <c r="K4136" s="75"/>
    </row>
    <row r="4137" spans="10:11">
      <c r="J4137" s="75"/>
      <c r="K4137" s="75"/>
    </row>
    <row r="4138" spans="10:11">
      <c r="J4138" s="75"/>
      <c r="K4138" s="75"/>
    </row>
    <row r="4139" spans="10:11">
      <c r="J4139" s="75"/>
      <c r="K4139" s="75"/>
    </row>
    <row r="4140" spans="10:11">
      <c r="J4140" s="75"/>
      <c r="K4140" s="75"/>
    </row>
    <row r="4141" spans="10:11">
      <c r="J4141" s="75"/>
      <c r="K4141" s="75"/>
    </row>
    <row r="4142" spans="10:11">
      <c r="J4142" s="75"/>
      <c r="K4142" s="75"/>
    </row>
    <row r="4143" spans="10:11">
      <c r="J4143" s="75"/>
      <c r="K4143" s="75"/>
    </row>
    <row r="4144" spans="10:11">
      <c r="J4144" s="75"/>
      <c r="K4144" s="75"/>
    </row>
    <row r="4145" spans="10:11">
      <c r="J4145" s="75"/>
      <c r="K4145" s="75"/>
    </row>
    <row r="4146" spans="10:11">
      <c r="J4146" s="75"/>
      <c r="K4146" s="75"/>
    </row>
    <row r="4147" spans="10:11">
      <c r="J4147" s="75"/>
      <c r="K4147" s="75"/>
    </row>
    <row r="4148" spans="10:11">
      <c r="J4148" s="75"/>
      <c r="K4148" s="75"/>
    </row>
    <row r="4149" spans="10:11">
      <c r="J4149" s="75"/>
      <c r="K4149" s="75"/>
    </row>
    <row r="4150" spans="10:11">
      <c r="J4150" s="75"/>
      <c r="K4150" s="75"/>
    </row>
    <row r="4151" spans="10:11">
      <c r="J4151" s="75"/>
      <c r="K4151" s="75"/>
    </row>
    <row r="4152" spans="10:11">
      <c r="J4152" s="75"/>
      <c r="K4152" s="75"/>
    </row>
    <row r="4153" spans="10:11">
      <c r="J4153" s="75"/>
      <c r="K4153" s="75"/>
    </row>
    <row r="4154" spans="10:11">
      <c r="J4154" s="75"/>
      <c r="K4154" s="75"/>
    </row>
    <row r="4155" spans="10:11">
      <c r="J4155" s="75"/>
      <c r="K4155" s="75"/>
    </row>
    <row r="4156" spans="10:11">
      <c r="J4156" s="75"/>
      <c r="K4156" s="75"/>
    </row>
    <row r="4157" spans="10:11">
      <c r="J4157" s="75"/>
      <c r="K4157" s="75"/>
    </row>
    <row r="4158" spans="10:11">
      <c r="J4158" s="75"/>
      <c r="K4158" s="75"/>
    </row>
    <row r="4159" spans="10:11">
      <c r="J4159" s="75"/>
      <c r="K4159" s="75"/>
    </row>
    <row r="4160" spans="10:11">
      <c r="J4160" s="75"/>
      <c r="K4160" s="75"/>
    </row>
    <row r="4161" spans="10:11">
      <c r="J4161" s="75"/>
      <c r="K4161" s="75"/>
    </row>
    <row r="4162" spans="10:11">
      <c r="J4162" s="75"/>
      <c r="K4162" s="75"/>
    </row>
    <row r="4163" spans="10:11">
      <c r="J4163" s="75"/>
      <c r="K4163" s="75"/>
    </row>
    <row r="4164" spans="10:11">
      <c r="J4164" s="75"/>
      <c r="K4164" s="75"/>
    </row>
    <row r="4165" spans="10:11">
      <c r="J4165" s="75"/>
      <c r="K4165" s="75"/>
    </row>
    <row r="4166" spans="10:11">
      <c r="J4166" s="75"/>
      <c r="K4166" s="75"/>
    </row>
    <row r="4167" spans="10:11">
      <c r="J4167" s="75"/>
      <c r="K4167" s="75"/>
    </row>
    <row r="4168" spans="10:11">
      <c r="J4168" s="75"/>
      <c r="K4168" s="75"/>
    </row>
    <row r="4169" spans="10:11">
      <c r="J4169" s="75"/>
      <c r="K4169" s="75"/>
    </row>
    <row r="4170" spans="10:11">
      <c r="J4170" s="75"/>
      <c r="K4170" s="75"/>
    </row>
    <row r="4171" spans="10:11">
      <c r="J4171" s="75"/>
      <c r="K4171" s="75"/>
    </row>
    <row r="4172" spans="10:11">
      <c r="J4172" s="75"/>
      <c r="K4172" s="75"/>
    </row>
    <row r="4173" spans="10:11">
      <c r="J4173" s="75"/>
      <c r="K4173" s="75"/>
    </row>
    <row r="4174" spans="10:11">
      <c r="J4174" s="75"/>
      <c r="K4174" s="75"/>
    </row>
    <row r="4175" spans="10:11">
      <c r="J4175" s="75"/>
      <c r="K4175" s="75"/>
    </row>
    <row r="4176" spans="10:11">
      <c r="J4176" s="75"/>
      <c r="K4176" s="75"/>
    </row>
    <row r="4177" spans="10:11">
      <c r="J4177" s="75"/>
      <c r="K4177" s="75"/>
    </row>
    <row r="4178" spans="10:11">
      <c r="J4178" s="75"/>
      <c r="K4178" s="75"/>
    </row>
    <row r="4179" spans="10:11">
      <c r="J4179" s="75"/>
      <c r="K4179" s="75"/>
    </row>
    <row r="4180" spans="10:11">
      <c r="J4180" s="75"/>
      <c r="K4180" s="75"/>
    </row>
    <row r="4181" spans="10:11">
      <c r="J4181" s="75"/>
      <c r="K4181" s="75"/>
    </row>
    <row r="4182" spans="10:11">
      <c r="J4182" s="75"/>
      <c r="K4182" s="75"/>
    </row>
    <row r="4183" spans="10:11">
      <c r="J4183" s="75"/>
      <c r="K4183" s="75"/>
    </row>
    <row r="4184" spans="10:11">
      <c r="J4184" s="75"/>
      <c r="K4184" s="75"/>
    </row>
    <row r="4185" spans="10:11">
      <c r="J4185" s="75"/>
      <c r="K4185" s="75"/>
    </row>
    <row r="4186" spans="10:11">
      <c r="J4186" s="75"/>
      <c r="K4186" s="75"/>
    </row>
    <row r="4187" spans="10:11">
      <c r="J4187" s="75"/>
      <c r="K4187" s="75"/>
    </row>
    <row r="4188" spans="10:11">
      <c r="J4188" s="75"/>
      <c r="K4188" s="75"/>
    </row>
    <row r="4189" spans="10:11">
      <c r="J4189" s="75"/>
      <c r="K4189" s="75"/>
    </row>
    <row r="4190" spans="10:11">
      <c r="J4190" s="75"/>
      <c r="K4190" s="75"/>
    </row>
    <row r="4191" spans="10:11">
      <c r="J4191" s="75"/>
      <c r="K4191" s="75"/>
    </row>
    <row r="4192" spans="10:11">
      <c r="J4192" s="75"/>
      <c r="K4192" s="75"/>
    </row>
    <row r="4193" spans="10:11">
      <c r="J4193" s="75"/>
      <c r="K4193" s="75"/>
    </row>
    <row r="4194" spans="10:11">
      <c r="J4194" s="75"/>
      <c r="K4194" s="75"/>
    </row>
    <row r="4195" spans="10:11">
      <c r="J4195" s="75"/>
      <c r="K4195" s="75"/>
    </row>
    <row r="4196" spans="10:11">
      <c r="J4196" s="75"/>
      <c r="K4196" s="75"/>
    </row>
    <row r="4197" spans="10:11">
      <c r="J4197" s="75"/>
      <c r="K4197" s="75"/>
    </row>
    <row r="4198" spans="10:11">
      <c r="J4198" s="75"/>
      <c r="K4198" s="75"/>
    </row>
    <row r="4199" spans="10:11">
      <c r="J4199" s="75"/>
      <c r="K4199" s="75"/>
    </row>
    <row r="4200" spans="10:11">
      <c r="J4200" s="75"/>
      <c r="K4200" s="75"/>
    </row>
    <row r="4201" spans="10:11">
      <c r="J4201" s="75"/>
      <c r="K4201" s="75"/>
    </row>
    <row r="4202" spans="10:11">
      <c r="J4202" s="75"/>
      <c r="K4202" s="75"/>
    </row>
    <row r="4203" spans="10:11">
      <c r="J4203" s="75"/>
      <c r="K4203" s="75"/>
    </row>
    <row r="4204" spans="10:11">
      <c r="J4204" s="75"/>
      <c r="K4204" s="75"/>
    </row>
    <row r="4205" spans="10:11">
      <c r="J4205" s="75"/>
      <c r="K4205" s="75"/>
    </row>
    <row r="4206" spans="10:11">
      <c r="J4206" s="75"/>
      <c r="K4206" s="75"/>
    </row>
    <row r="4207" spans="10:11">
      <c r="J4207" s="75"/>
      <c r="K4207" s="75"/>
    </row>
    <row r="4208" spans="10:11">
      <c r="J4208" s="75"/>
      <c r="K4208" s="75"/>
    </row>
    <row r="4209" spans="10:11">
      <c r="J4209" s="75"/>
      <c r="K4209" s="75"/>
    </row>
    <row r="4210" spans="10:11">
      <c r="J4210" s="75"/>
      <c r="K4210" s="75"/>
    </row>
    <row r="4211" spans="10:11">
      <c r="J4211" s="75"/>
      <c r="K4211" s="75"/>
    </row>
    <row r="4212" spans="10:11">
      <c r="J4212" s="75"/>
      <c r="K4212" s="75"/>
    </row>
    <row r="4213" spans="10:11">
      <c r="J4213" s="75"/>
      <c r="K4213" s="75"/>
    </row>
    <row r="4214" spans="10:11">
      <c r="J4214" s="75"/>
      <c r="K4214" s="75"/>
    </row>
    <row r="4215" spans="10:11">
      <c r="J4215" s="75"/>
      <c r="K4215" s="75"/>
    </row>
    <row r="4216" spans="10:11">
      <c r="J4216" s="75"/>
      <c r="K4216" s="75"/>
    </row>
    <row r="4217" spans="10:11">
      <c r="J4217" s="75"/>
      <c r="K4217" s="75"/>
    </row>
    <row r="4218" spans="10:11">
      <c r="J4218" s="75"/>
      <c r="K4218" s="75"/>
    </row>
    <row r="4219" spans="10:11">
      <c r="J4219" s="75"/>
      <c r="K4219" s="75"/>
    </row>
    <row r="4220" spans="10:11">
      <c r="J4220" s="75"/>
      <c r="K4220" s="75"/>
    </row>
    <row r="4221" spans="10:11">
      <c r="J4221" s="75"/>
      <c r="K4221" s="75"/>
    </row>
    <row r="4222" spans="10:11">
      <c r="J4222" s="75"/>
      <c r="K4222" s="75"/>
    </row>
    <row r="4223" spans="10:11">
      <c r="J4223" s="75"/>
      <c r="K4223" s="75"/>
    </row>
    <row r="4224" spans="10:11">
      <c r="J4224" s="75"/>
      <c r="K4224" s="75"/>
    </row>
    <row r="4225" spans="10:11">
      <c r="J4225" s="75"/>
      <c r="K4225" s="75"/>
    </row>
    <row r="4226" spans="10:11">
      <c r="J4226" s="75"/>
      <c r="K4226" s="75"/>
    </row>
    <row r="4227" spans="10:11">
      <c r="J4227" s="75"/>
      <c r="K4227" s="75"/>
    </row>
    <row r="4228" spans="10:11">
      <c r="J4228" s="75"/>
      <c r="K4228" s="75"/>
    </row>
    <row r="4229" spans="10:11">
      <c r="J4229" s="75"/>
      <c r="K4229" s="75"/>
    </row>
    <row r="4230" spans="10:11">
      <c r="J4230" s="75"/>
      <c r="K4230" s="75"/>
    </row>
    <row r="4231" spans="10:11">
      <c r="J4231" s="75"/>
      <c r="K4231" s="75"/>
    </row>
    <row r="4232" spans="10:11">
      <c r="J4232" s="75"/>
      <c r="K4232" s="75"/>
    </row>
    <row r="4233" spans="10:11">
      <c r="J4233" s="75"/>
      <c r="K4233" s="75"/>
    </row>
    <row r="4234" spans="10:11">
      <c r="J4234" s="75"/>
      <c r="K4234" s="75"/>
    </row>
    <row r="4235" spans="10:11">
      <c r="J4235" s="75"/>
      <c r="K4235" s="75"/>
    </row>
    <row r="4236" spans="10:11">
      <c r="J4236" s="75"/>
      <c r="K4236" s="75"/>
    </row>
    <row r="4237" spans="10:11">
      <c r="J4237" s="75"/>
      <c r="K4237" s="75"/>
    </row>
    <row r="4238" spans="10:11">
      <c r="J4238" s="75"/>
      <c r="K4238" s="75"/>
    </row>
    <row r="4239" spans="10:11">
      <c r="J4239" s="75"/>
      <c r="K4239" s="75"/>
    </row>
    <row r="4240" spans="10:11">
      <c r="J4240" s="75"/>
      <c r="K4240" s="75"/>
    </row>
    <row r="4241" spans="10:11">
      <c r="J4241" s="75"/>
      <c r="K4241" s="75"/>
    </row>
    <row r="4242" spans="10:11">
      <c r="J4242" s="75"/>
      <c r="K4242" s="75"/>
    </row>
    <row r="4243" spans="10:11">
      <c r="J4243" s="75"/>
      <c r="K4243" s="75"/>
    </row>
    <row r="4244" spans="10:11">
      <c r="J4244" s="75"/>
      <c r="K4244" s="75"/>
    </row>
    <row r="4245" spans="10:11">
      <c r="J4245" s="75"/>
      <c r="K4245" s="75"/>
    </row>
    <row r="4246" spans="10:11">
      <c r="J4246" s="75"/>
      <c r="K4246" s="75"/>
    </row>
    <row r="4247" spans="10:11">
      <c r="J4247" s="75"/>
      <c r="K4247" s="75"/>
    </row>
    <row r="4248" spans="10:11">
      <c r="J4248" s="75"/>
      <c r="K4248" s="75"/>
    </row>
    <row r="4249" spans="10:11">
      <c r="J4249" s="75"/>
      <c r="K4249" s="75"/>
    </row>
    <row r="4250" spans="10:11">
      <c r="J4250" s="75"/>
      <c r="K4250" s="75"/>
    </row>
    <row r="4251" spans="10:11">
      <c r="J4251" s="75"/>
      <c r="K4251" s="75"/>
    </row>
    <row r="4252" spans="10:11">
      <c r="J4252" s="75"/>
      <c r="K4252" s="75"/>
    </row>
    <row r="4253" spans="10:11">
      <c r="J4253" s="75"/>
      <c r="K4253" s="75"/>
    </row>
    <row r="4254" spans="10:11">
      <c r="J4254" s="75"/>
      <c r="K4254" s="75"/>
    </row>
    <row r="4255" spans="10:11">
      <c r="J4255" s="75"/>
      <c r="K4255" s="75"/>
    </row>
    <row r="4256" spans="10:11">
      <c r="J4256" s="75"/>
      <c r="K4256" s="75"/>
    </row>
    <row r="4257" spans="10:11">
      <c r="J4257" s="75"/>
      <c r="K4257" s="75"/>
    </row>
    <row r="4258" spans="10:11">
      <c r="J4258" s="75"/>
      <c r="K4258" s="75"/>
    </row>
    <row r="4259" spans="10:11">
      <c r="J4259" s="75"/>
      <c r="K4259" s="75"/>
    </row>
    <row r="4260" spans="10:11">
      <c r="J4260" s="75"/>
      <c r="K4260" s="75"/>
    </row>
    <row r="4261" spans="10:11">
      <c r="J4261" s="75"/>
      <c r="K4261" s="75"/>
    </row>
    <row r="4262" spans="10:11">
      <c r="J4262" s="75"/>
      <c r="K4262" s="75"/>
    </row>
    <row r="4263" spans="10:11">
      <c r="J4263" s="75"/>
      <c r="K4263" s="75"/>
    </row>
    <row r="4264" spans="10:11">
      <c r="J4264" s="75"/>
      <c r="K4264" s="75"/>
    </row>
    <row r="4265" spans="10:11">
      <c r="J4265" s="75"/>
      <c r="K4265" s="75"/>
    </row>
    <row r="4266" spans="10:11">
      <c r="J4266" s="75"/>
      <c r="K4266" s="75"/>
    </row>
    <row r="4267" spans="10:11">
      <c r="J4267" s="75"/>
      <c r="K4267" s="75"/>
    </row>
    <row r="4268" spans="10:11">
      <c r="J4268" s="75"/>
      <c r="K4268" s="75"/>
    </row>
    <row r="4269" spans="10:11">
      <c r="J4269" s="75"/>
      <c r="K4269" s="75"/>
    </row>
    <row r="4270" spans="10:11">
      <c r="J4270" s="75"/>
      <c r="K4270" s="75"/>
    </row>
    <row r="4271" spans="10:11">
      <c r="J4271" s="75"/>
      <c r="K4271" s="75"/>
    </row>
    <row r="4272" spans="10:11">
      <c r="J4272" s="75"/>
      <c r="K4272" s="75"/>
    </row>
    <row r="4273" spans="10:11">
      <c r="J4273" s="75"/>
      <c r="K4273" s="75"/>
    </row>
    <row r="4274" spans="10:11">
      <c r="J4274" s="75"/>
      <c r="K4274" s="75"/>
    </row>
    <row r="4275" spans="10:11">
      <c r="J4275" s="75"/>
      <c r="K4275" s="75"/>
    </row>
    <row r="4276" spans="10:11">
      <c r="J4276" s="75"/>
      <c r="K4276" s="75"/>
    </row>
    <row r="4277" spans="10:11">
      <c r="J4277" s="75"/>
      <c r="K4277" s="75"/>
    </row>
    <row r="4278" spans="10:11">
      <c r="J4278" s="75"/>
      <c r="K4278" s="75"/>
    </row>
    <row r="4279" spans="10:11">
      <c r="J4279" s="75"/>
      <c r="K4279" s="75"/>
    </row>
    <row r="4280" spans="10:11">
      <c r="J4280" s="75"/>
      <c r="K4280" s="75"/>
    </row>
    <row r="4281" spans="10:11">
      <c r="J4281" s="75"/>
      <c r="K4281" s="75"/>
    </row>
    <row r="4282" spans="10:11">
      <c r="J4282" s="75"/>
      <c r="K4282" s="75"/>
    </row>
    <row r="4283" spans="10:11">
      <c r="J4283" s="75"/>
      <c r="K4283" s="75"/>
    </row>
    <row r="4284" spans="10:11">
      <c r="J4284" s="75"/>
      <c r="K4284" s="75"/>
    </row>
    <row r="4285" spans="10:11">
      <c r="J4285" s="75"/>
      <c r="K4285" s="75"/>
    </row>
    <row r="4286" spans="10:11">
      <c r="J4286" s="75"/>
      <c r="K4286" s="75"/>
    </row>
    <row r="4287" spans="10:11">
      <c r="J4287" s="75"/>
      <c r="K4287" s="75"/>
    </row>
    <row r="4288" spans="10:11">
      <c r="J4288" s="75"/>
      <c r="K4288" s="75"/>
    </row>
    <row r="4289" spans="10:11">
      <c r="J4289" s="75"/>
      <c r="K4289" s="75"/>
    </row>
    <row r="4290" spans="10:11">
      <c r="J4290" s="75"/>
      <c r="K4290" s="75"/>
    </row>
    <row r="4291" spans="10:11">
      <c r="J4291" s="75"/>
      <c r="K4291" s="75"/>
    </row>
    <row r="4292" spans="10:11">
      <c r="J4292" s="75"/>
      <c r="K4292" s="75"/>
    </row>
    <row r="4293" spans="10:11">
      <c r="J4293" s="75"/>
      <c r="K4293" s="75"/>
    </row>
    <row r="4294" spans="10:11">
      <c r="J4294" s="75"/>
      <c r="K4294" s="75"/>
    </row>
    <row r="4295" spans="10:11">
      <c r="J4295" s="75"/>
      <c r="K4295" s="75"/>
    </row>
    <row r="4296" spans="10:11">
      <c r="J4296" s="75"/>
      <c r="K4296" s="75"/>
    </row>
    <row r="4297" spans="10:11">
      <c r="J4297" s="75"/>
      <c r="K4297" s="75"/>
    </row>
    <row r="4298" spans="10:11">
      <c r="J4298" s="75"/>
      <c r="K4298" s="75"/>
    </row>
    <row r="4299" spans="10:11">
      <c r="J4299" s="75"/>
      <c r="K4299" s="75"/>
    </row>
    <row r="4300" spans="10:11">
      <c r="J4300" s="75"/>
      <c r="K4300" s="75"/>
    </row>
    <row r="4301" spans="10:11">
      <c r="J4301" s="75"/>
      <c r="K4301" s="75"/>
    </row>
    <row r="4302" spans="10:11">
      <c r="J4302" s="75"/>
      <c r="K4302" s="75"/>
    </row>
    <row r="4303" spans="10:11">
      <c r="J4303" s="75"/>
      <c r="K4303" s="75"/>
    </row>
    <row r="4304" spans="10:11">
      <c r="J4304" s="75"/>
      <c r="K4304" s="75"/>
    </row>
    <row r="4305" spans="10:11">
      <c r="J4305" s="75"/>
      <c r="K4305" s="75"/>
    </row>
    <row r="4306" spans="10:11">
      <c r="J4306" s="75"/>
      <c r="K4306" s="75"/>
    </row>
    <row r="4307" spans="10:11">
      <c r="J4307" s="75"/>
      <c r="K4307" s="75"/>
    </row>
    <row r="4308" spans="10:11">
      <c r="J4308" s="75"/>
      <c r="K4308" s="75"/>
    </row>
    <row r="4309" spans="10:11">
      <c r="J4309" s="75"/>
      <c r="K4309" s="75"/>
    </row>
    <row r="4310" spans="10:11">
      <c r="J4310" s="75"/>
      <c r="K4310" s="75"/>
    </row>
    <row r="4311" spans="10:11">
      <c r="J4311" s="75"/>
      <c r="K4311" s="75"/>
    </row>
    <row r="4312" spans="10:11">
      <c r="J4312" s="75"/>
      <c r="K4312" s="75"/>
    </row>
    <row r="4313" spans="10:11">
      <c r="J4313" s="75"/>
      <c r="K4313" s="75"/>
    </row>
    <row r="4314" spans="10:11">
      <c r="J4314" s="75"/>
      <c r="K4314" s="75"/>
    </row>
    <row r="4315" spans="10:11">
      <c r="J4315" s="75"/>
      <c r="K4315" s="75"/>
    </row>
    <row r="4316" spans="10:11">
      <c r="J4316" s="75"/>
      <c r="K4316" s="75"/>
    </row>
    <row r="4317" spans="10:11">
      <c r="J4317" s="75"/>
      <c r="K4317" s="75"/>
    </row>
    <row r="4318" spans="10:11">
      <c r="J4318" s="75"/>
      <c r="K4318" s="75"/>
    </row>
    <row r="4319" spans="10:11">
      <c r="J4319" s="75"/>
      <c r="K4319" s="75"/>
    </row>
    <row r="4320" spans="10:11">
      <c r="J4320" s="75"/>
      <c r="K4320" s="75"/>
    </row>
    <row r="4321" spans="10:11">
      <c r="J4321" s="75"/>
      <c r="K4321" s="75"/>
    </row>
    <row r="4322" spans="10:11">
      <c r="J4322" s="75"/>
      <c r="K4322" s="75"/>
    </row>
    <row r="4323" spans="10:11">
      <c r="J4323" s="75"/>
      <c r="K4323" s="75"/>
    </row>
    <row r="4324" spans="10:11">
      <c r="J4324" s="75"/>
      <c r="K4324" s="75"/>
    </row>
    <row r="4325" spans="10:11">
      <c r="J4325" s="75"/>
      <c r="K4325" s="75"/>
    </row>
    <row r="4326" spans="10:11">
      <c r="J4326" s="75"/>
      <c r="K4326" s="75"/>
    </row>
    <row r="4327" spans="10:11">
      <c r="J4327" s="75"/>
      <c r="K4327" s="75"/>
    </row>
    <row r="4328" spans="10:11">
      <c r="J4328" s="75"/>
      <c r="K4328" s="75"/>
    </row>
    <row r="4329" spans="10:11">
      <c r="J4329" s="75"/>
      <c r="K4329" s="75"/>
    </row>
    <row r="4330" spans="10:11">
      <c r="J4330" s="75"/>
      <c r="K4330" s="75"/>
    </row>
    <row r="4331" spans="10:11">
      <c r="J4331" s="75"/>
      <c r="K4331" s="75"/>
    </row>
    <row r="4332" spans="10:11">
      <c r="J4332" s="75"/>
      <c r="K4332" s="75"/>
    </row>
    <row r="4333" spans="10:11">
      <c r="J4333" s="75"/>
      <c r="K4333" s="75"/>
    </row>
    <row r="4334" spans="10:11">
      <c r="J4334" s="75"/>
      <c r="K4334" s="75"/>
    </row>
    <row r="4335" spans="10:11">
      <c r="J4335" s="75"/>
      <c r="K4335" s="75"/>
    </row>
    <row r="4336" spans="10:11">
      <c r="J4336" s="75"/>
      <c r="K4336" s="75"/>
    </row>
    <row r="4337" spans="10:11">
      <c r="J4337" s="75"/>
      <c r="K4337" s="75"/>
    </row>
    <row r="4338" spans="10:11">
      <c r="J4338" s="75"/>
      <c r="K4338" s="75"/>
    </row>
    <row r="4339" spans="10:11">
      <c r="J4339" s="75"/>
      <c r="K4339" s="75"/>
    </row>
    <row r="4340" spans="10:11">
      <c r="J4340" s="75"/>
      <c r="K4340" s="75"/>
    </row>
    <row r="4341" spans="10:11">
      <c r="J4341" s="75"/>
      <c r="K4341" s="75"/>
    </row>
    <row r="4342" spans="10:11">
      <c r="J4342" s="75"/>
      <c r="K4342" s="75"/>
    </row>
    <row r="4343" spans="10:11">
      <c r="J4343" s="75"/>
      <c r="K4343" s="75"/>
    </row>
    <row r="4344" spans="10:11">
      <c r="J4344" s="75"/>
      <c r="K4344" s="75"/>
    </row>
    <row r="4345" spans="10:11">
      <c r="J4345" s="75"/>
      <c r="K4345" s="75"/>
    </row>
    <row r="4346" spans="10:11">
      <c r="J4346" s="75"/>
      <c r="K4346" s="75"/>
    </row>
    <row r="4347" spans="10:11">
      <c r="J4347" s="75"/>
      <c r="K4347" s="75"/>
    </row>
    <row r="4348" spans="10:11">
      <c r="J4348" s="75"/>
      <c r="K4348" s="75"/>
    </row>
    <row r="4349" spans="10:11">
      <c r="J4349" s="75"/>
      <c r="K4349" s="75"/>
    </row>
    <row r="4350" spans="10:11">
      <c r="J4350" s="75"/>
      <c r="K4350" s="75"/>
    </row>
    <row r="4351" spans="10:11">
      <c r="J4351" s="75"/>
      <c r="K4351" s="75"/>
    </row>
    <row r="4352" spans="10:11">
      <c r="J4352" s="75"/>
      <c r="K4352" s="75"/>
    </row>
    <row r="4353" spans="10:11">
      <c r="J4353" s="75"/>
      <c r="K4353" s="75"/>
    </row>
    <row r="4354" spans="10:11">
      <c r="J4354" s="75"/>
      <c r="K4354" s="75"/>
    </row>
    <row r="4355" spans="10:11">
      <c r="J4355" s="75"/>
      <c r="K4355" s="75"/>
    </row>
    <row r="4356" spans="10:11">
      <c r="J4356" s="75"/>
      <c r="K4356" s="75"/>
    </row>
    <row r="4357" spans="10:11">
      <c r="J4357" s="75"/>
      <c r="K4357" s="75"/>
    </row>
    <row r="4358" spans="10:11">
      <c r="J4358" s="75"/>
      <c r="K4358" s="75"/>
    </row>
    <row r="4359" spans="10:11">
      <c r="J4359" s="75"/>
      <c r="K4359" s="75"/>
    </row>
    <row r="4360" spans="10:11">
      <c r="J4360" s="75"/>
      <c r="K4360" s="75"/>
    </row>
    <row r="4361" spans="10:11">
      <c r="J4361" s="75"/>
      <c r="K4361" s="75"/>
    </row>
    <row r="4362" spans="10:11">
      <c r="J4362" s="75"/>
      <c r="K4362" s="75"/>
    </row>
    <row r="4363" spans="10:11">
      <c r="J4363" s="75"/>
      <c r="K4363" s="75"/>
    </row>
    <row r="4364" spans="10:11">
      <c r="J4364" s="75"/>
      <c r="K4364" s="75"/>
    </row>
    <row r="4365" spans="10:11">
      <c r="J4365" s="75"/>
      <c r="K4365" s="75"/>
    </row>
    <row r="4366" spans="10:11">
      <c r="J4366" s="75"/>
      <c r="K4366" s="75"/>
    </row>
    <row r="4367" spans="10:11">
      <c r="J4367" s="75"/>
      <c r="K4367" s="75"/>
    </row>
    <row r="4368" spans="10:11">
      <c r="J4368" s="75"/>
      <c r="K4368" s="75"/>
    </row>
    <row r="4369" spans="10:11">
      <c r="J4369" s="75"/>
      <c r="K4369" s="75"/>
    </row>
    <row r="4370" spans="10:11">
      <c r="J4370" s="75"/>
      <c r="K4370" s="75"/>
    </row>
    <row r="4371" spans="10:11">
      <c r="J4371" s="75"/>
      <c r="K4371" s="75"/>
    </row>
    <row r="4372" spans="10:11">
      <c r="J4372" s="75"/>
      <c r="K4372" s="75"/>
    </row>
    <row r="4373" spans="10:11">
      <c r="J4373" s="75"/>
      <c r="K4373" s="75"/>
    </row>
    <row r="4374" spans="10:11">
      <c r="J4374" s="75"/>
      <c r="K4374" s="75"/>
    </row>
    <row r="4375" spans="10:11">
      <c r="J4375" s="75"/>
      <c r="K4375" s="75"/>
    </row>
    <row r="4376" spans="10:11">
      <c r="J4376" s="75"/>
      <c r="K4376" s="75"/>
    </row>
    <row r="4377" spans="10:11">
      <c r="J4377" s="75"/>
      <c r="K4377" s="75"/>
    </row>
    <row r="4378" spans="10:11">
      <c r="J4378" s="75"/>
      <c r="K4378" s="75"/>
    </row>
    <row r="4379" spans="10:11">
      <c r="J4379" s="75"/>
      <c r="K4379" s="75"/>
    </row>
    <row r="4380" spans="10:11">
      <c r="J4380" s="75"/>
      <c r="K4380" s="75"/>
    </row>
    <row r="4381" spans="10:11">
      <c r="J4381" s="75"/>
      <c r="K4381" s="75"/>
    </row>
    <row r="4382" spans="10:11">
      <c r="J4382" s="75"/>
      <c r="K4382" s="75"/>
    </row>
    <row r="4383" spans="10:11">
      <c r="J4383" s="75"/>
      <c r="K4383" s="75"/>
    </row>
    <row r="4384" spans="10:11">
      <c r="J4384" s="75"/>
      <c r="K4384" s="75"/>
    </row>
    <row r="4385" spans="10:11">
      <c r="J4385" s="75"/>
      <c r="K4385" s="75"/>
    </row>
    <row r="4386" spans="10:11">
      <c r="J4386" s="75"/>
      <c r="K4386" s="75"/>
    </row>
    <row r="4387" spans="10:11">
      <c r="J4387" s="75"/>
      <c r="K4387" s="75"/>
    </row>
    <row r="4388" spans="10:11">
      <c r="J4388" s="75"/>
      <c r="K4388" s="75"/>
    </row>
    <row r="4389" spans="10:11">
      <c r="J4389" s="75"/>
      <c r="K4389" s="75"/>
    </row>
    <row r="4390" spans="10:11">
      <c r="J4390" s="75"/>
      <c r="K4390" s="75"/>
    </row>
    <row r="4391" spans="10:11">
      <c r="J4391" s="75"/>
      <c r="K4391" s="75"/>
    </row>
    <row r="4392" spans="10:11">
      <c r="J4392" s="75"/>
      <c r="K4392" s="75"/>
    </row>
    <row r="4393" spans="10:11">
      <c r="J4393" s="75"/>
      <c r="K4393" s="75"/>
    </row>
    <row r="4394" spans="10:11">
      <c r="J4394" s="75"/>
      <c r="K4394" s="75"/>
    </row>
    <row r="4395" spans="10:11">
      <c r="J4395" s="75"/>
      <c r="K4395" s="75"/>
    </row>
    <row r="4396" spans="10:11">
      <c r="J4396" s="75"/>
      <c r="K4396" s="75"/>
    </row>
    <row r="4397" spans="10:11">
      <c r="J4397" s="75"/>
      <c r="K4397" s="75"/>
    </row>
    <row r="4398" spans="10:11">
      <c r="J4398" s="75"/>
      <c r="K4398" s="75"/>
    </row>
    <row r="4399" spans="10:11">
      <c r="J4399" s="75"/>
      <c r="K4399" s="75"/>
    </row>
    <row r="4400" spans="10:11">
      <c r="J4400" s="75"/>
      <c r="K4400" s="75"/>
    </row>
    <row r="4401" spans="10:11">
      <c r="J4401" s="75"/>
      <c r="K4401" s="75"/>
    </row>
    <row r="4402" spans="10:11">
      <c r="J4402" s="75"/>
      <c r="K4402" s="75"/>
    </row>
    <row r="4403" spans="10:11">
      <c r="J4403" s="75"/>
      <c r="K4403" s="75"/>
    </row>
    <row r="4404" spans="10:11">
      <c r="J4404" s="75"/>
      <c r="K4404" s="75"/>
    </row>
    <row r="4405" spans="10:11">
      <c r="J4405" s="75"/>
      <c r="K4405" s="75"/>
    </row>
    <row r="4406" spans="10:11">
      <c r="J4406" s="75"/>
      <c r="K4406" s="75"/>
    </row>
    <row r="4407" spans="10:11">
      <c r="J4407" s="75"/>
      <c r="K4407" s="75"/>
    </row>
    <row r="4408" spans="10:11">
      <c r="J4408" s="75"/>
      <c r="K4408" s="75"/>
    </row>
    <row r="4409" spans="10:11">
      <c r="J4409" s="75"/>
      <c r="K4409" s="75"/>
    </row>
    <row r="4410" spans="10:11">
      <c r="J4410" s="75"/>
      <c r="K4410" s="75"/>
    </row>
    <row r="4411" spans="10:11">
      <c r="J4411" s="75"/>
      <c r="K4411" s="75"/>
    </row>
    <row r="4412" spans="10:11">
      <c r="J4412" s="75"/>
      <c r="K4412" s="75"/>
    </row>
    <row r="4413" spans="10:11">
      <c r="J4413" s="75"/>
      <c r="K4413" s="75"/>
    </row>
    <row r="4414" spans="10:11">
      <c r="J4414" s="75"/>
      <c r="K4414" s="75"/>
    </row>
    <row r="4415" spans="10:11">
      <c r="J4415" s="75"/>
      <c r="K4415" s="75"/>
    </row>
    <row r="4416" spans="10:11">
      <c r="J4416" s="75"/>
      <c r="K4416" s="75"/>
    </row>
    <row r="4417" spans="10:11">
      <c r="J4417" s="75"/>
      <c r="K4417" s="75"/>
    </row>
    <row r="4418" spans="10:11">
      <c r="J4418" s="75"/>
      <c r="K4418" s="75"/>
    </row>
    <row r="4419" spans="10:11">
      <c r="J4419" s="75"/>
      <c r="K4419" s="75"/>
    </row>
    <row r="4420" spans="10:11">
      <c r="J4420" s="75"/>
      <c r="K4420" s="75"/>
    </row>
    <row r="4421" spans="10:11">
      <c r="J4421" s="75"/>
      <c r="K4421" s="75"/>
    </row>
    <row r="4422" spans="10:11">
      <c r="J4422" s="75"/>
      <c r="K4422" s="75"/>
    </row>
    <row r="4423" spans="10:11">
      <c r="J4423" s="75"/>
      <c r="K4423" s="75"/>
    </row>
    <row r="4424" spans="10:11">
      <c r="J4424" s="75"/>
      <c r="K4424" s="75"/>
    </row>
    <row r="4425" spans="10:11">
      <c r="J4425" s="75"/>
      <c r="K4425" s="75"/>
    </row>
    <row r="4426" spans="10:11">
      <c r="J4426" s="75"/>
      <c r="K4426" s="75"/>
    </row>
    <row r="4427" spans="10:11">
      <c r="J4427" s="75"/>
      <c r="K4427" s="75"/>
    </row>
    <row r="4428" spans="10:11">
      <c r="J4428" s="75"/>
      <c r="K4428" s="75"/>
    </row>
    <row r="4429" spans="10:11">
      <c r="J4429" s="75"/>
      <c r="K4429" s="75"/>
    </row>
    <row r="4430" spans="10:11">
      <c r="J4430" s="75"/>
      <c r="K4430" s="75"/>
    </row>
    <row r="4431" spans="10:11">
      <c r="J4431" s="75"/>
      <c r="K4431" s="75"/>
    </row>
    <row r="4432" spans="10:11">
      <c r="J4432" s="75"/>
      <c r="K4432" s="75"/>
    </row>
    <row r="4433" spans="10:11">
      <c r="J4433" s="75"/>
      <c r="K4433" s="75"/>
    </row>
    <row r="4434" spans="10:11">
      <c r="J4434" s="75"/>
      <c r="K4434" s="75"/>
    </row>
    <row r="4435" spans="10:11">
      <c r="J4435" s="75"/>
      <c r="K4435" s="75"/>
    </row>
    <row r="4436" spans="10:11">
      <c r="J4436" s="75"/>
      <c r="K4436" s="75"/>
    </row>
    <row r="4437" spans="10:11">
      <c r="J4437" s="75"/>
      <c r="K4437" s="75"/>
    </row>
    <row r="4438" spans="10:11">
      <c r="J4438" s="75"/>
      <c r="K4438" s="75"/>
    </row>
    <row r="4439" spans="10:11">
      <c r="J4439" s="75"/>
      <c r="K4439" s="75"/>
    </row>
    <row r="4440" spans="10:11">
      <c r="J4440" s="75"/>
      <c r="K4440" s="75"/>
    </row>
    <row r="4441" spans="10:11">
      <c r="J4441" s="75"/>
      <c r="K4441" s="75"/>
    </row>
    <row r="4442" spans="10:11">
      <c r="J4442" s="75"/>
      <c r="K4442" s="75"/>
    </row>
    <row r="4443" spans="10:11">
      <c r="J4443" s="75"/>
      <c r="K4443" s="75"/>
    </row>
    <row r="4444" spans="10:11">
      <c r="J4444" s="75"/>
      <c r="K4444" s="75"/>
    </row>
    <row r="4445" spans="10:11">
      <c r="J4445" s="75"/>
      <c r="K4445" s="75"/>
    </row>
    <row r="4446" spans="10:11">
      <c r="J4446" s="75"/>
      <c r="K4446" s="75"/>
    </row>
    <row r="4447" spans="10:11">
      <c r="J4447" s="75"/>
      <c r="K4447" s="75"/>
    </row>
    <row r="4448" spans="10:11">
      <c r="J4448" s="75"/>
      <c r="K4448" s="75"/>
    </row>
    <row r="4449" spans="10:11">
      <c r="J4449" s="75"/>
      <c r="K4449" s="75"/>
    </row>
    <row r="4450" spans="10:11">
      <c r="J4450" s="75"/>
      <c r="K4450" s="75"/>
    </row>
    <row r="4451" spans="10:11">
      <c r="J4451" s="75"/>
      <c r="K4451" s="75"/>
    </row>
    <row r="4452" spans="10:11">
      <c r="J4452" s="75"/>
      <c r="K4452" s="75"/>
    </row>
    <row r="4453" spans="10:11">
      <c r="J4453" s="75"/>
      <c r="K4453" s="75"/>
    </row>
    <row r="4454" spans="10:11">
      <c r="J4454" s="75"/>
      <c r="K4454" s="75"/>
    </row>
    <row r="4455" spans="10:11">
      <c r="J4455" s="75"/>
      <c r="K4455" s="75"/>
    </row>
    <row r="4456" spans="10:11">
      <c r="J4456" s="75"/>
      <c r="K4456" s="75"/>
    </row>
    <row r="4457" spans="10:11">
      <c r="J4457" s="75"/>
      <c r="K4457" s="75"/>
    </row>
    <row r="4458" spans="10:11">
      <c r="J4458" s="75"/>
      <c r="K4458" s="75"/>
    </row>
    <row r="4459" spans="10:11">
      <c r="J4459" s="75"/>
      <c r="K4459" s="75"/>
    </row>
    <row r="4460" spans="10:11">
      <c r="J4460" s="75"/>
      <c r="K4460" s="75"/>
    </row>
    <row r="4461" spans="10:11">
      <c r="J4461" s="75"/>
      <c r="K4461" s="75"/>
    </row>
    <row r="4462" spans="10:11">
      <c r="J4462" s="75"/>
      <c r="K4462" s="75"/>
    </row>
    <row r="4463" spans="10:11">
      <c r="J4463" s="75"/>
      <c r="K4463" s="75"/>
    </row>
    <row r="4464" spans="10:11">
      <c r="J4464" s="75"/>
      <c r="K4464" s="75"/>
    </row>
    <row r="4465" spans="10:11">
      <c r="J4465" s="75"/>
      <c r="K4465" s="75"/>
    </row>
    <row r="4466" spans="10:11">
      <c r="J4466" s="75"/>
      <c r="K4466" s="75"/>
    </row>
    <row r="4467" spans="10:11">
      <c r="J4467" s="75"/>
      <c r="K4467" s="75"/>
    </row>
    <row r="4468" spans="10:11">
      <c r="J4468" s="75"/>
      <c r="K4468" s="75"/>
    </row>
    <row r="4469" spans="10:11">
      <c r="J4469" s="75"/>
      <c r="K4469" s="75"/>
    </row>
    <row r="4470" spans="10:11">
      <c r="J4470" s="75"/>
      <c r="K4470" s="75"/>
    </row>
    <row r="4471" spans="10:11">
      <c r="J4471" s="75"/>
      <c r="K4471" s="75"/>
    </row>
    <row r="4472" spans="10:11">
      <c r="J4472" s="75"/>
      <c r="K4472" s="75"/>
    </row>
    <row r="4473" spans="10:11">
      <c r="J4473" s="75"/>
      <c r="K4473" s="75"/>
    </row>
    <row r="4474" spans="10:11">
      <c r="J4474" s="75"/>
      <c r="K4474" s="75"/>
    </row>
    <row r="4475" spans="10:11">
      <c r="J4475" s="75"/>
      <c r="K4475" s="75"/>
    </row>
    <row r="4476" spans="10:11">
      <c r="J4476" s="75"/>
      <c r="K4476" s="75"/>
    </row>
    <row r="4477" spans="10:11">
      <c r="J4477" s="75"/>
      <c r="K4477" s="75"/>
    </row>
    <row r="4478" spans="10:11">
      <c r="J4478" s="75"/>
      <c r="K4478" s="75"/>
    </row>
    <row r="4479" spans="10:11">
      <c r="J4479" s="75"/>
      <c r="K4479" s="75"/>
    </row>
    <row r="4480" spans="10:11">
      <c r="J4480" s="75"/>
      <c r="K4480" s="75"/>
    </row>
    <row r="4481" spans="10:11">
      <c r="J4481" s="75"/>
      <c r="K4481" s="75"/>
    </row>
    <row r="4482" spans="10:11">
      <c r="J4482" s="75"/>
      <c r="K4482" s="75"/>
    </row>
    <row r="4483" spans="10:11">
      <c r="J4483" s="75"/>
      <c r="K4483" s="75"/>
    </row>
    <row r="4484" spans="10:11">
      <c r="J4484" s="75"/>
      <c r="K4484" s="75"/>
    </row>
    <row r="4485" spans="10:11">
      <c r="J4485" s="75"/>
      <c r="K4485" s="75"/>
    </row>
    <row r="4486" spans="10:11">
      <c r="J4486" s="75"/>
      <c r="K4486" s="75"/>
    </row>
    <row r="4487" spans="10:11">
      <c r="J4487" s="75"/>
      <c r="K4487" s="75"/>
    </row>
    <row r="4488" spans="10:11">
      <c r="J4488" s="75"/>
      <c r="K4488" s="75"/>
    </row>
    <row r="4489" spans="10:11">
      <c r="J4489" s="75"/>
      <c r="K4489" s="75"/>
    </row>
    <row r="4490" spans="10:11">
      <c r="J4490" s="75"/>
      <c r="K4490" s="75"/>
    </row>
    <row r="4491" spans="10:11">
      <c r="J4491" s="75"/>
      <c r="K4491" s="75"/>
    </row>
    <row r="4492" spans="10:11">
      <c r="J4492" s="75"/>
      <c r="K4492" s="75"/>
    </row>
    <row r="4493" spans="10:11">
      <c r="J4493" s="75"/>
      <c r="K4493" s="75"/>
    </row>
    <row r="4494" spans="10:11">
      <c r="J4494" s="75"/>
      <c r="K4494" s="75"/>
    </row>
    <row r="4495" spans="10:11">
      <c r="J4495" s="75"/>
      <c r="K4495" s="75"/>
    </row>
    <row r="4496" spans="10:11">
      <c r="J4496" s="75"/>
      <c r="K4496" s="75"/>
    </row>
    <row r="4497" spans="10:11">
      <c r="J4497" s="75"/>
      <c r="K4497" s="75"/>
    </row>
    <row r="4498" spans="10:11">
      <c r="J4498" s="75"/>
      <c r="K4498" s="75"/>
    </row>
    <row r="4499" spans="10:11">
      <c r="J4499" s="75"/>
      <c r="K4499" s="75"/>
    </row>
    <row r="4500" spans="10:11">
      <c r="J4500" s="75"/>
      <c r="K4500" s="75"/>
    </row>
    <row r="4501" spans="10:11">
      <c r="J4501" s="75"/>
      <c r="K4501" s="75"/>
    </row>
    <row r="4502" spans="10:11">
      <c r="J4502" s="75"/>
      <c r="K4502" s="75"/>
    </row>
    <row r="4503" spans="10:11">
      <c r="J4503" s="75"/>
      <c r="K4503" s="75"/>
    </row>
    <row r="4504" spans="10:11">
      <c r="J4504" s="75"/>
      <c r="K4504" s="75"/>
    </row>
    <row r="4505" spans="10:11">
      <c r="J4505" s="75"/>
      <c r="K4505" s="75"/>
    </row>
    <row r="4506" spans="10:11">
      <c r="J4506" s="75"/>
      <c r="K4506" s="75"/>
    </row>
    <row r="4507" spans="10:11">
      <c r="J4507" s="75"/>
      <c r="K4507" s="75"/>
    </row>
    <row r="4508" spans="10:11">
      <c r="J4508" s="75"/>
      <c r="K4508" s="75"/>
    </row>
    <row r="4509" spans="10:11">
      <c r="J4509" s="75"/>
      <c r="K4509" s="75"/>
    </row>
    <row r="4510" spans="10:11">
      <c r="J4510" s="75"/>
      <c r="K4510" s="75"/>
    </row>
    <row r="4511" spans="10:11">
      <c r="J4511" s="75"/>
      <c r="K4511" s="75"/>
    </row>
    <row r="4512" spans="10:11">
      <c r="J4512" s="75"/>
      <c r="K4512" s="75"/>
    </row>
    <row r="4513" spans="10:11">
      <c r="J4513" s="75"/>
      <c r="K4513" s="75"/>
    </row>
    <row r="4514" spans="10:11">
      <c r="J4514" s="75"/>
      <c r="K4514" s="75"/>
    </row>
    <row r="4515" spans="10:11">
      <c r="J4515" s="75"/>
      <c r="K4515" s="75"/>
    </row>
    <row r="4516" spans="10:11">
      <c r="J4516" s="75"/>
      <c r="K4516" s="75"/>
    </row>
    <row r="4517" spans="10:11">
      <c r="J4517" s="75"/>
      <c r="K4517" s="75"/>
    </row>
    <row r="4518" spans="10:11">
      <c r="J4518" s="75"/>
      <c r="K4518" s="75"/>
    </row>
    <row r="4519" spans="10:11">
      <c r="J4519" s="75"/>
      <c r="K4519" s="75"/>
    </row>
    <row r="4520" spans="10:11">
      <c r="J4520" s="75"/>
      <c r="K4520" s="75"/>
    </row>
    <row r="4521" spans="10:11">
      <c r="J4521" s="75"/>
      <c r="K4521" s="75"/>
    </row>
    <row r="4522" spans="10:11">
      <c r="J4522" s="75"/>
      <c r="K4522" s="75"/>
    </row>
    <row r="4523" spans="10:11">
      <c r="J4523" s="75"/>
      <c r="K4523" s="75"/>
    </row>
    <row r="4524" spans="10:11">
      <c r="J4524" s="75"/>
      <c r="K4524" s="75"/>
    </row>
    <row r="4525" spans="10:11">
      <c r="J4525" s="75"/>
      <c r="K4525" s="75"/>
    </row>
    <row r="4526" spans="10:11">
      <c r="J4526" s="75"/>
      <c r="K4526" s="75"/>
    </row>
    <row r="4527" spans="10:11">
      <c r="J4527" s="75"/>
      <c r="K4527" s="75"/>
    </row>
    <row r="4528" spans="10:11">
      <c r="J4528" s="75"/>
      <c r="K4528" s="75"/>
    </row>
    <row r="4529" spans="10:11">
      <c r="J4529" s="75"/>
      <c r="K4529" s="75"/>
    </row>
    <row r="4530" spans="10:11">
      <c r="J4530" s="75"/>
      <c r="K4530" s="75"/>
    </row>
    <row r="4531" spans="10:11">
      <c r="J4531" s="75"/>
      <c r="K4531" s="75"/>
    </row>
    <row r="4532" spans="10:11">
      <c r="J4532" s="75"/>
      <c r="K4532" s="75"/>
    </row>
    <row r="4533" spans="10:11">
      <c r="J4533" s="75"/>
      <c r="K4533" s="75"/>
    </row>
    <row r="4534" spans="10:11">
      <c r="J4534" s="75"/>
      <c r="K4534" s="75"/>
    </row>
    <row r="4535" spans="10:11">
      <c r="J4535" s="75"/>
      <c r="K4535" s="75"/>
    </row>
    <row r="4536" spans="10:11">
      <c r="J4536" s="75"/>
      <c r="K4536" s="75"/>
    </row>
    <row r="4537" spans="10:11">
      <c r="J4537" s="75"/>
      <c r="K4537" s="75"/>
    </row>
    <row r="4538" spans="10:11">
      <c r="J4538" s="75"/>
      <c r="K4538" s="75"/>
    </row>
    <row r="4539" spans="10:11">
      <c r="J4539" s="75"/>
      <c r="K4539" s="75"/>
    </row>
    <row r="4540" spans="10:11">
      <c r="J4540" s="75"/>
      <c r="K4540" s="75"/>
    </row>
    <row r="4541" spans="10:11">
      <c r="J4541" s="75"/>
      <c r="K4541" s="75"/>
    </row>
    <row r="4542" spans="10:11">
      <c r="J4542" s="75"/>
      <c r="K4542" s="75"/>
    </row>
    <row r="4543" spans="10:11">
      <c r="J4543" s="75"/>
      <c r="K4543" s="75"/>
    </row>
    <row r="4544" spans="10:11">
      <c r="J4544" s="75"/>
      <c r="K4544" s="75"/>
    </row>
    <row r="4545" spans="10:11">
      <c r="J4545" s="75"/>
      <c r="K4545" s="75"/>
    </row>
    <row r="4546" spans="10:11">
      <c r="J4546" s="75"/>
      <c r="K4546" s="75"/>
    </row>
    <row r="4547" spans="10:11">
      <c r="J4547" s="75"/>
      <c r="K4547" s="75"/>
    </row>
    <row r="4548" spans="10:11">
      <c r="J4548" s="75"/>
      <c r="K4548" s="75"/>
    </row>
    <row r="4549" spans="10:11">
      <c r="J4549" s="75"/>
      <c r="K4549" s="75"/>
    </row>
    <row r="4550" spans="10:11">
      <c r="J4550" s="75"/>
      <c r="K4550" s="75"/>
    </row>
    <row r="4551" spans="10:11">
      <c r="J4551" s="75"/>
      <c r="K4551" s="75"/>
    </row>
    <row r="4552" spans="10:11">
      <c r="J4552" s="75"/>
      <c r="K4552" s="75"/>
    </row>
    <row r="4553" spans="10:11">
      <c r="J4553" s="75"/>
      <c r="K4553" s="75"/>
    </row>
    <row r="4554" spans="10:11">
      <c r="J4554" s="75"/>
      <c r="K4554" s="75"/>
    </row>
    <row r="4555" spans="10:11">
      <c r="J4555" s="75"/>
      <c r="K4555" s="75"/>
    </row>
    <row r="4556" spans="10:11">
      <c r="J4556" s="75"/>
      <c r="K4556" s="75"/>
    </row>
    <row r="4557" spans="10:11">
      <c r="J4557" s="75"/>
      <c r="K4557" s="75"/>
    </row>
    <row r="4558" spans="10:11">
      <c r="J4558" s="75"/>
      <c r="K4558" s="75"/>
    </row>
    <row r="4559" spans="10:11">
      <c r="J4559" s="75"/>
      <c r="K4559" s="75"/>
    </row>
    <row r="4560" spans="10:11">
      <c r="J4560" s="75"/>
      <c r="K4560" s="75"/>
    </row>
    <row r="4561" spans="10:11">
      <c r="J4561" s="75"/>
      <c r="K4561" s="75"/>
    </row>
    <row r="4562" spans="10:11">
      <c r="J4562" s="75"/>
      <c r="K4562" s="75"/>
    </row>
    <row r="4563" spans="10:11">
      <c r="J4563" s="75"/>
      <c r="K4563" s="75"/>
    </row>
    <row r="4564" spans="10:11">
      <c r="J4564" s="75"/>
      <c r="K4564" s="75"/>
    </row>
    <row r="4565" spans="10:11">
      <c r="J4565" s="75"/>
      <c r="K4565" s="75"/>
    </row>
    <row r="4566" spans="10:11">
      <c r="J4566" s="75"/>
      <c r="K4566" s="75"/>
    </row>
    <row r="4567" spans="10:11">
      <c r="J4567" s="75"/>
      <c r="K4567" s="75"/>
    </row>
    <row r="4568" spans="10:11">
      <c r="J4568" s="75"/>
      <c r="K4568" s="75"/>
    </row>
    <row r="4569" spans="10:11">
      <c r="J4569" s="75"/>
      <c r="K4569" s="75"/>
    </row>
    <row r="4570" spans="10:11">
      <c r="J4570" s="75"/>
      <c r="K4570" s="75"/>
    </row>
    <row r="4571" spans="10:11">
      <c r="J4571" s="75"/>
      <c r="K4571" s="75"/>
    </row>
    <row r="4572" spans="10:11">
      <c r="J4572" s="75"/>
      <c r="K4572" s="75"/>
    </row>
    <row r="4573" spans="10:11">
      <c r="J4573" s="75"/>
      <c r="K4573" s="75"/>
    </row>
    <row r="4574" spans="10:11">
      <c r="J4574" s="75"/>
      <c r="K4574" s="75"/>
    </row>
    <row r="4575" spans="10:11">
      <c r="J4575" s="75"/>
      <c r="K4575" s="75"/>
    </row>
    <row r="4576" spans="10:11">
      <c r="J4576" s="75"/>
      <c r="K4576" s="75"/>
    </row>
    <row r="4577" spans="10:11">
      <c r="J4577" s="75"/>
      <c r="K4577" s="75"/>
    </row>
    <row r="4578" spans="10:11">
      <c r="J4578" s="75"/>
      <c r="K4578" s="75"/>
    </row>
    <row r="4579" spans="10:11">
      <c r="J4579" s="75"/>
      <c r="K4579" s="75"/>
    </row>
    <row r="4580" spans="10:11">
      <c r="J4580" s="75"/>
      <c r="K4580" s="75"/>
    </row>
    <row r="4581" spans="10:11">
      <c r="J4581" s="75"/>
      <c r="K4581" s="75"/>
    </row>
    <row r="4582" spans="10:11">
      <c r="J4582" s="75"/>
      <c r="K4582" s="75"/>
    </row>
    <row r="4583" spans="10:11">
      <c r="J4583" s="75"/>
      <c r="K4583" s="75"/>
    </row>
    <row r="4584" spans="10:11">
      <c r="J4584" s="75"/>
      <c r="K4584" s="75"/>
    </row>
    <row r="4585" spans="10:11">
      <c r="J4585" s="75"/>
      <c r="K4585" s="75"/>
    </row>
    <row r="4586" spans="10:11">
      <c r="J4586" s="75"/>
      <c r="K4586" s="75"/>
    </row>
    <row r="4587" spans="10:11">
      <c r="J4587" s="75"/>
      <c r="K4587" s="75"/>
    </row>
    <row r="4588" spans="10:11">
      <c r="J4588" s="75"/>
      <c r="K4588" s="75"/>
    </row>
    <row r="4589" spans="10:11">
      <c r="J4589" s="75"/>
      <c r="K4589" s="75"/>
    </row>
    <row r="4590" spans="10:11">
      <c r="J4590" s="75"/>
      <c r="K4590" s="75"/>
    </row>
    <row r="4591" spans="10:11">
      <c r="J4591" s="75"/>
      <c r="K4591" s="75"/>
    </row>
    <row r="4592" spans="10:11">
      <c r="J4592" s="75"/>
      <c r="K4592" s="75"/>
    </row>
    <row r="4593" spans="10:11">
      <c r="J4593" s="75"/>
      <c r="K4593" s="75"/>
    </row>
    <row r="4594" spans="10:11">
      <c r="J4594" s="75"/>
      <c r="K4594" s="75"/>
    </row>
    <row r="4595" spans="10:11">
      <c r="J4595" s="75"/>
      <c r="K4595" s="75"/>
    </row>
    <row r="4596" spans="10:11">
      <c r="J4596" s="75"/>
      <c r="K4596" s="75"/>
    </row>
    <row r="4597" spans="10:11">
      <c r="J4597" s="75"/>
      <c r="K4597" s="75"/>
    </row>
    <row r="4598" spans="10:11">
      <c r="J4598" s="75"/>
      <c r="K4598" s="75"/>
    </row>
    <row r="4599" spans="10:11">
      <c r="J4599" s="75"/>
      <c r="K4599" s="75"/>
    </row>
    <row r="4600" spans="10:11">
      <c r="J4600" s="75"/>
      <c r="K4600" s="75"/>
    </row>
    <row r="4601" spans="10:11">
      <c r="J4601" s="75"/>
      <c r="K4601" s="75"/>
    </row>
    <row r="4602" spans="10:11">
      <c r="J4602" s="75"/>
      <c r="K4602" s="75"/>
    </row>
    <row r="4603" spans="10:11">
      <c r="J4603" s="75"/>
      <c r="K4603" s="75"/>
    </row>
    <row r="4604" spans="10:11">
      <c r="J4604" s="75"/>
      <c r="K4604" s="75"/>
    </row>
    <row r="4605" spans="10:11">
      <c r="J4605" s="75"/>
      <c r="K4605" s="75"/>
    </row>
    <row r="4606" spans="10:11">
      <c r="J4606" s="75"/>
      <c r="K4606" s="75"/>
    </row>
    <row r="4607" spans="10:11">
      <c r="J4607" s="75"/>
      <c r="K4607" s="75"/>
    </row>
    <row r="4608" spans="10:11">
      <c r="J4608" s="75"/>
      <c r="K4608" s="75"/>
    </row>
    <row r="4609" spans="10:11">
      <c r="J4609" s="75"/>
      <c r="K4609" s="75"/>
    </row>
    <row r="4610" spans="10:11">
      <c r="J4610" s="75"/>
      <c r="K4610" s="75"/>
    </row>
    <row r="4611" spans="10:11">
      <c r="J4611" s="75"/>
      <c r="K4611" s="75"/>
    </row>
    <row r="4612" spans="10:11">
      <c r="J4612" s="75"/>
      <c r="K4612" s="75"/>
    </row>
    <row r="4613" spans="10:11">
      <c r="J4613" s="75"/>
      <c r="K4613" s="75"/>
    </row>
    <row r="4614" spans="10:11">
      <c r="J4614" s="75"/>
      <c r="K4614" s="75"/>
    </row>
    <row r="4615" spans="10:11">
      <c r="J4615" s="75"/>
      <c r="K4615" s="75"/>
    </row>
    <row r="4616" spans="10:11">
      <c r="J4616" s="75"/>
      <c r="K4616" s="75"/>
    </row>
    <row r="4617" spans="10:11">
      <c r="J4617" s="75"/>
      <c r="K4617" s="75"/>
    </row>
    <row r="4618" spans="10:11">
      <c r="J4618" s="75"/>
      <c r="K4618" s="75"/>
    </row>
    <row r="4619" spans="10:11">
      <c r="J4619" s="75"/>
      <c r="K4619" s="75"/>
    </row>
    <row r="4620" spans="10:11">
      <c r="J4620" s="75"/>
      <c r="K4620" s="75"/>
    </row>
    <row r="4621" spans="10:11">
      <c r="J4621" s="75"/>
      <c r="K4621" s="75"/>
    </row>
    <row r="4622" spans="10:11">
      <c r="J4622" s="75"/>
      <c r="K4622" s="75"/>
    </row>
    <row r="4623" spans="10:11">
      <c r="J4623" s="75"/>
      <c r="K4623" s="75"/>
    </row>
    <row r="4624" spans="10:11">
      <c r="J4624" s="75"/>
      <c r="K4624" s="75"/>
    </row>
    <row r="4625" spans="10:11">
      <c r="J4625" s="75"/>
      <c r="K4625" s="75"/>
    </row>
    <row r="4626" spans="10:11">
      <c r="J4626" s="75"/>
      <c r="K4626" s="75"/>
    </row>
    <row r="4627" spans="10:11">
      <c r="J4627" s="75"/>
      <c r="K4627" s="75"/>
    </row>
    <row r="4628" spans="10:11">
      <c r="J4628" s="75"/>
      <c r="K4628" s="75"/>
    </row>
    <row r="4629" spans="10:11">
      <c r="J4629" s="75"/>
      <c r="K4629" s="75"/>
    </row>
    <row r="4630" spans="10:11">
      <c r="J4630" s="75"/>
      <c r="K4630" s="75"/>
    </row>
    <row r="4631" spans="10:11">
      <c r="J4631" s="75"/>
      <c r="K4631" s="75"/>
    </row>
    <row r="4632" spans="10:11">
      <c r="J4632" s="75"/>
      <c r="K4632" s="75"/>
    </row>
    <row r="4633" spans="10:11">
      <c r="J4633" s="75"/>
      <c r="K4633" s="75"/>
    </row>
    <row r="4634" spans="10:11">
      <c r="J4634" s="75"/>
      <c r="K4634" s="75"/>
    </row>
    <row r="4635" spans="10:11">
      <c r="J4635" s="75"/>
      <c r="K4635" s="75"/>
    </row>
    <row r="4636" spans="10:11">
      <c r="J4636" s="75"/>
      <c r="K4636" s="75"/>
    </row>
    <row r="4637" spans="10:11">
      <c r="J4637" s="75"/>
      <c r="K4637" s="75"/>
    </row>
    <row r="4638" spans="10:11">
      <c r="J4638" s="75"/>
      <c r="K4638" s="75"/>
    </row>
    <row r="4639" spans="10:11">
      <c r="J4639" s="75"/>
      <c r="K4639" s="75"/>
    </row>
    <row r="4640" spans="10:11">
      <c r="J4640" s="75"/>
      <c r="K4640" s="75"/>
    </row>
    <row r="4641" spans="10:11">
      <c r="J4641" s="75"/>
      <c r="K4641" s="75"/>
    </row>
    <row r="4642" spans="10:11">
      <c r="J4642" s="75"/>
      <c r="K4642" s="75"/>
    </row>
    <row r="4643" spans="10:11">
      <c r="J4643" s="75"/>
      <c r="K4643" s="75"/>
    </row>
    <row r="4644" spans="10:11">
      <c r="J4644" s="75"/>
      <c r="K4644" s="75"/>
    </row>
    <row r="4645" spans="10:11">
      <c r="J4645" s="75"/>
      <c r="K4645" s="75"/>
    </row>
    <row r="4646" spans="10:11">
      <c r="J4646" s="75"/>
      <c r="K4646" s="75"/>
    </row>
    <row r="4647" spans="10:11">
      <c r="J4647" s="75"/>
      <c r="K4647" s="75"/>
    </row>
    <row r="4648" spans="10:11">
      <c r="J4648" s="75"/>
      <c r="K4648" s="75"/>
    </row>
    <row r="4649" spans="10:11">
      <c r="J4649" s="75"/>
      <c r="K4649" s="75"/>
    </row>
    <row r="4650" spans="10:11">
      <c r="J4650" s="75"/>
      <c r="K4650" s="75"/>
    </row>
    <row r="4651" spans="10:11">
      <c r="J4651" s="75"/>
      <c r="K4651" s="75"/>
    </row>
    <row r="4652" spans="10:11">
      <c r="J4652" s="75"/>
      <c r="K4652" s="75"/>
    </row>
    <row r="4653" spans="10:11">
      <c r="J4653" s="75"/>
      <c r="K4653" s="75"/>
    </row>
    <row r="4654" spans="10:11">
      <c r="J4654" s="75"/>
      <c r="K4654" s="75"/>
    </row>
    <row r="4655" spans="10:11">
      <c r="J4655" s="75"/>
      <c r="K4655" s="75"/>
    </row>
    <row r="4656" spans="10:11">
      <c r="J4656" s="75"/>
      <c r="K4656" s="75"/>
    </row>
    <row r="4657" spans="10:11">
      <c r="J4657" s="75"/>
      <c r="K4657" s="75"/>
    </row>
    <row r="4658" spans="10:11">
      <c r="J4658" s="75"/>
      <c r="K4658" s="75"/>
    </row>
    <row r="4659" spans="10:11">
      <c r="J4659" s="75"/>
      <c r="K4659" s="75"/>
    </row>
    <row r="4660" spans="10:11">
      <c r="J4660" s="75"/>
      <c r="K4660" s="75"/>
    </row>
    <row r="4661" spans="10:11">
      <c r="J4661" s="75"/>
      <c r="K4661" s="75"/>
    </row>
    <row r="4662" spans="10:11">
      <c r="J4662" s="75"/>
      <c r="K4662" s="75"/>
    </row>
    <row r="4663" spans="10:11">
      <c r="J4663" s="75"/>
      <c r="K4663" s="75"/>
    </row>
    <row r="4664" spans="10:11">
      <c r="J4664" s="75"/>
      <c r="K4664" s="75"/>
    </row>
    <row r="4665" spans="10:11">
      <c r="J4665" s="75"/>
      <c r="K4665" s="75"/>
    </row>
    <row r="4666" spans="10:11">
      <c r="J4666" s="75"/>
      <c r="K4666" s="75"/>
    </row>
    <row r="4667" spans="10:11">
      <c r="J4667" s="75"/>
      <c r="K4667" s="75"/>
    </row>
    <row r="4668" spans="10:11">
      <c r="J4668" s="75"/>
      <c r="K4668" s="75"/>
    </row>
    <row r="4669" spans="10:11">
      <c r="J4669" s="75"/>
      <c r="K4669" s="75"/>
    </row>
    <row r="4670" spans="10:11">
      <c r="J4670" s="75"/>
      <c r="K4670" s="75"/>
    </row>
    <row r="4671" spans="10:11">
      <c r="J4671" s="75"/>
      <c r="K4671" s="75"/>
    </row>
    <row r="4672" spans="10:11">
      <c r="J4672" s="75"/>
      <c r="K4672" s="75"/>
    </row>
    <row r="4673" spans="10:11">
      <c r="J4673" s="75"/>
      <c r="K4673" s="75"/>
    </row>
    <row r="4674" spans="10:11">
      <c r="J4674" s="75"/>
      <c r="K4674" s="75"/>
    </row>
    <row r="4675" spans="10:11">
      <c r="J4675" s="75"/>
      <c r="K4675" s="75"/>
    </row>
    <row r="4676" spans="10:11">
      <c r="J4676" s="75"/>
      <c r="K4676" s="75"/>
    </row>
    <row r="4677" spans="10:11">
      <c r="J4677" s="75"/>
      <c r="K4677" s="75"/>
    </row>
    <row r="4678" spans="10:11">
      <c r="J4678" s="75"/>
      <c r="K4678" s="75"/>
    </row>
    <row r="4679" spans="10:11">
      <c r="J4679" s="75"/>
      <c r="K4679" s="75"/>
    </row>
    <row r="4680" spans="10:11">
      <c r="J4680" s="75"/>
      <c r="K4680" s="75"/>
    </row>
    <row r="4681" spans="10:11">
      <c r="J4681" s="75"/>
      <c r="K4681" s="75"/>
    </row>
    <row r="4682" spans="10:11">
      <c r="J4682" s="75"/>
      <c r="K4682" s="75"/>
    </row>
    <row r="4683" spans="10:11">
      <c r="J4683" s="75"/>
      <c r="K4683" s="75"/>
    </row>
    <row r="4684" spans="10:11">
      <c r="J4684" s="75"/>
      <c r="K4684" s="75"/>
    </row>
    <row r="4685" spans="10:11">
      <c r="J4685" s="75"/>
      <c r="K4685" s="75"/>
    </row>
    <row r="4686" spans="10:11">
      <c r="J4686" s="75"/>
      <c r="K4686" s="75"/>
    </row>
    <row r="4687" spans="10:11">
      <c r="J4687" s="75"/>
      <c r="K4687" s="75"/>
    </row>
    <row r="4688" spans="10:11">
      <c r="J4688" s="75"/>
      <c r="K4688" s="75"/>
    </row>
    <row r="4689" spans="10:11">
      <c r="J4689" s="75"/>
      <c r="K4689" s="75"/>
    </row>
    <row r="4690" spans="10:11">
      <c r="J4690" s="75"/>
      <c r="K4690" s="75"/>
    </row>
    <row r="4691" spans="10:11">
      <c r="J4691" s="75"/>
      <c r="K4691" s="75"/>
    </row>
    <row r="4692" spans="10:11">
      <c r="J4692" s="75"/>
      <c r="K4692" s="75"/>
    </row>
    <row r="4693" spans="10:11">
      <c r="J4693" s="75"/>
      <c r="K4693" s="75"/>
    </row>
    <row r="4694" spans="10:11">
      <c r="J4694" s="75"/>
      <c r="K4694" s="75"/>
    </row>
    <row r="4695" spans="10:11">
      <c r="J4695" s="75"/>
      <c r="K4695" s="75"/>
    </row>
    <row r="4696" spans="10:11">
      <c r="J4696" s="75"/>
      <c r="K4696" s="75"/>
    </row>
    <row r="4697" spans="10:11">
      <c r="J4697" s="75"/>
      <c r="K4697" s="75"/>
    </row>
    <row r="4698" spans="10:11">
      <c r="J4698" s="75"/>
      <c r="K4698" s="75"/>
    </row>
    <row r="4699" spans="10:11">
      <c r="J4699" s="75"/>
      <c r="K4699" s="75"/>
    </row>
    <row r="4700" spans="10:11">
      <c r="J4700" s="75"/>
      <c r="K4700" s="75"/>
    </row>
    <row r="4701" spans="10:11">
      <c r="J4701" s="75"/>
      <c r="K4701" s="75"/>
    </row>
    <row r="4702" spans="10:11">
      <c r="J4702" s="75"/>
      <c r="K4702" s="75"/>
    </row>
    <row r="4703" spans="10:11">
      <c r="J4703" s="75"/>
      <c r="K4703" s="75"/>
    </row>
    <row r="4704" spans="10:11">
      <c r="J4704" s="75"/>
      <c r="K4704" s="75"/>
    </row>
    <row r="4705" spans="10:11">
      <c r="J4705" s="75"/>
      <c r="K4705" s="75"/>
    </row>
    <row r="4706" spans="10:11">
      <c r="J4706" s="75"/>
      <c r="K4706" s="75"/>
    </row>
    <row r="4707" spans="10:11">
      <c r="J4707" s="75"/>
      <c r="K4707" s="75"/>
    </row>
    <row r="4708" spans="10:11">
      <c r="J4708" s="75"/>
      <c r="K4708" s="75"/>
    </row>
    <row r="4709" spans="10:11">
      <c r="J4709" s="75"/>
      <c r="K4709" s="75"/>
    </row>
    <row r="4710" spans="10:11">
      <c r="J4710" s="75"/>
      <c r="K4710" s="75"/>
    </row>
    <row r="4711" spans="10:11">
      <c r="J4711" s="75"/>
      <c r="K4711" s="75"/>
    </row>
    <row r="4712" spans="10:11">
      <c r="J4712" s="75"/>
      <c r="K4712" s="75"/>
    </row>
    <row r="4713" spans="10:11">
      <c r="J4713" s="75"/>
      <c r="K4713" s="75"/>
    </row>
    <row r="4714" spans="10:11">
      <c r="J4714" s="75"/>
      <c r="K4714" s="75"/>
    </row>
    <row r="4715" spans="10:11">
      <c r="J4715" s="75"/>
      <c r="K4715" s="75"/>
    </row>
    <row r="4716" spans="10:11">
      <c r="J4716" s="75"/>
      <c r="K4716" s="75"/>
    </row>
    <row r="4717" spans="10:11">
      <c r="J4717" s="75"/>
      <c r="K4717" s="75"/>
    </row>
    <row r="4718" spans="10:11">
      <c r="J4718" s="75"/>
      <c r="K4718" s="75"/>
    </row>
    <row r="4719" spans="10:11">
      <c r="J4719" s="75"/>
      <c r="K4719" s="75"/>
    </row>
    <row r="4720" spans="10:11">
      <c r="J4720" s="75"/>
      <c r="K4720" s="75"/>
    </row>
    <row r="4721" spans="10:11">
      <c r="J4721" s="75"/>
      <c r="K4721" s="75"/>
    </row>
    <row r="4722" spans="10:11">
      <c r="J4722" s="75"/>
      <c r="K4722" s="75"/>
    </row>
    <row r="4723" spans="10:11">
      <c r="J4723" s="75"/>
      <c r="K4723" s="75"/>
    </row>
    <row r="4724" spans="10:11">
      <c r="J4724" s="75"/>
      <c r="K4724" s="75"/>
    </row>
    <row r="4725" spans="10:11">
      <c r="J4725" s="75"/>
      <c r="K4725" s="75"/>
    </row>
    <row r="4726" spans="10:11">
      <c r="J4726" s="75"/>
      <c r="K4726" s="75"/>
    </row>
    <row r="4727" spans="10:11">
      <c r="J4727" s="75"/>
      <c r="K4727" s="75"/>
    </row>
    <row r="4728" spans="10:11">
      <c r="J4728" s="75"/>
      <c r="K4728" s="75"/>
    </row>
    <row r="4729" spans="10:11">
      <c r="J4729" s="75"/>
      <c r="K4729" s="75"/>
    </row>
    <row r="4730" spans="10:11">
      <c r="J4730" s="75"/>
      <c r="K4730" s="75"/>
    </row>
    <row r="4731" spans="10:11">
      <c r="J4731" s="75"/>
      <c r="K4731" s="75"/>
    </row>
    <row r="4732" spans="10:11">
      <c r="J4732" s="75"/>
      <c r="K4732" s="75"/>
    </row>
    <row r="4733" spans="10:11">
      <c r="J4733" s="75"/>
      <c r="K4733" s="75"/>
    </row>
    <row r="4734" spans="10:11">
      <c r="J4734" s="75"/>
      <c r="K4734" s="75"/>
    </row>
    <row r="4735" spans="10:11">
      <c r="J4735" s="75"/>
      <c r="K4735" s="75"/>
    </row>
    <row r="4736" spans="10:11">
      <c r="J4736" s="75"/>
      <c r="K4736" s="75"/>
    </row>
    <row r="4737" spans="10:11">
      <c r="J4737" s="75"/>
      <c r="K4737" s="75"/>
    </row>
    <row r="4738" spans="10:11">
      <c r="J4738" s="75"/>
      <c r="K4738" s="75"/>
    </row>
    <row r="4739" spans="10:11">
      <c r="J4739" s="75"/>
      <c r="K4739" s="75"/>
    </row>
    <row r="4740" spans="10:11">
      <c r="J4740" s="75"/>
      <c r="K4740" s="75"/>
    </row>
    <row r="4741" spans="10:11">
      <c r="J4741" s="75"/>
      <c r="K4741" s="75"/>
    </row>
    <row r="4742" spans="10:11">
      <c r="J4742" s="75"/>
      <c r="K4742" s="75"/>
    </row>
    <row r="4743" spans="10:11">
      <c r="J4743" s="75"/>
      <c r="K4743" s="75"/>
    </row>
    <row r="4744" spans="10:11">
      <c r="J4744" s="75"/>
      <c r="K4744" s="75"/>
    </row>
    <row r="4745" spans="10:11">
      <c r="J4745" s="75"/>
      <c r="K4745" s="75"/>
    </row>
    <row r="4746" spans="10:11">
      <c r="J4746" s="75"/>
      <c r="K4746" s="75"/>
    </row>
    <row r="4747" spans="10:11">
      <c r="J4747" s="75"/>
      <c r="K4747" s="75"/>
    </row>
    <row r="4748" spans="10:11">
      <c r="J4748" s="75"/>
      <c r="K4748" s="75"/>
    </row>
    <row r="4749" spans="10:11">
      <c r="J4749" s="75"/>
      <c r="K4749" s="75"/>
    </row>
    <row r="4750" spans="10:11">
      <c r="J4750" s="75"/>
      <c r="K4750" s="75"/>
    </row>
    <row r="4751" spans="10:11">
      <c r="J4751" s="75"/>
      <c r="K4751" s="75"/>
    </row>
    <row r="4752" spans="10:11">
      <c r="J4752" s="75"/>
      <c r="K4752" s="75"/>
    </row>
    <row r="4753" spans="10:11">
      <c r="J4753" s="75"/>
      <c r="K4753" s="75"/>
    </row>
    <row r="4754" spans="10:11">
      <c r="J4754" s="75"/>
      <c r="K4754" s="75"/>
    </row>
    <row r="4755" spans="10:11">
      <c r="J4755" s="75"/>
      <c r="K4755" s="75"/>
    </row>
    <row r="4756" spans="10:11">
      <c r="J4756" s="75"/>
      <c r="K4756" s="75"/>
    </row>
    <row r="4757" spans="10:11">
      <c r="J4757" s="75"/>
      <c r="K4757" s="75"/>
    </row>
    <row r="4758" spans="10:11">
      <c r="J4758" s="75"/>
      <c r="K4758" s="75"/>
    </row>
    <row r="4759" spans="10:11">
      <c r="J4759" s="75"/>
      <c r="K4759" s="75"/>
    </row>
    <row r="4760" spans="10:11">
      <c r="J4760" s="75"/>
      <c r="K4760" s="75"/>
    </row>
    <row r="4761" spans="10:11">
      <c r="J4761" s="75"/>
      <c r="K4761" s="75"/>
    </row>
    <row r="4762" spans="10:11">
      <c r="J4762" s="75"/>
      <c r="K4762" s="75"/>
    </row>
    <row r="4763" spans="10:11">
      <c r="J4763" s="75"/>
      <c r="K4763" s="75"/>
    </row>
    <row r="4764" spans="10:11">
      <c r="J4764" s="75"/>
      <c r="K4764" s="75"/>
    </row>
    <row r="4765" spans="10:11">
      <c r="J4765" s="75"/>
      <c r="K4765" s="75"/>
    </row>
    <row r="4766" spans="10:11">
      <c r="J4766" s="75"/>
      <c r="K4766" s="75"/>
    </row>
    <row r="4767" spans="10:11">
      <c r="J4767" s="75"/>
      <c r="K4767" s="75"/>
    </row>
    <row r="4768" spans="10:11">
      <c r="J4768" s="75"/>
      <c r="K4768" s="75"/>
    </row>
    <row r="4769" spans="10:11">
      <c r="J4769" s="75"/>
      <c r="K4769" s="75"/>
    </row>
    <row r="4770" spans="10:11">
      <c r="J4770" s="75"/>
      <c r="K4770" s="75"/>
    </row>
    <row r="4771" spans="10:11">
      <c r="J4771" s="75"/>
      <c r="K4771" s="75"/>
    </row>
    <row r="4772" spans="10:11">
      <c r="J4772" s="75"/>
      <c r="K4772" s="75"/>
    </row>
    <row r="4773" spans="10:11">
      <c r="J4773" s="75"/>
      <c r="K4773" s="75"/>
    </row>
    <row r="4774" spans="10:11">
      <c r="J4774" s="75"/>
      <c r="K4774" s="75"/>
    </row>
    <row r="4775" spans="10:11">
      <c r="J4775" s="75"/>
      <c r="K4775" s="75"/>
    </row>
    <row r="4776" spans="10:11">
      <c r="J4776" s="75"/>
      <c r="K4776" s="75"/>
    </row>
    <row r="4777" spans="10:11">
      <c r="J4777" s="75"/>
      <c r="K4777" s="75"/>
    </row>
    <row r="4778" spans="10:11">
      <c r="J4778" s="75"/>
      <c r="K4778" s="75"/>
    </row>
    <row r="4779" spans="10:11">
      <c r="J4779" s="75"/>
      <c r="K4779" s="75"/>
    </row>
    <row r="4780" spans="10:11">
      <c r="J4780" s="75"/>
      <c r="K4780" s="75"/>
    </row>
    <row r="4781" spans="10:11">
      <c r="J4781" s="75"/>
      <c r="K4781" s="75"/>
    </row>
    <row r="4782" spans="10:11">
      <c r="J4782" s="75"/>
      <c r="K4782" s="75"/>
    </row>
    <row r="4783" spans="10:11">
      <c r="J4783" s="75"/>
      <c r="K4783" s="75"/>
    </row>
    <row r="4784" spans="10:11">
      <c r="J4784" s="75"/>
      <c r="K4784" s="75"/>
    </row>
    <row r="4785" spans="10:11">
      <c r="J4785" s="75"/>
      <c r="K4785" s="75"/>
    </row>
    <row r="4786" spans="10:11">
      <c r="J4786" s="75"/>
      <c r="K4786" s="75"/>
    </row>
    <row r="4787" spans="10:11">
      <c r="J4787" s="75"/>
      <c r="K4787" s="75"/>
    </row>
    <row r="4788" spans="10:11">
      <c r="J4788" s="75"/>
      <c r="K4788" s="75"/>
    </row>
    <row r="4789" spans="10:11">
      <c r="J4789" s="75"/>
      <c r="K4789" s="75"/>
    </row>
    <row r="4790" spans="10:11">
      <c r="J4790" s="75"/>
      <c r="K4790" s="75"/>
    </row>
    <row r="4791" spans="10:11">
      <c r="J4791" s="75"/>
      <c r="K4791" s="75"/>
    </row>
    <row r="4792" spans="10:11">
      <c r="J4792" s="75"/>
      <c r="K4792" s="75"/>
    </row>
    <row r="4793" spans="10:11">
      <c r="J4793" s="75"/>
      <c r="K4793" s="75"/>
    </row>
    <row r="4794" spans="10:11">
      <c r="J4794" s="75"/>
      <c r="K4794" s="75"/>
    </row>
    <row r="4795" spans="10:11">
      <c r="J4795" s="75"/>
      <c r="K4795" s="75"/>
    </row>
    <row r="4796" spans="10:11">
      <c r="J4796" s="75"/>
      <c r="K4796" s="75"/>
    </row>
    <row r="4797" spans="10:11">
      <c r="J4797" s="75"/>
      <c r="K4797" s="75"/>
    </row>
    <row r="4798" spans="10:11">
      <c r="J4798" s="75"/>
      <c r="K4798" s="75"/>
    </row>
    <row r="4799" spans="10:11">
      <c r="J4799" s="75"/>
      <c r="K4799" s="75"/>
    </row>
    <row r="4800" spans="10:11">
      <c r="J4800" s="75"/>
      <c r="K4800" s="75"/>
    </row>
    <row r="4801" spans="10:11">
      <c r="J4801" s="75"/>
      <c r="K4801" s="75"/>
    </row>
    <row r="4802" spans="10:11">
      <c r="J4802" s="75"/>
      <c r="K4802" s="75"/>
    </row>
    <row r="4803" spans="10:11">
      <c r="J4803" s="75"/>
      <c r="K4803" s="75"/>
    </row>
    <row r="4804" spans="10:11">
      <c r="J4804" s="75"/>
      <c r="K4804" s="75"/>
    </row>
    <row r="4805" spans="10:11">
      <c r="J4805" s="75"/>
      <c r="K4805" s="75"/>
    </row>
    <row r="4806" spans="10:11">
      <c r="J4806" s="75"/>
      <c r="K4806" s="75"/>
    </row>
    <row r="4807" spans="10:11">
      <c r="J4807" s="75"/>
      <c r="K4807" s="75"/>
    </row>
    <row r="4808" spans="10:11">
      <c r="J4808" s="75"/>
      <c r="K4808" s="75"/>
    </row>
    <row r="4809" spans="10:11">
      <c r="J4809" s="75"/>
      <c r="K4809" s="75"/>
    </row>
    <row r="4810" spans="10:11">
      <c r="J4810" s="75"/>
      <c r="K4810" s="75"/>
    </row>
    <row r="4811" spans="10:11">
      <c r="J4811" s="75"/>
      <c r="K4811" s="75"/>
    </row>
    <row r="4812" spans="10:11">
      <c r="J4812" s="75"/>
      <c r="K4812" s="75"/>
    </row>
    <row r="4813" spans="10:11">
      <c r="J4813" s="75"/>
      <c r="K4813" s="75"/>
    </row>
    <row r="4814" spans="10:11">
      <c r="J4814" s="75"/>
      <c r="K4814" s="75"/>
    </row>
    <row r="4815" spans="10:11">
      <c r="J4815" s="75"/>
      <c r="K4815" s="75"/>
    </row>
    <row r="4816" spans="10:11">
      <c r="J4816" s="75"/>
      <c r="K4816" s="75"/>
    </row>
    <row r="4817" spans="10:11">
      <c r="J4817" s="75"/>
      <c r="K4817" s="75"/>
    </row>
    <row r="4818" spans="10:11">
      <c r="J4818" s="75"/>
      <c r="K4818" s="75"/>
    </row>
    <row r="4819" spans="10:11">
      <c r="J4819" s="75"/>
      <c r="K4819" s="75"/>
    </row>
    <row r="4820" spans="10:11">
      <c r="J4820" s="75"/>
      <c r="K4820" s="75"/>
    </row>
    <row r="4821" spans="10:11">
      <c r="J4821" s="75"/>
      <c r="K4821" s="75"/>
    </row>
    <row r="4822" spans="10:11">
      <c r="J4822" s="75"/>
      <c r="K4822" s="75"/>
    </row>
    <row r="4823" spans="10:11">
      <c r="J4823" s="75"/>
      <c r="K4823" s="75"/>
    </row>
    <row r="4824" spans="10:11">
      <c r="J4824" s="75"/>
      <c r="K4824" s="75"/>
    </row>
    <row r="4825" spans="10:11">
      <c r="J4825" s="75"/>
      <c r="K4825" s="75"/>
    </row>
    <row r="4826" spans="10:11">
      <c r="J4826" s="75"/>
      <c r="K4826" s="75"/>
    </row>
    <row r="4827" spans="10:11">
      <c r="J4827" s="75"/>
      <c r="K4827" s="75"/>
    </row>
    <row r="4828" spans="10:11">
      <c r="J4828" s="75"/>
      <c r="K4828" s="75"/>
    </row>
    <row r="4829" spans="10:11">
      <c r="J4829" s="75"/>
      <c r="K4829" s="75"/>
    </row>
    <row r="4830" spans="10:11">
      <c r="J4830" s="75"/>
      <c r="K4830" s="75"/>
    </row>
    <row r="4831" spans="10:11">
      <c r="J4831" s="75"/>
      <c r="K4831" s="75"/>
    </row>
    <row r="4832" spans="10:11">
      <c r="J4832" s="75"/>
      <c r="K4832" s="75"/>
    </row>
    <row r="4833" spans="10:11">
      <c r="J4833" s="75"/>
      <c r="K4833" s="75"/>
    </row>
    <row r="4834" spans="10:11">
      <c r="J4834" s="75"/>
      <c r="K4834" s="75"/>
    </row>
    <row r="4835" spans="10:11">
      <c r="J4835" s="75"/>
      <c r="K4835" s="75"/>
    </row>
    <row r="4836" spans="10:11">
      <c r="J4836" s="75"/>
      <c r="K4836" s="75"/>
    </row>
    <row r="4837" spans="10:11">
      <c r="J4837" s="75"/>
      <c r="K4837" s="75"/>
    </row>
    <row r="4838" spans="10:11">
      <c r="J4838" s="75"/>
      <c r="K4838" s="75"/>
    </row>
    <row r="4839" spans="10:11">
      <c r="J4839" s="75"/>
      <c r="K4839" s="75"/>
    </row>
    <row r="4840" spans="10:11">
      <c r="J4840" s="75"/>
      <c r="K4840" s="75"/>
    </row>
    <row r="4841" spans="10:11">
      <c r="J4841" s="75"/>
      <c r="K4841" s="75"/>
    </row>
    <row r="4842" spans="10:11">
      <c r="J4842" s="75"/>
      <c r="K4842" s="75"/>
    </row>
    <row r="4843" spans="10:11">
      <c r="J4843" s="75"/>
      <c r="K4843" s="75"/>
    </row>
    <row r="4844" spans="10:11">
      <c r="J4844" s="75"/>
      <c r="K4844" s="75"/>
    </row>
    <row r="4845" spans="10:11">
      <c r="J4845" s="75"/>
      <c r="K4845" s="75"/>
    </row>
    <row r="4846" spans="10:11">
      <c r="J4846" s="75"/>
      <c r="K4846" s="75"/>
    </row>
    <row r="4847" spans="10:11">
      <c r="J4847" s="75"/>
      <c r="K4847" s="75"/>
    </row>
    <row r="4848" spans="10:11">
      <c r="J4848" s="75"/>
      <c r="K4848" s="75"/>
    </row>
    <row r="4849" spans="10:11">
      <c r="J4849" s="75"/>
      <c r="K4849" s="75"/>
    </row>
    <row r="4850" spans="10:11">
      <c r="J4850" s="75"/>
      <c r="K4850" s="75"/>
    </row>
    <row r="4851" spans="10:11">
      <c r="J4851" s="75"/>
      <c r="K4851" s="75"/>
    </row>
    <row r="4852" spans="10:11">
      <c r="J4852" s="75"/>
      <c r="K4852" s="75"/>
    </row>
    <row r="4853" spans="10:11">
      <c r="J4853" s="75"/>
      <c r="K4853" s="75"/>
    </row>
    <row r="4854" spans="10:11">
      <c r="J4854" s="75"/>
      <c r="K4854" s="75"/>
    </row>
    <row r="4855" spans="10:11">
      <c r="J4855" s="75"/>
      <c r="K4855" s="75"/>
    </row>
    <row r="4856" spans="10:11">
      <c r="J4856" s="75"/>
      <c r="K4856" s="75"/>
    </row>
    <row r="4857" spans="10:11">
      <c r="J4857" s="75"/>
      <c r="K4857" s="75"/>
    </row>
    <row r="4858" spans="10:11">
      <c r="J4858" s="75"/>
      <c r="K4858" s="75"/>
    </row>
    <row r="4859" spans="10:11">
      <c r="J4859" s="75"/>
      <c r="K4859" s="75"/>
    </row>
    <row r="4860" spans="10:11">
      <c r="J4860" s="75"/>
      <c r="K4860" s="75"/>
    </row>
    <row r="4861" spans="10:11">
      <c r="J4861" s="75"/>
      <c r="K4861" s="75"/>
    </row>
    <row r="4862" spans="10:11">
      <c r="J4862" s="75"/>
      <c r="K4862" s="75"/>
    </row>
    <row r="4863" spans="10:11">
      <c r="J4863" s="75"/>
      <c r="K4863" s="75"/>
    </row>
    <row r="4864" spans="10:11">
      <c r="J4864" s="75"/>
      <c r="K4864" s="75"/>
    </row>
    <row r="4865" spans="10:11">
      <c r="J4865" s="75"/>
      <c r="K4865" s="75"/>
    </row>
    <row r="4866" spans="10:11">
      <c r="J4866" s="75"/>
      <c r="K4866" s="75"/>
    </row>
    <row r="4867" spans="10:11">
      <c r="J4867" s="75"/>
      <c r="K4867" s="75"/>
    </row>
    <row r="4868" spans="10:11">
      <c r="J4868" s="75"/>
      <c r="K4868" s="75"/>
    </row>
    <row r="4869" spans="10:11">
      <c r="J4869" s="75"/>
      <c r="K4869" s="75"/>
    </row>
    <row r="4870" spans="10:11">
      <c r="J4870" s="75"/>
      <c r="K4870" s="75"/>
    </row>
    <row r="4871" spans="10:11">
      <c r="J4871" s="75"/>
      <c r="K4871" s="75"/>
    </row>
    <row r="4872" spans="10:11">
      <c r="J4872" s="75"/>
      <c r="K4872" s="75"/>
    </row>
    <row r="4873" spans="10:11">
      <c r="J4873" s="75"/>
      <c r="K4873" s="75"/>
    </row>
    <row r="4874" spans="10:11">
      <c r="J4874" s="75"/>
      <c r="K4874" s="75"/>
    </row>
    <row r="4875" spans="10:11">
      <c r="J4875" s="75"/>
      <c r="K4875" s="75"/>
    </row>
    <row r="4876" spans="10:11">
      <c r="J4876" s="75"/>
      <c r="K4876" s="75"/>
    </row>
    <row r="4877" spans="10:11">
      <c r="J4877" s="75"/>
      <c r="K4877" s="75"/>
    </row>
    <row r="4878" spans="10:11">
      <c r="J4878" s="75"/>
      <c r="K4878" s="75"/>
    </row>
    <row r="4879" spans="10:11">
      <c r="J4879" s="75"/>
      <c r="K4879" s="75"/>
    </row>
    <row r="4880" spans="10:11">
      <c r="J4880" s="75"/>
      <c r="K4880" s="75"/>
    </row>
    <row r="4881" spans="10:11">
      <c r="J4881" s="75"/>
      <c r="K4881" s="75"/>
    </row>
    <row r="4882" spans="10:11">
      <c r="J4882" s="75"/>
      <c r="K4882" s="75"/>
    </row>
    <row r="4883" spans="10:11">
      <c r="J4883" s="75"/>
      <c r="K4883" s="75"/>
    </row>
    <row r="4884" spans="10:11">
      <c r="J4884" s="75"/>
      <c r="K4884" s="75"/>
    </row>
    <row r="4885" spans="10:11">
      <c r="J4885" s="75"/>
      <c r="K4885" s="75"/>
    </row>
    <row r="4886" spans="10:11">
      <c r="J4886" s="75"/>
      <c r="K4886" s="75"/>
    </row>
    <row r="4887" spans="10:11">
      <c r="J4887" s="75"/>
      <c r="K4887" s="75"/>
    </row>
    <row r="4888" spans="10:11">
      <c r="J4888" s="75"/>
      <c r="K4888" s="75"/>
    </row>
    <row r="4889" spans="10:11">
      <c r="J4889" s="75"/>
      <c r="K4889" s="75"/>
    </row>
    <row r="4890" spans="10:11">
      <c r="J4890" s="75"/>
      <c r="K4890" s="75"/>
    </row>
    <row r="4891" spans="10:11">
      <c r="J4891" s="75"/>
      <c r="K4891" s="75"/>
    </row>
    <row r="4892" spans="10:11">
      <c r="J4892" s="75"/>
      <c r="K4892" s="75"/>
    </row>
    <row r="4893" spans="10:11">
      <c r="J4893" s="75"/>
      <c r="K4893" s="75"/>
    </row>
    <row r="4894" spans="10:11">
      <c r="J4894" s="75"/>
      <c r="K4894" s="75"/>
    </row>
    <row r="4895" spans="10:11">
      <c r="J4895" s="75"/>
      <c r="K4895" s="75"/>
    </row>
    <row r="4896" spans="10:11">
      <c r="J4896" s="75"/>
      <c r="K4896" s="75"/>
    </row>
    <row r="4897" spans="10:11">
      <c r="J4897" s="75"/>
      <c r="K4897" s="75"/>
    </row>
    <row r="4898" spans="10:11">
      <c r="J4898" s="75"/>
      <c r="K4898" s="75"/>
    </row>
    <row r="4899" spans="10:11">
      <c r="J4899" s="75"/>
      <c r="K4899" s="75"/>
    </row>
    <row r="4900" spans="10:11">
      <c r="J4900" s="75"/>
      <c r="K4900" s="75"/>
    </row>
    <row r="4901" spans="10:11">
      <c r="J4901" s="75"/>
      <c r="K4901" s="75"/>
    </row>
    <row r="4902" spans="10:11">
      <c r="J4902" s="75"/>
      <c r="K4902" s="75"/>
    </row>
    <row r="4903" spans="10:11">
      <c r="J4903" s="75"/>
      <c r="K4903" s="75"/>
    </row>
    <row r="4904" spans="10:11">
      <c r="J4904" s="75"/>
      <c r="K4904" s="75"/>
    </row>
    <row r="4905" spans="10:11">
      <c r="J4905" s="75"/>
      <c r="K4905" s="75"/>
    </row>
    <row r="4906" spans="10:11">
      <c r="J4906" s="75"/>
      <c r="K4906" s="75"/>
    </row>
    <row r="4907" spans="10:11">
      <c r="J4907" s="75"/>
      <c r="K4907" s="75"/>
    </row>
    <row r="4908" spans="10:11">
      <c r="J4908" s="75"/>
      <c r="K4908" s="75"/>
    </row>
    <row r="4909" spans="10:11">
      <c r="J4909" s="75"/>
      <c r="K4909" s="75"/>
    </row>
    <row r="4910" spans="10:11">
      <c r="J4910" s="75"/>
      <c r="K4910" s="75"/>
    </row>
    <row r="4911" spans="10:11">
      <c r="J4911" s="75"/>
      <c r="K4911" s="75"/>
    </row>
    <row r="4912" spans="10:11">
      <c r="J4912" s="75"/>
      <c r="K4912" s="75"/>
    </row>
    <row r="4913" spans="10:11">
      <c r="J4913" s="75"/>
      <c r="K4913" s="75"/>
    </row>
    <row r="4914" spans="10:11">
      <c r="J4914" s="75"/>
      <c r="K4914" s="75"/>
    </row>
    <row r="4915" spans="10:11">
      <c r="J4915" s="75"/>
      <c r="K4915" s="75"/>
    </row>
    <row r="4916" spans="10:11">
      <c r="J4916" s="75"/>
      <c r="K4916" s="75"/>
    </row>
    <row r="4917" spans="10:11">
      <c r="J4917" s="75"/>
      <c r="K4917" s="75"/>
    </row>
    <row r="4918" spans="10:11">
      <c r="J4918" s="75"/>
      <c r="K4918" s="75"/>
    </row>
    <row r="4919" spans="10:11">
      <c r="J4919" s="75"/>
      <c r="K4919" s="75"/>
    </row>
    <row r="4920" spans="10:11">
      <c r="J4920" s="75"/>
      <c r="K4920" s="75"/>
    </row>
    <row r="4921" spans="10:11">
      <c r="J4921" s="75"/>
      <c r="K4921" s="75"/>
    </row>
    <row r="4922" spans="10:11">
      <c r="J4922" s="75"/>
      <c r="K4922" s="75"/>
    </row>
    <row r="4923" spans="10:11">
      <c r="J4923" s="75"/>
      <c r="K4923" s="75"/>
    </row>
    <row r="4924" spans="10:11">
      <c r="J4924" s="75"/>
      <c r="K4924" s="75"/>
    </row>
    <row r="4925" spans="10:11">
      <c r="J4925" s="75"/>
      <c r="K4925" s="75"/>
    </row>
    <row r="4926" spans="10:11">
      <c r="J4926" s="75"/>
      <c r="K4926" s="75"/>
    </row>
    <row r="4927" spans="10:11">
      <c r="J4927" s="75"/>
      <c r="K4927" s="75"/>
    </row>
    <row r="4928" spans="10:11">
      <c r="J4928" s="75"/>
      <c r="K4928" s="75"/>
    </row>
    <row r="4929" spans="10:11">
      <c r="J4929" s="75"/>
      <c r="K4929" s="75"/>
    </row>
    <row r="4930" spans="10:11">
      <c r="J4930" s="75"/>
      <c r="K4930" s="75"/>
    </row>
    <row r="4931" spans="10:11">
      <c r="J4931" s="75"/>
      <c r="K4931" s="75"/>
    </row>
    <row r="4932" spans="10:11">
      <c r="J4932" s="75"/>
      <c r="K4932" s="75"/>
    </row>
    <row r="4933" spans="10:11">
      <c r="J4933" s="75"/>
      <c r="K4933" s="75"/>
    </row>
    <row r="4934" spans="10:11">
      <c r="J4934" s="75"/>
      <c r="K4934" s="75"/>
    </row>
    <row r="4935" spans="10:11">
      <c r="J4935" s="75"/>
      <c r="K4935" s="75"/>
    </row>
    <row r="4936" spans="10:11">
      <c r="J4936" s="75"/>
      <c r="K4936" s="75"/>
    </row>
    <row r="4937" spans="10:11">
      <c r="J4937" s="75"/>
      <c r="K4937" s="75"/>
    </row>
    <row r="4938" spans="10:11">
      <c r="J4938" s="75"/>
      <c r="K4938" s="75"/>
    </row>
    <row r="4939" spans="10:11">
      <c r="J4939" s="75"/>
      <c r="K4939" s="75"/>
    </row>
    <row r="4940" spans="10:11">
      <c r="J4940" s="75"/>
      <c r="K4940" s="75"/>
    </row>
    <row r="4941" spans="10:11">
      <c r="J4941" s="75"/>
      <c r="K4941" s="75"/>
    </row>
    <row r="4942" spans="10:11">
      <c r="J4942" s="75"/>
      <c r="K4942" s="75"/>
    </row>
    <row r="4943" spans="10:11">
      <c r="J4943" s="75"/>
      <c r="K4943" s="75"/>
    </row>
    <row r="4944" spans="10:11">
      <c r="J4944" s="75"/>
      <c r="K4944" s="75"/>
    </row>
    <row r="4945" spans="10:11">
      <c r="J4945" s="75"/>
      <c r="K4945" s="75"/>
    </row>
    <row r="4946" spans="10:11">
      <c r="J4946" s="75"/>
      <c r="K4946" s="75"/>
    </row>
    <row r="4947" spans="10:11">
      <c r="J4947" s="75"/>
      <c r="K4947" s="75"/>
    </row>
    <row r="4948" spans="10:11">
      <c r="J4948" s="75"/>
      <c r="K4948" s="75"/>
    </row>
    <row r="4949" spans="10:11">
      <c r="J4949" s="75"/>
      <c r="K4949" s="75"/>
    </row>
    <row r="4950" spans="10:11">
      <c r="J4950" s="75"/>
      <c r="K4950" s="75"/>
    </row>
    <row r="4951" spans="10:11">
      <c r="J4951" s="75"/>
      <c r="K4951" s="75"/>
    </row>
    <row r="4952" spans="10:11">
      <c r="J4952" s="75"/>
      <c r="K4952" s="75"/>
    </row>
    <row r="4953" spans="10:11">
      <c r="J4953" s="75"/>
      <c r="K4953" s="75"/>
    </row>
    <row r="4954" spans="10:11">
      <c r="J4954" s="75"/>
      <c r="K4954" s="75"/>
    </row>
    <row r="4955" spans="10:11">
      <c r="J4955" s="75"/>
      <c r="K4955" s="75"/>
    </row>
    <row r="4956" spans="10:11">
      <c r="J4956" s="75"/>
      <c r="K4956" s="75"/>
    </row>
    <row r="4957" spans="10:11">
      <c r="J4957" s="75"/>
      <c r="K4957" s="75"/>
    </row>
    <row r="4958" spans="10:11">
      <c r="J4958" s="75"/>
      <c r="K4958" s="75"/>
    </row>
    <row r="4959" spans="10:11">
      <c r="J4959" s="75"/>
      <c r="K4959" s="75"/>
    </row>
    <row r="4960" spans="10:11">
      <c r="J4960" s="75"/>
      <c r="K4960" s="75"/>
    </row>
    <row r="4961" spans="10:11">
      <c r="J4961" s="75"/>
      <c r="K4961" s="75"/>
    </row>
    <row r="4962" spans="10:11">
      <c r="J4962" s="75"/>
      <c r="K4962" s="75"/>
    </row>
    <row r="4963" spans="10:11">
      <c r="J4963" s="75"/>
      <c r="K4963" s="75"/>
    </row>
    <row r="4964" spans="10:11">
      <c r="J4964" s="75"/>
      <c r="K4964" s="75"/>
    </row>
    <row r="4965" spans="10:11">
      <c r="J4965" s="75"/>
      <c r="K4965" s="75"/>
    </row>
    <row r="4966" spans="10:11">
      <c r="J4966" s="75"/>
      <c r="K4966" s="75"/>
    </row>
    <row r="4967" spans="10:11">
      <c r="J4967" s="75"/>
      <c r="K4967" s="75"/>
    </row>
    <row r="4968" spans="10:11">
      <c r="J4968" s="75"/>
      <c r="K4968" s="75"/>
    </row>
    <row r="4969" spans="10:11">
      <c r="J4969" s="75"/>
      <c r="K4969" s="75"/>
    </row>
    <row r="4970" spans="10:11">
      <c r="J4970" s="75"/>
      <c r="K4970" s="75"/>
    </row>
    <row r="4971" spans="10:11">
      <c r="J4971" s="75"/>
      <c r="K4971" s="75"/>
    </row>
    <row r="4972" spans="10:11">
      <c r="J4972" s="75"/>
      <c r="K4972" s="75"/>
    </row>
    <row r="4973" spans="10:11">
      <c r="J4973" s="75"/>
      <c r="K4973" s="75"/>
    </row>
    <row r="4974" spans="10:11">
      <c r="J4974" s="75"/>
      <c r="K4974" s="75"/>
    </row>
    <row r="4975" spans="10:11">
      <c r="J4975" s="75"/>
      <c r="K4975" s="75"/>
    </row>
    <row r="4976" spans="10:11">
      <c r="J4976" s="75"/>
      <c r="K4976" s="75"/>
    </row>
    <row r="4977" spans="10:11">
      <c r="J4977" s="75"/>
      <c r="K4977" s="75"/>
    </row>
    <row r="4978" spans="10:11">
      <c r="J4978" s="75"/>
      <c r="K4978" s="75"/>
    </row>
    <row r="4979" spans="10:11">
      <c r="J4979" s="75"/>
      <c r="K4979" s="75"/>
    </row>
    <row r="4980" spans="10:11">
      <c r="J4980" s="75"/>
      <c r="K4980" s="75"/>
    </row>
    <row r="4981" spans="10:11">
      <c r="J4981" s="75"/>
      <c r="K4981" s="75"/>
    </row>
    <row r="4982" spans="10:11">
      <c r="J4982" s="75"/>
      <c r="K4982" s="75"/>
    </row>
    <row r="4983" spans="10:11">
      <c r="J4983" s="75"/>
      <c r="K4983" s="75"/>
    </row>
    <row r="4984" spans="10:11">
      <c r="J4984" s="75"/>
      <c r="K4984" s="75"/>
    </row>
    <row r="4985" spans="10:11">
      <c r="J4985" s="75"/>
      <c r="K4985" s="75"/>
    </row>
    <row r="4986" spans="10:11">
      <c r="J4986" s="75"/>
      <c r="K4986" s="75"/>
    </row>
    <row r="4987" spans="10:11">
      <c r="J4987" s="75"/>
      <c r="K4987" s="75"/>
    </row>
    <row r="4988" spans="10:11">
      <c r="J4988" s="75"/>
      <c r="K4988" s="75"/>
    </row>
    <row r="4989" spans="10:11">
      <c r="J4989" s="75"/>
      <c r="K4989" s="75"/>
    </row>
    <row r="4990" spans="10:11">
      <c r="J4990" s="75"/>
      <c r="K4990" s="75"/>
    </row>
    <row r="4991" spans="10:11">
      <c r="J4991" s="75"/>
      <c r="K4991" s="75"/>
    </row>
    <row r="4992" spans="10:11">
      <c r="J4992" s="75"/>
      <c r="K4992" s="75"/>
    </row>
    <row r="4993" spans="10:11">
      <c r="J4993" s="75"/>
      <c r="K4993" s="75"/>
    </row>
    <row r="4994" spans="10:11">
      <c r="J4994" s="75"/>
      <c r="K4994" s="75"/>
    </row>
    <row r="4995" spans="10:11">
      <c r="J4995" s="75"/>
      <c r="K4995" s="75"/>
    </row>
    <row r="4996" spans="10:11">
      <c r="J4996" s="75"/>
      <c r="K4996" s="75"/>
    </row>
    <row r="4997" spans="10:11">
      <c r="J4997" s="75"/>
      <c r="K4997" s="75"/>
    </row>
    <row r="4998" spans="10:11">
      <c r="J4998" s="75"/>
      <c r="K4998" s="75"/>
    </row>
    <row r="4999" spans="10:11">
      <c r="J4999" s="75"/>
      <c r="K4999" s="75"/>
    </row>
    <row r="5000" spans="10:11">
      <c r="J5000" s="75"/>
      <c r="K5000" s="75"/>
    </row>
    <row r="5001" spans="10:11">
      <c r="J5001" s="75"/>
      <c r="K5001" s="75"/>
    </row>
    <row r="5002" spans="10:11">
      <c r="J5002" s="75"/>
      <c r="K5002" s="75"/>
    </row>
    <row r="5003" spans="10:11">
      <c r="J5003" s="75"/>
      <c r="K5003" s="75"/>
    </row>
    <row r="5004" spans="10:11">
      <c r="J5004" s="75"/>
      <c r="K5004" s="75"/>
    </row>
    <row r="5005" spans="10:11">
      <c r="J5005" s="75"/>
      <c r="K5005" s="75"/>
    </row>
    <row r="5006" spans="10:11">
      <c r="J5006" s="75"/>
      <c r="K5006" s="75"/>
    </row>
    <row r="5007" spans="10:11">
      <c r="J5007" s="75"/>
      <c r="K5007" s="75"/>
    </row>
    <row r="5008" spans="10:11">
      <c r="J5008" s="75"/>
      <c r="K5008" s="75"/>
    </row>
    <row r="5009" spans="10:11">
      <c r="J5009" s="75"/>
      <c r="K5009" s="75"/>
    </row>
    <row r="5010" spans="10:11">
      <c r="J5010" s="75"/>
      <c r="K5010" s="75"/>
    </row>
    <row r="5011" spans="10:11">
      <c r="J5011" s="75"/>
      <c r="K5011" s="75"/>
    </row>
    <row r="5012" spans="10:11">
      <c r="J5012" s="75"/>
      <c r="K5012" s="75"/>
    </row>
    <row r="5013" spans="10:11">
      <c r="J5013" s="75"/>
      <c r="K5013" s="75"/>
    </row>
    <row r="5014" spans="10:11">
      <c r="J5014" s="75"/>
      <c r="K5014" s="75"/>
    </row>
    <row r="5015" spans="10:11">
      <c r="J5015" s="75"/>
      <c r="K5015" s="75"/>
    </row>
    <row r="5016" spans="10:11">
      <c r="J5016" s="75"/>
      <c r="K5016" s="75"/>
    </row>
    <row r="5017" spans="10:11">
      <c r="J5017" s="75"/>
      <c r="K5017" s="75"/>
    </row>
    <row r="5018" spans="10:11">
      <c r="J5018" s="75"/>
      <c r="K5018" s="75"/>
    </row>
    <row r="5019" spans="10:11">
      <c r="J5019" s="75"/>
      <c r="K5019" s="75"/>
    </row>
    <row r="5020" spans="10:11">
      <c r="J5020" s="75"/>
      <c r="K5020" s="75"/>
    </row>
    <row r="5021" spans="10:11">
      <c r="J5021" s="75"/>
      <c r="K5021" s="75"/>
    </row>
    <row r="5022" spans="10:11">
      <c r="J5022" s="75"/>
      <c r="K5022" s="75"/>
    </row>
    <row r="5023" spans="10:11">
      <c r="J5023" s="75"/>
      <c r="K5023" s="75"/>
    </row>
    <row r="5024" spans="10:11">
      <c r="J5024" s="75"/>
      <c r="K5024" s="75"/>
    </row>
    <row r="5025" spans="10:11">
      <c r="J5025" s="75"/>
      <c r="K5025" s="75"/>
    </row>
    <row r="5026" spans="10:11">
      <c r="J5026" s="75"/>
      <c r="K5026" s="75"/>
    </row>
    <row r="5027" spans="10:11">
      <c r="J5027" s="75"/>
      <c r="K5027" s="75"/>
    </row>
    <row r="5028" spans="10:11">
      <c r="J5028" s="75"/>
      <c r="K5028" s="75"/>
    </row>
    <row r="5029" spans="10:11">
      <c r="J5029" s="75"/>
      <c r="K5029" s="75"/>
    </row>
    <row r="5030" spans="10:11">
      <c r="J5030" s="75"/>
      <c r="K5030" s="75"/>
    </row>
    <row r="5031" spans="10:11">
      <c r="J5031" s="75"/>
      <c r="K5031" s="75"/>
    </row>
    <row r="5032" spans="10:11">
      <c r="J5032" s="75"/>
      <c r="K5032" s="75"/>
    </row>
    <row r="5033" spans="10:11">
      <c r="J5033" s="75"/>
      <c r="K5033" s="75"/>
    </row>
    <row r="5034" spans="10:11">
      <c r="J5034" s="75"/>
      <c r="K5034" s="75"/>
    </row>
    <row r="5035" spans="10:11">
      <c r="J5035" s="75"/>
      <c r="K5035" s="75"/>
    </row>
    <row r="5036" spans="10:11">
      <c r="J5036" s="75"/>
      <c r="K5036" s="75"/>
    </row>
    <row r="5037" spans="10:11">
      <c r="J5037" s="75"/>
      <c r="K5037" s="75"/>
    </row>
    <row r="5038" spans="10:11">
      <c r="J5038" s="75"/>
      <c r="K5038" s="75"/>
    </row>
    <row r="5039" spans="10:11">
      <c r="J5039" s="75"/>
      <c r="K5039" s="75"/>
    </row>
    <row r="5040" spans="10:11">
      <c r="J5040" s="75"/>
      <c r="K5040" s="75"/>
    </row>
    <row r="5041" spans="10:11">
      <c r="J5041" s="75"/>
      <c r="K5041" s="75"/>
    </row>
    <row r="5042" spans="10:11">
      <c r="J5042" s="75"/>
      <c r="K5042" s="75"/>
    </row>
    <row r="5043" spans="10:11">
      <c r="J5043" s="75"/>
      <c r="K5043" s="75"/>
    </row>
    <row r="5044" spans="10:11">
      <c r="J5044" s="75"/>
      <c r="K5044" s="75"/>
    </row>
    <row r="5045" spans="10:11">
      <c r="J5045" s="75"/>
      <c r="K5045" s="75"/>
    </row>
    <row r="5046" spans="10:11">
      <c r="J5046" s="75"/>
      <c r="K5046" s="75"/>
    </row>
    <row r="5047" spans="10:11">
      <c r="J5047" s="75"/>
      <c r="K5047" s="75"/>
    </row>
    <row r="5048" spans="10:11">
      <c r="J5048" s="75"/>
      <c r="K5048" s="75"/>
    </row>
    <row r="5049" spans="10:11">
      <c r="J5049" s="75"/>
      <c r="K5049" s="75"/>
    </row>
    <row r="5050" spans="10:11">
      <c r="J5050" s="75"/>
      <c r="K5050" s="75"/>
    </row>
    <row r="5051" spans="10:11">
      <c r="J5051" s="75"/>
      <c r="K5051" s="75"/>
    </row>
    <row r="5052" spans="10:11">
      <c r="J5052" s="75"/>
      <c r="K5052" s="75"/>
    </row>
    <row r="5053" spans="10:11">
      <c r="J5053" s="75"/>
      <c r="K5053" s="75"/>
    </row>
    <row r="5054" spans="10:11">
      <c r="J5054" s="75"/>
      <c r="K5054" s="75"/>
    </row>
    <row r="5055" spans="10:11">
      <c r="J5055" s="75"/>
      <c r="K5055" s="75"/>
    </row>
    <row r="5056" spans="10:11">
      <c r="J5056" s="75"/>
      <c r="K5056" s="75"/>
    </row>
    <row r="5057" spans="10:11">
      <c r="J5057" s="75"/>
      <c r="K5057" s="75"/>
    </row>
    <row r="5058" spans="10:11">
      <c r="J5058" s="75"/>
      <c r="K5058" s="75"/>
    </row>
    <row r="5059" spans="10:11">
      <c r="J5059" s="75"/>
      <c r="K5059" s="75"/>
    </row>
    <row r="5060" spans="10:11">
      <c r="J5060" s="75"/>
      <c r="K5060" s="75"/>
    </row>
    <row r="5061" spans="10:11">
      <c r="J5061" s="75"/>
      <c r="K5061" s="75"/>
    </row>
    <row r="5062" spans="10:11">
      <c r="J5062" s="75"/>
      <c r="K5062" s="75"/>
    </row>
    <row r="5063" spans="10:11">
      <c r="J5063" s="75"/>
      <c r="K5063" s="75"/>
    </row>
    <row r="5064" spans="10:11">
      <c r="J5064" s="75"/>
      <c r="K5064" s="75"/>
    </row>
    <row r="5065" spans="10:11">
      <c r="J5065" s="75"/>
      <c r="K5065" s="75"/>
    </row>
    <row r="5066" spans="10:11">
      <c r="J5066" s="75"/>
      <c r="K5066" s="75"/>
    </row>
    <row r="5067" spans="10:11">
      <c r="J5067" s="75"/>
      <c r="K5067" s="75"/>
    </row>
    <row r="5068" spans="10:11">
      <c r="J5068" s="75"/>
      <c r="K5068" s="75"/>
    </row>
    <row r="5069" spans="10:11">
      <c r="J5069" s="75"/>
      <c r="K5069" s="75"/>
    </row>
    <row r="5070" spans="10:11">
      <c r="J5070" s="75"/>
      <c r="K5070" s="75"/>
    </row>
    <row r="5071" spans="10:11">
      <c r="J5071" s="75"/>
      <c r="K5071" s="75"/>
    </row>
    <row r="5072" spans="10:11">
      <c r="J5072" s="75"/>
      <c r="K5072" s="75"/>
    </row>
    <row r="5073" spans="10:11">
      <c r="J5073" s="75"/>
      <c r="K5073" s="75"/>
    </row>
    <row r="5074" spans="10:11">
      <c r="J5074" s="75"/>
      <c r="K5074" s="75"/>
    </row>
    <row r="5075" spans="10:11">
      <c r="J5075" s="75"/>
      <c r="K5075" s="75"/>
    </row>
    <row r="5076" spans="10:11">
      <c r="J5076" s="75"/>
      <c r="K5076" s="75"/>
    </row>
    <row r="5077" spans="10:11">
      <c r="J5077" s="75"/>
      <c r="K5077" s="75"/>
    </row>
    <row r="5078" spans="10:11">
      <c r="J5078" s="75"/>
      <c r="K5078" s="75"/>
    </row>
    <row r="5079" spans="10:11">
      <c r="J5079" s="75"/>
      <c r="K5079" s="75"/>
    </row>
    <row r="5080" spans="10:11">
      <c r="J5080" s="75"/>
      <c r="K5080" s="75"/>
    </row>
    <row r="5081" spans="10:11">
      <c r="J5081" s="75"/>
      <c r="K5081" s="75"/>
    </row>
    <row r="5082" spans="10:11">
      <c r="J5082" s="75"/>
      <c r="K5082" s="75"/>
    </row>
    <row r="5083" spans="10:11">
      <c r="J5083" s="75"/>
      <c r="K5083" s="75"/>
    </row>
    <row r="5084" spans="10:11">
      <c r="J5084" s="75"/>
      <c r="K5084" s="75"/>
    </row>
    <row r="5085" spans="10:11">
      <c r="J5085" s="75"/>
      <c r="K5085" s="75"/>
    </row>
    <row r="5086" spans="10:11">
      <c r="J5086" s="75"/>
      <c r="K5086" s="75"/>
    </row>
    <row r="5087" spans="10:11">
      <c r="J5087" s="75"/>
      <c r="K5087" s="75"/>
    </row>
    <row r="5088" spans="10:11">
      <c r="J5088" s="75"/>
      <c r="K5088" s="75"/>
    </row>
    <row r="5089" spans="10:11">
      <c r="J5089" s="75"/>
      <c r="K5089" s="75"/>
    </row>
    <row r="5090" spans="10:11">
      <c r="J5090" s="75"/>
      <c r="K5090" s="75"/>
    </row>
    <row r="5091" spans="10:11">
      <c r="J5091" s="75"/>
      <c r="K5091" s="75"/>
    </row>
    <row r="5092" spans="10:11">
      <c r="J5092" s="75"/>
      <c r="K5092" s="75"/>
    </row>
    <row r="5093" spans="10:11">
      <c r="J5093" s="75"/>
      <c r="K5093" s="75"/>
    </row>
    <row r="5094" spans="10:11">
      <c r="J5094" s="75"/>
      <c r="K5094" s="75"/>
    </row>
    <row r="5095" spans="10:11">
      <c r="J5095" s="75"/>
      <c r="K5095" s="75"/>
    </row>
    <row r="5096" spans="10:11">
      <c r="J5096" s="75"/>
      <c r="K5096" s="75"/>
    </row>
    <row r="5097" spans="10:11">
      <c r="J5097" s="75"/>
      <c r="K5097" s="75"/>
    </row>
    <row r="5098" spans="10:11">
      <c r="J5098" s="75"/>
      <c r="K5098" s="75"/>
    </row>
    <row r="5099" spans="10:11">
      <c r="J5099" s="75"/>
      <c r="K5099" s="75"/>
    </row>
    <row r="5100" spans="10:11">
      <c r="J5100" s="75"/>
      <c r="K5100" s="75"/>
    </row>
    <row r="5101" spans="10:11">
      <c r="J5101" s="75"/>
      <c r="K5101" s="75"/>
    </row>
    <row r="5102" spans="10:11">
      <c r="J5102" s="75"/>
      <c r="K5102" s="75"/>
    </row>
    <row r="5103" spans="10:11">
      <c r="J5103" s="75"/>
      <c r="K5103" s="75"/>
    </row>
    <row r="5104" spans="10:11">
      <c r="J5104" s="75"/>
      <c r="K5104" s="75"/>
    </row>
    <row r="5105" spans="10:11">
      <c r="J5105" s="75"/>
      <c r="K5105" s="75"/>
    </row>
    <row r="5106" spans="10:11">
      <c r="J5106" s="75"/>
      <c r="K5106" s="75"/>
    </row>
    <row r="5107" spans="10:11">
      <c r="J5107" s="75"/>
      <c r="K5107" s="75"/>
    </row>
    <row r="5108" spans="10:11">
      <c r="J5108" s="75"/>
      <c r="K5108" s="75"/>
    </row>
    <row r="5109" spans="10:11">
      <c r="J5109" s="75"/>
      <c r="K5109" s="75"/>
    </row>
    <row r="5110" spans="10:11">
      <c r="J5110" s="75"/>
      <c r="K5110" s="75"/>
    </row>
    <row r="5111" spans="10:11">
      <c r="J5111" s="75"/>
      <c r="K5111" s="75"/>
    </row>
    <row r="5112" spans="10:11">
      <c r="J5112" s="75"/>
      <c r="K5112" s="75"/>
    </row>
    <row r="5113" spans="10:11">
      <c r="J5113" s="75"/>
      <c r="K5113" s="75"/>
    </row>
    <row r="5114" spans="10:11">
      <c r="J5114" s="75"/>
      <c r="K5114" s="75"/>
    </row>
    <row r="5115" spans="10:11">
      <c r="J5115" s="75"/>
      <c r="K5115" s="75"/>
    </row>
    <row r="5116" spans="10:11">
      <c r="J5116" s="75"/>
      <c r="K5116" s="75"/>
    </row>
    <row r="5117" spans="10:11">
      <c r="J5117" s="75"/>
      <c r="K5117" s="75"/>
    </row>
    <row r="5118" spans="10:11">
      <c r="J5118" s="75"/>
      <c r="K5118" s="75"/>
    </row>
    <row r="5119" spans="10:11">
      <c r="J5119" s="75"/>
      <c r="K5119" s="75"/>
    </row>
    <row r="5120" spans="10:11">
      <c r="J5120" s="75"/>
      <c r="K5120" s="75"/>
    </row>
    <row r="5121" spans="10:11">
      <c r="J5121" s="75"/>
      <c r="K5121" s="75"/>
    </row>
    <row r="5122" spans="10:11">
      <c r="J5122" s="75"/>
      <c r="K5122" s="75"/>
    </row>
    <row r="5123" spans="10:11">
      <c r="J5123" s="75"/>
      <c r="K5123" s="75"/>
    </row>
    <row r="5124" spans="10:11">
      <c r="J5124" s="75"/>
      <c r="K5124" s="75"/>
    </row>
    <row r="5125" spans="10:11">
      <c r="J5125" s="75"/>
      <c r="K5125" s="75"/>
    </row>
    <row r="5126" spans="10:11">
      <c r="J5126" s="75"/>
      <c r="K5126" s="75"/>
    </row>
    <row r="5127" spans="10:11">
      <c r="J5127" s="75"/>
      <c r="K5127" s="75"/>
    </row>
    <row r="5128" spans="10:11">
      <c r="J5128" s="75"/>
      <c r="K5128" s="75"/>
    </row>
    <row r="5129" spans="10:11">
      <c r="J5129" s="75"/>
      <c r="K5129" s="75"/>
    </row>
    <row r="5130" spans="10:11">
      <c r="J5130" s="75"/>
      <c r="K5130" s="75"/>
    </row>
    <row r="5131" spans="10:11">
      <c r="J5131" s="75"/>
      <c r="K5131" s="75"/>
    </row>
    <row r="5132" spans="10:11">
      <c r="J5132" s="75"/>
      <c r="K5132" s="75"/>
    </row>
    <row r="5133" spans="10:11">
      <c r="J5133" s="75"/>
      <c r="K5133" s="75"/>
    </row>
    <row r="5134" spans="10:11">
      <c r="J5134" s="75"/>
      <c r="K5134" s="75"/>
    </row>
    <row r="5135" spans="10:11">
      <c r="J5135" s="75"/>
      <c r="K5135" s="75"/>
    </row>
    <row r="5136" spans="10:11">
      <c r="J5136" s="75"/>
      <c r="K5136" s="75"/>
    </row>
    <row r="5137" spans="10:11">
      <c r="J5137" s="75"/>
      <c r="K5137" s="75"/>
    </row>
    <row r="5138" spans="10:11">
      <c r="J5138" s="75"/>
      <c r="K5138" s="75"/>
    </row>
    <row r="5139" spans="10:11">
      <c r="J5139" s="75"/>
      <c r="K5139" s="75"/>
    </row>
    <row r="5140" spans="10:11">
      <c r="J5140" s="75"/>
      <c r="K5140" s="75"/>
    </row>
    <row r="5141" spans="10:11">
      <c r="J5141" s="75"/>
      <c r="K5141" s="75"/>
    </row>
    <row r="5142" spans="10:11">
      <c r="J5142" s="75"/>
      <c r="K5142" s="75"/>
    </row>
    <row r="5143" spans="10:11">
      <c r="J5143" s="75"/>
      <c r="K5143" s="75"/>
    </row>
    <row r="5144" spans="10:11">
      <c r="J5144" s="75"/>
      <c r="K5144" s="75"/>
    </row>
    <row r="5145" spans="10:11">
      <c r="J5145" s="75"/>
      <c r="K5145" s="75"/>
    </row>
    <row r="5146" spans="10:11">
      <c r="J5146" s="75"/>
      <c r="K5146" s="75"/>
    </row>
    <row r="5147" spans="10:11">
      <c r="J5147" s="75"/>
      <c r="K5147" s="75"/>
    </row>
    <row r="5148" spans="10:11">
      <c r="J5148" s="75"/>
      <c r="K5148" s="75"/>
    </row>
    <row r="5149" spans="10:11">
      <c r="J5149" s="75"/>
      <c r="K5149" s="75"/>
    </row>
    <row r="5150" spans="10:11">
      <c r="J5150" s="75"/>
      <c r="K5150" s="75"/>
    </row>
    <row r="5151" spans="10:11">
      <c r="J5151" s="75"/>
      <c r="K5151" s="75"/>
    </row>
    <row r="5152" spans="10:11">
      <c r="J5152" s="75"/>
      <c r="K5152" s="75"/>
    </row>
    <row r="5153" spans="10:11">
      <c r="J5153" s="75"/>
      <c r="K5153" s="75"/>
    </row>
    <row r="5154" spans="10:11">
      <c r="J5154" s="75"/>
      <c r="K5154" s="75"/>
    </row>
    <row r="5155" spans="10:11">
      <c r="J5155" s="75"/>
      <c r="K5155" s="75"/>
    </row>
    <row r="5156" spans="10:11">
      <c r="J5156" s="75"/>
      <c r="K5156" s="75"/>
    </row>
    <row r="5157" spans="10:11">
      <c r="J5157" s="75"/>
      <c r="K5157" s="75"/>
    </row>
    <row r="5158" spans="10:11">
      <c r="J5158" s="75"/>
      <c r="K5158" s="75"/>
    </row>
    <row r="5159" spans="10:11">
      <c r="J5159" s="75"/>
      <c r="K5159" s="75"/>
    </row>
    <row r="5160" spans="10:11">
      <c r="J5160" s="75"/>
      <c r="K5160" s="75"/>
    </row>
    <row r="5161" spans="10:11">
      <c r="J5161" s="75"/>
      <c r="K5161" s="75"/>
    </row>
    <row r="5162" spans="10:11">
      <c r="J5162" s="75"/>
      <c r="K5162" s="75"/>
    </row>
    <row r="5163" spans="10:11">
      <c r="J5163" s="75"/>
      <c r="K5163" s="75"/>
    </row>
    <row r="5164" spans="10:11">
      <c r="J5164" s="75"/>
      <c r="K5164" s="75"/>
    </row>
    <row r="5165" spans="10:11">
      <c r="J5165" s="75"/>
      <c r="K5165" s="75"/>
    </row>
    <row r="5166" spans="10:11">
      <c r="J5166" s="75"/>
      <c r="K5166" s="75"/>
    </row>
    <row r="5167" spans="10:11">
      <c r="J5167" s="75"/>
      <c r="K5167" s="75"/>
    </row>
    <row r="5168" spans="10:11">
      <c r="J5168" s="75"/>
      <c r="K5168" s="75"/>
    </row>
    <row r="5169" spans="10:11">
      <c r="J5169" s="75"/>
      <c r="K5169" s="75"/>
    </row>
    <row r="5170" spans="10:11">
      <c r="J5170" s="75"/>
      <c r="K5170" s="75"/>
    </row>
    <row r="5171" spans="10:11">
      <c r="J5171" s="75"/>
      <c r="K5171" s="75"/>
    </row>
    <row r="5172" spans="10:11">
      <c r="J5172" s="75"/>
      <c r="K5172" s="75"/>
    </row>
    <row r="5173" spans="10:11">
      <c r="J5173" s="75"/>
      <c r="K5173" s="75"/>
    </row>
    <row r="5174" spans="10:11">
      <c r="J5174" s="75"/>
      <c r="K5174" s="75"/>
    </row>
    <row r="5175" spans="10:11">
      <c r="J5175" s="75"/>
      <c r="K5175" s="75"/>
    </row>
    <row r="5176" spans="10:11">
      <c r="J5176" s="75"/>
      <c r="K5176" s="75"/>
    </row>
    <row r="5177" spans="10:11">
      <c r="J5177" s="75"/>
      <c r="K5177" s="75"/>
    </row>
    <row r="5178" spans="10:11">
      <c r="J5178" s="75"/>
      <c r="K5178" s="75"/>
    </row>
    <row r="5179" spans="10:11">
      <c r="J5179" s="75"/>
      <c r="K5179" s="75"/>
    </row>
    <row r="5180" spans="10:11">
      <c r="J5180" s="75"/>
      <c r="K5180" s="75"/>
    </row>
    <row r="5181" spans="10:11">
      <c r="J5181" s="75"/>
      <c r="K5181" s="75"/>
    </row>
    <row r="5182" spans="10:11">
      <c r="J5182" s="75"/>
      <c r="K5182" s="75"/>
    </row>
    <row r="5183" spans="10:11">
      <c r="J5183" s="75"/>
      <c r="K5183" s="75"/>
    </row>
    <row r="5184" spans="10:11">
      <c r="J5184" s="75"/>
      <c r="K5184" s="75"/>
    </row>
    <row r="5185" spans="10:11">
      <c r="J5185" s="75"/>
      <c r="K5185" s="75"/>
    </row>
    <row r="5186" spans="10:11">
      <c r="J5186" s="75"/>
      <c r="K5186" s="75"/>
    </row>
    <row r="5187" spans="10:11">
      <c r="J5187" s="75"/>
      <c r="K5187" s="75"/>
    </row>
    <row r="5188" spans="10:11">
      <c r="J5188" s="75"/>
      <c r="K5188" s="75"/>
    </row>
    <row r="5189" spans="10:11">
      <c r="J5189" s="75"/>
      <c r="K5189" s="75"/>
    </row>
    <row r="5190" spans="10:11">
      <c r="J5190" s="75"/>
      <c r="K5190" s="75"/>
    </row>
    <row r="5191" spans="10:11">
      <c r="J5191" s="75"/>
      <c r="K5191" s="75"/>
    </row>
    <row r="5192" spans="10:11">
      <c r="J5192" s="75"/>
      <c r="K5192" s="75"/>
    </row>
    <row r="5193" spans="10:11">
      <c r="J5193" s="75"/>
      <c r="K5193" s="75"/>
    </row>
    <row r="5194" spans="10:11">
      <c r="J5194" s="75"/>
      <c r="K5194" s="75"/>
    </row>
    <row r="5195" spans="10:11">
      <c r="J5195" s="75"/>
      <c r="K5195" s="75"/>
    </row>
    <row r="5196" spans="10:11">
      <c r="J5196" s="75"/>
      <c r="K5196" s="75"/>
    </row>
    <row r="5197" spans="10:11">
      <c r="J5197" s="75"/>
      <c r="K5197" s="75"/>
    </row>
    <row r="5198" spans="10:11">
      <c r="J5198" s="75"/>
      <c r="K5198" s="75"/>
    </row>
    <row r="5199" spans="10:11">
      <c r="J5199" s="75"/>
      <c r="K5199" s="75"/>
    </row>
    <row r="5200" spans="10:11">
      <c r="J5200" s="75"/>
      <c r="K5200" s="75"/>
    </row>
    <row r="5201" spans="10:11">
      <c r="J5201" s="75"/>
      <c r="K5201" s="75"/>
    </row>
    <row r="5202" spans="10:11">
      <c r="J5202" s="75"/>
      <c r="K5202" s="75"/>
    </row>
    <row r="5203" spans="10:11">
      <c r="J5203" s="75"/>
      <c r="K5203" s="75"/>
    </row>
    <row r="5204" spans="10:11">
      <c r="J5204" s="75"/>
      <c r="K5204" s="75"/>
    </row>
    <row r="5205" spans="10:11">
      <c r="J5205" s="75"/>
      <c r="K5205" s="75"/>
    </row>
    <row r="5206" spans="10:11">
      <c r="J5206" s="75"/>
      <c r="K5206" s="75"/>
    </row>
    <row r="5207" spans="10:11">
      <c r="J5207" s="75"/>
      <c r="K5207" s="75"/>
    </row>
    <row r="5208" spans="10:11">
      <c r="J5208" s="75"/>
      <c r="K5208" s="75"/>
    </row>
    <row r="5209" spans="10:11">
      <c r="J5209" s="75"/>
      <c r="K5209" s="75"/>
    </row>
    <row r="5210" spans="10:11">
      <c r="J5210" s="75"/>
      <c r="K5210" s="75"/>
    </row>
    <row r="5211" spans="10:11">
      <c r="J5211" s="75"/>
      <c r="K5211" s="75"/>
    </row>
    <row r="5212" spans="10:11">
      <c r="J5212" s="75"/>
      <c r="K5212" s="75"/>
    </row>
    <row r="5213" spans="10:11">
      <c r="J5213" s="75"/>
      <c r="K5213" s="75"/>
    </row>
    <row r="5214" spans="10:11">
      <c r="J5214" s="75"/>
      <c r="K5214" s="75"/>
    </row>
    <row r="5215" spans="10:11">
      <c r="J5215" s="75"/>
      <c r="K5215" s="75"/>
    </row>
    <row r="5216" spans="10:11">
      <c r="J5216" s="75"/>
      <c r="K5216" s="75"/>
    </row>
    <row r="5217" spans="10:11">
      <c r="J5217" s="75"/>
      <c r="K5217" s="75"/>
    </row>
    <row r="5218" spans="10:11">
      <c r="J5218" s="75"/>
      <c r="K5218" s="75"/>
    </row>
    <row r="5219" spans="10:11">
      <c r="J5219" s="75"/>
      <c r="K5219" s="75"/>
    </row>
    <row r="5220" spans="10:11">
      <c r="J5220" s="75"/>
      <c r="K5220" s="75"/>
    </row>
    <row r="5221" spans="10:11">
      <c r="J5221" s="75"/>
      <c r="K5221" s="75"/>
    </row>
    <row r="5222" spans="10:11">
      <c r="J5222" s="75"/>
      <c r="K5222" s="75"/>
    </row>
    <row r="5223" spans="10:11">
      <c r="J5223" s="75"/>
      <c r="K5223" s="75"/>
    </row>
    <row r="5224" spans="10:11">
      <c r="J5224" s="75"/>
      <c r="K5224" s="75"/>
    </row>
    <row r="5225" spans="10:11">
      <c r="J5225" s="75"/>
      <c r="K5225" s="75"/>
    </row>
    <row r="5226" spans="10:11">
      <c r="J5226" s="75"/>
      <c r="K5226" s="75"/>
    </row>
    <row r="5227" spans="10:11">
      <c r="J5227" s="75"/>
      <c r="K5227" s="75"/>
    </row>
    <row r="5228" spans="10:11">
      <c r="J5228" s="75"/>
      <c r="K5228" s="75"/>
    </row>
    <row r="5229" spans="10:11">
      <c r="J5229" s="75"/>
      <c r="K5229" s="75"/>
    </row>
    <row r="5230" spans="10:11">
      <c r="J5230" s="75"/>
      <c r="K5230" s="75"/>
    </row>
    <row r="5231" spans="10:11">
      <c r="J5231" s="75"/>
      <c r="K5231" s="75"/>
    </row>
    <row r="5232" spans="10:11">
      <c r="J5232" s="75"/>
      <c r="K5232" s="75"/>
    </row>
    <row r="5233" spans="10:11">
      <c r="J5233" s="75"/>
      <c r="K5233" s="75"/>
    </row>
    <row r="5234" spans="10:11">
      <c r="J5234" s="75"/>
      <c r="K5234" s="75"/>
    </row>
    <row r="5235" spans="10:11">
      <c r="J5235" s="75"/>
      <c r="K5235" s="75"/>
    </row>
    <row r="5236" spans="10:11">
      <c r="J5236" s="75"/>
      <c r="K5236" s="75"/>
    </row>
    <row r="5237" spans="10:11">
      <c r="J5237" s="75"/>
      <c r="K5237" s="75"/>
    </row>
    <row r="5238" spans="10:11">
      <c r="J5238" s="75"/>
      <c r="K5238" s="75"/>
    </row>
    <row r="5239" spans="10:11">
      <c r="J5239" s="75"/>
      <c r="K5239" s="75"/>
    </row>
    <row r="5240" spans="10:11">
      <c r="J5240" s="75"/>
      <c r="K5240" s="75"/>
    </row>
    <row r="5241" spans="10:11">
      <c r="J5241" s="75"/>
      <c r="K5241" s="75"/>
    </row>
    <row r="5242" spans="10:11">
      <c r="J5242" s="75"/>
      <c r="K5242" s="75"/>
    </row>
    <row r="5243" spans="10:11">
      <c r="J5243" s="75"/>
      <c r="K5243" s="75"/>
    </row>
    <row r="5244" spans="10:11">
      <c r="J5244" s="75"/>
      <c r="K5244" s="75"/>
    </row>
    <row r="5245" spans="10:11">
      <c r="J5245" s="75"/>
      <c r="K5245" s="75"/>
    </row>
    <row r="5246" spans="10:11">
      <c r="J5246" s="75"/>
      <c r="K5246" s="75"/>
    </row>
    <row r="5247" spans="10:11">
      <c r="J5247" s="75"/>
      <c r="K5247" s="75"/>
    </row>
    <row r="5248" spans="10:11">
      <c r="J5248" s="75"/>
      <c r="K5248" s="75"/>
    </row>
    <row r="5249" spans="10:11">
      <c r="J5249" s="75"/>
      <c r="K5249" s="75"/>
    </row>
    <row r="5250" spans="10:11">
      <c r="J5250" s="75"/>
      <c r="K5250" s="75"/>
    </row>
    <row r="5251" spans="10:11">
      <c r="J5251" s="75"/>
      <c r="K5251" s="75"/>
    </row>
    <row r="5252" spans="10:11">
      <c r="J5252" s="75"/>
      <c r="K5252" s="75"/>
    </row>
    <row r="5253" spans="10:11">
      <c r="J5253" s="75"/>
      <c r="K5253" s="75"/>
    </row>
    <row r="5254" spans="10:11">
      <c r="J5254" s="75"/>
      <c r="K5254" s="75"/>
    </row>
    <row r="5255" spans="10:11">
      <c r="J5255" s="75"/>
      <c r="K5255" s="75"/>
    </row>
    <row r="5256" spans="10:11">
      <c r="J5256" s="75"/>
      <c r="K5256" s="75"/>
    </row>
    <row r="5257" spans="10:11">
      <c r="J5257" s="75"/>
      <c r="K5257" s="75"/>
    </row>
    <row r="5258" spans="10:11">
      <c r="J5258" s="75"/>
      <c r="K5258" s="75"/>
    </row>
    <row r="5259" spans="10:11">
      <c r="J5259" s="75"/>
      <c r="K5259" s="75"/>
    </row>
    <row r="5260" spans="10:11">
      <c r="J5260" s="75"/>
      <c r="K5260" s="75"/>
    </row>
    <row r="5261" spans="10:11">
      <c r="J5261" s="75"/>
      <c r="K5261" s="75"/>
    </row>
    <row r="5262" spans="10:11">
      <c r="J5262" s="75"/>
      <c r="K5262" s="75"/>
    </row>
    <row r="5263" spans="10:11">
      <c r="J5263" s="75"/>
      <c r="K5263" s="75"/>
    </row>
    <row r="5264" spans="10:11">
      <c r="J5264" s="75"/>
      <c r="K5264" s="75"/>
    </row>
    <row r="5265" spans="10:11">
      <c r="J5265" s="75"/>
      <c r="K5265" s="75"/>
    </row>
    <row r="5266" spans="10:11">
      <c r="J5266" s="75"/>
      <c r="K5266" s="75"/>
    </row>
    <row r="5267" spans="10:11">
      <c r="J5267" s="75"/>
      <c r="K5267" s="75"/>
    </row>
    <row r="5268" spans="10:11">
      <c r="J5268" s="75"/>
      <c r="K5268" s="75"/>
    </row>
    <row r="5269" spans="10:11">
      <c r="J5269" s="75"/>
      <c r="K5269" s="75"/>
    </row>
    <row r="5270" spans="10:11">
      <c r="J5270" s="75"/>
      <c r="K5270" s="75"/>
    </row>
    <row r="5271" spans="10:11">
      <c r="J5271" s="75"/>
      <c r="K5271" s="75"/>
    </row>
    <row r="5272" spans="10:11">
      <c r="J5272" s="75"/>
      <c r="K5272" s="75"/>
    </row>
    <row r="5273" spans="10:11">
      <c r="J5273" s="75"/>
      <c r="K5273" s="75"/>
    </row>
    <row r="5274" spans="10:11">
      <c r="J5274" s="75"/>
      <c r="K5274" s="75"/>
    </row>
    <row r="5275" spans="10:11">
      <c r="J5275" s="75"/>
      <c r="K5275" s="75"/>
    </row>
    <row r="5276" spans="10:11">
      <c r="J5276" s="75"/>
      <c r="K5276" s="75"/>
    </row>
    <row r="5277" spans="10:11">
      <c r="J5277" s="75"/>
      <c r="K5277" s="75"/>
    </row>
    <row r="5278" spans="10:11">
      <c r="J5278" s="75"/>
      <c r="K5278" s="75"/>
    </row>
    <row r="5279" spans="10:11">
      <c r="J5279" s="75"/>
      <c r="K5279" s="75"/>
    </row>
  </sheetData>
  <sheetProtection selectLockedCells="1" selectUnlockedCells="1"/>
  <mergeCells count="8">
    <mergeCell ref="J18:M18"/>
    <mergeCell ref="B18:B19"/>
    <mergeCell ref="C18:C19"/>
    <mergeCell ref="D18:D19"/>
    <mergeCell ref="E18:E19"/>
    <mergeCell ref="F18:F19"/>
    <mergeCell ref="G18:G19"/>
    <mergeCell ref="H18:I18"/>
  </mergeCells>
  <pageMargins left="0.70866141732283472" right="0.70866141732283472" top="0.74803149606299213" bottom="0.74803149606299213" header="0.31496062992125984" footer="0.31496062992125984"/>
  <pageSetup scale="3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6">
    <pageSetUpPr fitToPage="1"/>
  </sheetPr>
  <dimension ref="A1:HI37"/>
  <sheetViews>
    <sheetView showGridLines="0" topLeftCell="A13" zoomScale="70" zoomScaleNormal="70" zoomScaleSheetLayoutView="100" workbookViewId="0">
      <selection activeCell="M16" sqref="M16"/>
    </sheetView>
  </sheetViews>
  <sheetFormatPr baseColWidth="10" defaultColWidth="11.44140625" defaultRowHeight="15"/>
  <cols>
    <col min="1" max="1" width="4.6640625" style="73" customWidth="1"/>
    <col min="2" max="2" width="12.33203125" style="75" customWidth="1"/>
    <col min="3" max="3" width="30.5546875" style="75" customWidth="1"/>
    <col min="4" max="4" width="25.5546875" style="132" customWidth="1"/>
    <col min="5" max="5" width="19.33203125" style="75" customWidth="1"/>
    <col min="6" max="6" width="17.5546875" style="75" customWidth="1"/>
    <col min="7" max="7" width="29.109375" style="75" customWidth="1"/>
    <col min="8" max="8" width="16" style="75" customWidth="1"/>
    <col min="9" max="9" width="25.6640625" style="75" customWidth="1"/>
    <col min="10" max="10" width="49.6640625" style="73" customWidth="1"/>
    <col min="11" max="13" width="38.109375" style="73" customWidth="1"/>
    <col min="14" max="217" width="11.44140625" style="73"/>
    <col min="218" max="16384" width="11.44140625" style="75"/>
  </cols>
  <sheetData>
    <row r="1" spans="2:13" s="73" customFormat="1" ht="98.25" customHeight="1">
      <c r="D1" s="126"/>
    </row>
    <row r="2" spans="2:13" ht="15.6">
      <c r="B2" s="301" t="s">
        <v>383</v>
      </c>
      <c r="C2" s="292"/>
      <c r="D2" s="295"/>
      <c r="E2" s="292"/>
      <c r="F2" s="292"/>
      <c r="G2" s="292"/>
      <c r="H2" s="292"/>
      <c r="I2" s="292"/>
      <c r="J2" s="293"/>
    </row>
    <row r="3" spans="2:13" s="73" customFormat="1">
      <c r="D3" s="126"/>
    </row>
    <row r="4" spans="2:13" ht="29.4" customHeight="1">
      <c r="B4" s="106" t="s">
        <v>271</v>
      </c>
      <c r="C4" s="301" t="s">
        <v>384</v>
      </c>
      <c r="D4" s="295"/>
      <c r="E4" s="284"/>
      <c r="F4" s="284"/>
      <c r="G4" s="284"/>
      <c r="H4" s="284"/>
      <c r="I4" s="285"/>
      <c r="J4" s="293"/>
    </row>
    <row r="5" spans="2:13" s="73" customFormat="1">
      <c r="D5" s="126"/>
    </row>
    <row r="6" spans="2:13" s="73" customFormat="1">
      <c r="D6" s="126"/>
    </row>
    <row r="7" spans="2:13" ht="15.6">
      <c r="B7" s="301" t="s">
        <v>363</v>
      </c>
      <c r="C7" s="292"/>
      <c r="D7" s="295"/>
      <c r="E7" s="292"/>
      <c r="F7" s="292"/>
      <c r="G7" s="292"/>
      <c r="H7" s="292"/>
      <c r="I7" s="292"/>
      <c r="J7" s="293"/>
    </row>
    <row r="8" spans="2:13" s="73" customFormat="1">
      <c r="D8" s="126"/>
    </row>
    <row r="9" spans="2:13" ht="15.6">
      <c r="B9" s="380" t="s">
        <v>125</v>
      </c>
      <c r="C9" s="391" t="s">
        <v>112</v>
      </c>
      <c r="D9" s="391" t="s">
        <v>126</v>
      </c>
      <c r="E9" s="391" t="s">
        <v>127</v>
      </c>
      <c r="F9" s="380" t="s">
        <v>128</v>
      </c>
      <c r="G9" s="380" t="s">
        <v>129</v>
      </c>
      <c r="H9" s="374" t="s">
        <v>130</v>
      </c>
      <c r="I9" s="374"/>
      <c r="J9" s="374" t="s">
        <v>413</v>
      </c>
      <c r="K9" s="374"/>
      <c r="L9" s="374"/>
      <c r="M9" s="374"/>
    </row>
    <row r="10" spans="2:13" ht="15.6">
      <c r="B10" s="380"/>
      <c r="C10" s="392"/>
      <c r="D10" s="392"/>
      <c r="E10" s="392"/>
      <c r="F10" s="380"/>
      <c r="G10" s="380"/>
      <c r="H10" s="108" t="s">
        <v>131</v>
      </c>
      <c r="I10" s="108" t="s">
        <v>132</v>
      </c>
      <c r="J10" s="108" t="s">
        <v>409</v>
      </c>
      <c r="K10" s="108" t="s">
        <v>410</v>
      </c>
      <c r="L10" s="108" t="s">
        <v>411</v>
      </c>
      <c r="M10" s="108" t="s">
        <v>412</v>
      </c>
    </row>
    <row r="11" spans="2:13" ht="15.6">
      <c r="B11" s="107" t="s">
        <v>385</v>
      </c>
      <c r="C11" s="155" t="s">
        <v>418</v>
      </c>
      <c r="D11" s="280"/>
      <c r="E11" s="152"/>
      <c r="F11" s="152"/>
      <c r="G11" s="152"/>
      <c r="H11" s="152"/>
      <c r="I11" s="153"/>
      <c r="J11" s="152"/>
      <c r="K11" s="152"/>
      <c r="L11" s="152"/>
      <c r="M11" s="153"/>
    </row>
    <row r="12" spans="2:13" ht="214.5" customHeight="1">
      <c r="B12" s="299">
        <v>1</v>
      </c>
      <c r="C12" s="102" t="s">
        <v>448</v>
      </c>
      <c r="D12" s="120" t="s">
        <v>386</v>
      </c>
      <c r="E12" s="115">
        <v>45658</v>
      </c>
      <c r="F12" s="115">
        <v>45747</v>
      </c>
      <c r="G12" s="92" t="s">
        <v>387</v>
      </c>
      <c r="H12" s="120" t="s">
        <v>138</v>
      </c>
      <c r="I12" s="120" t="s">
        <v>388</v>
      </c>
      <c r="J12" s="110" t="s">
        <v>439</v>
      </c>
      <c r="K12" s="110" t="s">
        <v>449</v>
      </c>
      <c r="L12" s="110" t="s">
        <v>449</v>
      </c>
      <c r="M12" s="110" t="s">
        <v>449</v>
      </c>
    </row>
    <row r="13" spans="2:13" ht="312.75" customHeight="1">
      <c r="B13" s="299">
        <v>2</v>
      </c>
      <c r="C13" s="102" t="s">
        <v>389</v>
      </c>
      <c r="D13" s="120" t="s">
        <v>242</v>
      </c>
      <c r="E13" s="115">
        <v>45748</v>
      </c>
      <c r="F13" s="115">
        <v>47118</v>
      </c>
      <c r="G13" s="92" t="s">
        <v>390</v>
      </c>
      <c r="H13" s="120" t="s">
        <v>138</v>
      </c>
      <c r="I13" s="120" t="s">
        <v>391</v>
      </c>
      <c r="J13" s="110" t="s">
        <v>419</v>
      </c>
      <c r="K13" s="110" t="s">
        <v>489</v>
      </c>
      <c r="L13" s="110" t="s">
        <v>529</v>
      </c>
      <c r="M13" s="110" t="s">
        <v>562</v>
      </c>
    </row>
    <row r="14" spans="2:13" ht="15.6">
      <c r="B14" s="107" t="s">
        <v>392</v>
      </c>
      <c r="C14" s="155" t="s">
        <v>393</v>
      </c>
      <c r="D14" s="280"/>
      <c r="E14" s="152"/>
      <c r="F14" s="152"/>
      <c r="G14" s="152"/>
      <c r="H14" s="152"/>
      <c r="I14" s="153"/>
      <c r="J14" s="152"/>
      <c r="K14" s="152"/>
      <c r="L14" s="152"/>
      <c r="M14" s="153"/>
    </row>
    <row r="15" spans="2:13" ht="105">
      <c r="B15" s="299">
        <v>1</v>
      </c>
      <c r="C15" s="102" t="s">
        <v>417</v>
      </c>
      <c r="D15" s="120" t="s">
        <v>184</v>
      </c>
      <c r="E15" s="115">
        <v>45658</v>
      </c>
      <c r="F15" s="115">
        <v>45747</v>
      </c>
      <c r="G15" s="92" t="s">
        <v>394</v>
      </c>
      <c r="H15" s="120" t="s">
        <v>138</v>
      </c>
      <c r="I15" s="120" t="s">
        <v>395</v>
      </c>
      <c r="J15" s="110" t="s">
        <v>438</v>
      </c>
      <c r="K15" s="110" t="s">
        <v>449</v>
      </c>
      <c r="L15" s="110" t="s">
        <v>449</v>
      </c>
      <c r="M15" s="110" t="s">
        <v>449</v>
      </c>
    </row>
    <row r="16" spans="2:13" ht="270">
      <c r="B16" s="299">
        <v>2</v>
      </c>
      <c r="C16" s="102" t="s">
        <v>532</v>
      </c>
      <c r="D16" s="62" t="s">
        <v>190</v>
      </c>
      <c r="E16" s="145">
        <v>45748</v>
      </c>
      <c r="F16" s="115">
        <v>47118</v>
      </c>
      <c r="G16" s="92" t="s">
        <v>396</v>
      </c>
      <c r="H16" s="120" t="s">
        <v>138</v>
      </c>
      <c r="I16" s="120" t="s">
        <v>395</v>
      </c>
      <c r="J16" s="110" t="s">
        <v>419</v>
      </c>
      <c r="K16" s="110" t="s">
        <v>488</v>
      </c>
      <c r="L16" s="110" t="s">
        <v>533</v>
      </c>
      <c r="M16" s="110" t="s">
        <v>563</v>
      </c>
    </row>
    <row r="17" spans="3:10" s="73" customFormat="1" ht="24" customHeight="1">
      <c r="D17" s="126"/>
    </row>
    <row r="18" spans="3:10" ht="24" customHeight="1">
      <c r="J18" s="75"/>
    </row>
    <row r="19" spans="3:10" ht="24.75" customHeight="1">
      <c r="C19" s="375" t="s">
        <v>170</v>
      </c>
      <c r="D19" s="376"/>
      <c r="E19" s="377"/>
      <c r="J19" s="75"/>
    </row>
    <row r="20" spans="3:10" ht="20.25" customHeight="1">
      <c r="C20" s="108" t="s">
        <v>171</v>
      </c>
      <c r="D20" s="107" t="s">
        <v>172</v>
      </c>
      <c r="E20" s="108" t="s">
        <v>173</v>
      </c>
      <c r="J20" s="75"/>
    </row>
    <row r="21" spans="3:10" ht="60">
      <c r="C21" s="146" t="s">
        <v>397</v>
      </c>
      <c r="D21" s="120" t="s">
        <v>398</v>
      </c>
      <c r="E21" s="118">
        <v>1</v>
      </c>
      <c r="J21" s="75"/>
    </row>
    <row r="22" spans="3:10">
      <c r="J22" s="75"/>
    </row>
    <row r="23" spans="3:10" ht="21" customHeight="1">
      <c r="J23" s="75"/>
    </row>
    <row r="24" spans="3:10">
      <c r="J24" s="75"/>
    </row>
    <row r="25" spans="3:10">
      <c r="J25" s="75"/>
    </row>
    <row r="26" spans="3:10" s="73" customFormat="1">
      <c r="D26" s="126"/>
    </row>
    <row r="27" spans="3:10">
      <c r="J27" s="75"/>
    </row>
    <row r="28" spans="3:10">
      <c r="J28" s="75"/>
    </row>
    <row r="29" spans="3:10">
      <c r="C29" s="96"/>
      <c r="D29" s="122" t="s">
        <v>232</v>
      </c>
      <c r="E29" s="96"/>
      <c r="J29" s="75"/>
    </row>
    <row r="30" spans="3:10">
      <c r="C30" s="96"/>
      <c r="D30" s="122" t="s">
        <v>233</v>
      </c>
      <c r="E30" s="96" t="s">
        <v>234</v>
      </c>
      <c r="J30" s="75"/>
    </row>
    <row r="31" spans="3:10">
      <c r="C31" s="96"/>
      <c r="D31" s="122"/>
      <c r="E31" s="96" t="s">
        <v>235</v>
      </c>
      <c r="J31" s="75"/>
    </row>
    <row r="32" spans="3:10">
      <c r="C32" s="123"/>
      <c r="D32" s="122"/>
      <c r="E32" s="124"/>
      <c r="J32" s="75"/>
    </row>
    <row r="33" spans="3:10">
      <c r="C33" s="96"/>
      <c r="D33" s="122"/>
      <c r="E33" s="124"/>
      <c r="J33" s="75"/>
    </row>
    <row r="34" spans="3:10">
      <c r="C34" s="96"/>
      <c r="D34" s="122"/>
      <c r="E34" s="124"/>
      <c r="J34" s="75"/>
    </row>
    <row r="35" spans="3:10">
      <c r="J35" s="75"/>
    </row>
    <row r="36" spans="3:10" s="73" customFormat="1">
      <c r="D36" s="126"/>
    </row>
    <row r="37" spans="3:10" s="73" customFormat="1">
      <c r="D37" s="126"/>
    </row>
  </sheetData>
  <sheetProtection selectLockedCells="1" selectUnlockedCells="1"/>
  <mergeCells count="9">
    <mergeCell ref="J9:M9"/>
    <mergeCell ref="H9:I9"/>
    <mergeCell ref="C19:E19"/>
    <mergeCell ref="B9:B10"/>
    <mergeCell ref="C9:C10"/>
    <mergeCell ref="D9:D10"/>
    <mergeCell ref="E9:E10"/>
    <mergeCell ref="F9:F10"/>
    <mergeCell ref="G9:G10"/>
  </mergeCells>
  <printOptions horizontalCentered="1" verticalCentered="1"/>
  <pageMargins left="0.70866141732283472" right="0.70866141732283472" top="0.74803149606299213" bottom="0.74803149606299213" header="0.31496062992125984" footer="0.31496062992125984"/>
  <pageSetup scale="32"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
  <dimension ref="A1:GQ57"/>
  <sheetViews>
    <sheetView showGridLines="0" zoomScale="57" zoomScaleNormal="57" zoomScaleSheetLayoutView="70" workbookViewId="0">
      <pane ySplit="7" topLeftCell="A15" activePane="bottomLeft" state="frozen"/>
      <selection pane="bottomLeft" activeCell="N16" sqref="N16"/>
    </sheetView>
  </sheetViews>
  <sheetFormatPr baseColWidth="10" defaultColWidth="11.44140625" defaultRowHeight="14.4"/>
  <cols>
    <col min="1" max="1" width="11.109375" style="4" customWidth="1"/>
    <col min="2" max="2" width="26" style="1" customWidth="1"/>
    <col min="3" max="3" width="26.44140625" style="1" customWidth="1"/>
    <col min="4" max="4" width="16" style="1" customWidth="1"/>
    <col min="5" max="5" width="28.33203125" style="1" customWidth="1"/>
    <col min="6" max="6" width="15.6640625" style="1" customWidth="1"/>
    <col min="7" max="7" width="15" style="1" customWidth="1"/>
    <col min="8" max="8" width="17" style="1" customWidth="1"/>
    <col min="9" max="9" width="13.44140625" style="1" customWidth="1"/>
    <col min="10" max="10" width="70.6640625" style="1" customWidth="1"/>
    <col min="11" max="11" width="48.5546875" style="1" customWidth="1"/>
    <col min="12" max="12" width="47.5546875" style="1" customWidth="1"/>
    <col min="13" max="13" width="46.33203125" style="1" customWidth="1"/>
    <col min="14" max="14" width="63.88671875" style="1" customWidth="1"/>
    <col min="15" max="15" width="18" style="5" customWidth="1"/>
    <col min="16" max="21" width="11.5546875" style="5" customWidth="1"/>
    <col min="22" max="22" width="19.109375" style="4" bestFit="1" customWidth="1"/>
    <col min="23" max="23" width="18.5546875" style="4" bestFit="1" customWidth="1"/>
    <col min="24" max="24" width="16.33203125" style="4" bestFit="1" customWidth="1"/>
    <col min="25" max="199" width="11.44140625" style="4"/>
  </cols>
  <sheetData>
    <row r="1" spans="2:25" s="4" customFormat="1" ht="149.25" customHeight="1" thickBot="1">
      <c r="B1" s="5"/>
      <c r="C1" s="5"/>
      <c r="D1" s="5"/>
      <c r="E1" s="5"/>
      <c r="F1" s="5"/>
      <c r="G1" s="5"/>
      <c r="H1" s="5"/>
      <c r="I1" s="5"/>
      <c r="J1" s="5"/>
      <c r="K1" s="5"/>
      <c r="L1" s="5"/>
      <c r="M1" s="5"/>
      <c r="N1" s="5"/>
      <c r="O1" s="5"/>
      <c r="P1" s="5"/>
      <c r="Q1" s="5"/>
      <c r="R1" s="5"/>
      <c r="S1" s="5"/>
      <c r="T1" s="5"/>
      <c r="U1" s="5"/>
    </row>
    <row r="2" spans="2:25" ht="16.2" thickTop="1">
      <c r="B2" s="140"/>
      <c r="C2" s="310" t="s">
        <v>399</v>
      </c>
      <c r="D2" s="310"/>
      <c r="E2" s="310"/>
      <c r="F2" s="310"/>
      <c r="G2" s="310"/>
      <c r="H2" s="310"/>
      <c r="I2" s="310"/>
      <c r="J2" s="310"/>
      <c r="K2" s="310"/>
      <c r="L2" s="310"/>
      <c r="M2" s="310"/>
      <c r="N2" s="310"/>
    </row>
    <row r="3" spans="2:25" ht="16.2" thickBot="1">
      <c r="B3" s="141"/>
      <c r="C3" s="311"/>
      <c r="D3" s="311"/>
      <c r="E3" s="311"/>
      <c r="F3" s="311"/>
      <c r="G3" s="311"/>
      <c r="H3" s="311"/>
      <c r="I3" s="311"/>
      <c r="J3" s="311"/>
      <c r="K3" s="311"/>
      <c r="L3" s="311"/>
      <c r="M3" s="311"/>
      <c r="N3" s="311"/>
    </row>
    <row r="4" spans="2:25" s="4" customFormat="1" ht="15" thickTop="1">
      <c r="B4" s="5"/>
      <c r="C4" s="5"/>
      <c r="D4" s="5"/>
      <c r="E4" s="5"/>
      <c r="F4" s="5"/>
      <c r="G4" s="5"/>
      <c r="H4" s="5"/>
      <c r="I4" s="5"/>
      <c r="J4" s="5"/>
      <c r="K4" s="5"/>
      <c r="L4" s="5"/>
      <c r="M4" s="5"/>
      <c r="N4" s="5"/>
      <c r="O4" s="5"/>
      <c r="P4" s="5"/>
      <c r="Q4" s="5"/>
      <c r="R4" s="5"/>
      <c r="S4" s="5"/>
      <c r="T4" s="5"/>
      <c r="U4" s="5"/>
    </row>
    <row r="5" spans="2:25" s="4" customFormat="1" ht="15" thickBot="1">
      <c r="B5" s="5"/>
      <c r="C5" s="5"/>
      <c r="D5" s="5"/>
      <c r="E5" s="6"/>
      <c r="F5" s="6"/>
      <c r="G5" s="5"/>
      <c r="H5" s="5"/>
      <c r="I5" s="5"/>
      <c r="J5" s="5"/>
      <c r="K5" s="5"/>
      <c r="L5" s="5"/>
      <c r="M5" s="5"/>
      <c r="N5" s="5"/>
      <c r="O5" s="5"/>
      <c r="P5" s="5"/>
      <c r="Q5" s="5"/>
      <c r="R5" s="5"/>
      <c r="S5" s="5"/>
      <c r="T5" s="5"/>
      <c r="U5" s="5"/>
    </row>
    <row r="6" spans="2:25" ht="18.600000000000001" thickTop="1" thickBot="1">
      <c r="B6" s="313" t="s">
        <v>400</v>
      </c>
      <c r="C6" s="313" t="s">
        <v>170</v>
      </c>
      <c r="D6" s="313" t="s">
        <v>173</v>
      </c>
      <c r="E6" s="312" t="s">
        <v>401</v>
      </c>
      <c r="F6" s="313" t="s">
        <v>402</v>
      </c>
      <c r="G6" s="313"/>
      <c r="H6" s="313"/>
      <c r="I6" s="313"/>
      <c r="J6" s="305" t="s">
        <v>440</v>
      </c>
      <c r="K6" s="305" t="s">
        <v>440</v>
      </c>
      <c r="L6" s="305" t="s">
        <v>440</v>
      </c>
      <c r="M6" s="305" t="s">
        <v>440</v>
      </c>
      <c r="N6" s="305"/>
    </row>
    <row r="7" spans="2:25" ht="49.5" customHeight="1" thickTop="1" thickBot="1">
      <c r="B7" s="313"/>
      <c r="C7" s="313"/>
      <c r="D7" s="313"/>
      <c r="E7" s="312"/>
      <c r="F7" s="25" t="s">
        <v>404</v>
      </c>
      <c r="G7" s="25" t="s">
        <v>405</v>
      </c>
      <c r="H7" s="25" t="s">
        <v>406</v>
      </c>
      <c r="I7" s="25" t="s">
        <v>407</v>
      </c>
      <c r="J7" s="304" t="s">
        <v>441</v>
      </c>
      <c r="K7" s="304" t="s">
        <v>442</v>
      </c>
      <c r="L7" s="304" t="s">
        <v>443</v>
      </c>
      <c r="M7" s="304" t="s">
        <v>444</v>
      </c>
      <c r="N7" s="304" t="s">
        <v>403</v>
      </c>
    </row>
    <row r="8" spans="2:25" ht="223.5" customHeight="1" thickTop="1" thickBot="1">
      <c r="B8" s="269" t="str">
        <f>OBJETIVOS!D$3</f>
        <v>PO-01 Planeación Gestión Documental</v>
      </c>
      <c r="C8" s="26" t="str">
        <f>'PO-01'!C28</f>
        <v>Actualización de documentos del SGC -  CPR-120</v>
      </c>
      <c r="D8" s="27">
        <f>'PO-01'!E28</f>
        <v>1</v>
      </c>
      <c r="E8" s="32">
        <f>SUM(F8:I8)</f>
        <v>1</v>
      </c>
      <c r="F8" s="29">
        <f>(74/74)*100%</f>
        <v>1</v>
      </c>
      <c r="G8" s="29"/>
      <c r="H8" s="29"/>
      <c r="I8" s="29"/>
      <c r="J8" s="28"/>
      <c r="K8" s="30"/>
      <c r="L8" s="30"/>
      <c r="M8" s="30"/>
      <c r="N8" s="33" t="s">
        <v>487</v>
      </c>
      <c r="Q8" s="5">
        <v>1</v>
      </c>
      <c r="R8" s="13">
        <v>3</v>
      </c>
      <c r="S8" s="14">
        <f>+$Q$8/R8</f>
        <v>0.33333333333333331</v>
      </c>
    </row>
    <row r="9" spans="2:25" ht="223.5" customHeight="1" thickTop="1" thickBot="1">
      <c r="B9" s="269" t="str">
        <f>OBJETIVOS!D$3</f>
        <v>PO-01 Planeación Gestión Documental</v>
      </c>
      <c r="C9" s="19" t="str">
        <f>'PO-01'!C29</f>
        <v>Actualización del PGD</v>
      </c>
      <c r="D9" s="21">
        <f>'PO-01'!E29</f>
        <v>1</v>
      </c>
      <c r="E9" s="32">
        <f>SUM(F9:I9)</f>
        <v>1</v>
      </c>
      <c r="F9" s="29">
        <f>(1/1)*100%</f>
        <v>1</v>
      </c>
      <c r="G9" s="22"/>
      <c r="H9" s="22"/>
      <c r="I9" s="22"/>
      <c r="J9" s="24"/>
      <c r="K9" s="18"/>
      <c r="L9" s="18"/>
      <c r="M9" s="18"/>
      <c r="N9" s="33" t="s">
        <v>487</v>
      </c>
      <c r="R9" s="13"/>
      <c r="S9" s="14"/>
    </row>
    <row r="10" spans="2:25" ht="210.75" customHeight="1" thickTop="1" thickBot="1">
      <c r="B10" s="270" t="str">
        <f>OBJETIVOS!D$10</f>
        <v>PO-02 Producción documental</v>
      </c>
      <c r="C10" s="19" t="str">
        <f>'PO-02'!C37</f>
        <v>Normalización de formatos</v>
      </c>
      <c r="D10" s="21">
        <v>1</v>
      </c>
      <c r="E10" s="12">
        <f>AVERAGE(F10:G10)</f>
        <v>0.75</v>
      </c>
      <c r="F10" s="29">
        <f>(1/2)*100%</f>
        <v>0.5</v>
      </c>
      <c r="G10" s="29">
        <f>(2/2)*100%</f>
        <v>1</v>
      </c>
      <c r="H10" s="29">
        <f>(7/48)*100%</f>
        <v>0.14583333333333334</v>
      </c>
      <c r="I10" s="29">
        <f>(22/48)*100%</f>
        <v>0.45833333333333331</v>
      </c>
      <c r="J10" s="24"/>
      <c r="K10" s="24"/>
      <c r="L10" s="24"/>
      <c r="M10" s="24"/>
      <c r="N10" s="31" t="s">
        <v>572</v>
      </c>
      <c r="R10" s="5">
        <v>6</v>
      </c>
      <c r="S10" s="14">
        <f>+$Q$8/R10</f>
        <v>0.16666666666666666</v>
      </c>
    </row>
    <row r="11" spans="2:25" ht="207" customHeight="1" thickTop="1" thickBot="1">
      <c r="B11" s="270" t="str">
        <f>OBJETIVOS!D$10</f>
        <v>PO-02 Producción documental</v>
      </c>
      <c r="C11" s="35" t="str">
        <f>'PO-02'!C38</f>
        <v>Digitalización de expedientes</v>
      </c>
      <c r="D11" s="21">
        <v>1</v>
      </c>
      <c r="E11" s="12">
        <f>AVERAGE(F11:G11)</f>
        <v>1</v>
      </c>
      <c r="F11" s="29">
        <f>(78396/78396)*100%</f>
        <v>1</v>
      </c>
      <c r="G11" s="29">
        <f>(107710/107710)*100%</f>
        <v>1</v>
      </c>
      <c r="H11" s="29">
        <f>(171741/171741)*100%</f>
        <v>1</v>
      </c>
      <c r="I11" s="29">
        <f>(232812/232812)*100%</f>
        <v>1</v>
      </c>
      <c r="J11" s="24"/>
      <c r="K11" s="24"/>
      <c r="L11" s="24"/>
      <c r="M11" s="24"/>
      <c r="N11" s="33"/>
      <c r="R11" s="5">
        <v>7</v>
      </c>
      <c r="S11" s="14">
        <f>+$Q$8/R11</f>
        <v>0.14285714285714285</v>
      </c>
      <c r="U11" s="5">
        <v>100</v>
      </c>
      <c r="V11" s="15" t="e">
        <f>+U11*#REF!</f>
        <v>#REF!</v>
      </c>
      <c r="W11" s="15">
        <v>15399000</v>
      </c>
      <c r="X11" s="16" t="e">
        <f>+V11-W11</f>
        <v>#REF!</v>
      </c>
      <c r="Y11" s="17" t="e">
        <f>+W11/V11</f>
        <v>#REF!</v>
      </c>
    </row>
    <row r="12" spans="2:25" ht="202.5" customHeight="1" thickTop="1" thickBot="1">
      <c r="B12" s="270" t="str">
        <f>OBJETIVOS!D$10</f>
        <v>PO-02 Producción documental</v>
      </c>
      <c r="C12" s="19" t="str">
        <f>'PO-02'!C39</f>
        <v>Indexación de documentos</v>
      </c>
      <c r="D12" s="21">
        <v>1</v>
      </c>
      <c r="E12" s="12">
        <f>AVERAGE(F12:G12)</f>
        <v>1</v>
      </c>
      <c r="F12" s="29">
        <f>(50655/50655)*100%</f>
        <v>1</v>
      </c>
      <c r="G12" s="29">
        <f>(48685/48685)*100%</f>
        <v>1</v>
      </c>
      <c r="H12" s="29">
        <f>(149628/149628)*100%</f>
        <v>1</v>
      </c>
      <c r="I12" s="29">
        <f>(259034/259034)*100%</f>
        <v>1</v>
      </c>
      <c r="J12" s="24"/>
      <c r="L12" s="24"/>
      <c r="M12" s="18"/>
      <c r="N12" s="33"/>
    </row>
    <row r="13" spans="2:25" ht="221.25" customHeight="1" thickTop="1" thickBot="1">
      <c r="B13" s="270" t="str">
        <f>OBJETIVOS!D$10</f>
        <v>PO-02 Producción documental</v>
      </c>
      <c r="C13" s="309" t="str">
        <f>'PO-02'!C40</f>
        <v>Migración de registros</v>
      </c>
      <c r="D13" s="21">
        <v>1</v>
      </c>
      <c r="E13" s="12">
        <f>AVERAGE(F13:G13)</f>
        <v>0.26691729323308272</v>
      </c>
      <c r="F13" s="29">
        <v>0</v>
      </c>
      <c r="G13" s="29">
        <f>(781/1463)*100%</f>
        <v>0.53383458646616544</v>
      </c>
      <c r="H13" s="29">
        <f>(1017/1534)*100%</f>
        <v>0.66297262059973927</v>
      </c>
      <c r="I13" s="29">
        <f>(473/24790)*100%</f>
        <v>1.90802743041549E-2</v>
      </c>
      <c r="J13" s="24"/>
      <c r="K13" s="24"/>
      <c r="L13" s="24"/>
      <c r="M13" s="18"/>
      <c r="N13" s="31" t="s">
        <v>568</v>
      </c>
    </row>
    <row r="14" spans="2:25" ht="217.5" customHeight="1" thickTop="1" thickBot="1">
      <c r="B14" s="270" t="str">
        <f>OBJETIVOS!D$10</f>
        <v>PO-02 Producción documental</v>
      </c>
      <c r="C14" s="19" t="str">
        <f>'PO-02'!C41</f>
        <v>Actualización de TRD</v>
      </c>
      <c r="D14" s="12">
        <v>1</v>
      </c>
      <c r="E14" s="12">
        <f>AVERAGE(F14:G14)</f>
        <v>6.1224489795918366E-2</v>
      </c>
      <c r="F14" s="29">
        <f>(2/49)*100%</f>
        <v>4.0816326530612242E-2</v>
      </c>
      <c r="G14" s="29">
        <f>(4/49)*100%</f>
        <v>8.1632653061224483E-2</v>
      </c>
      <c r="H14" s="29">
        <f>(16/49)*100%</f>
        <v>0.32653061224489793</v>
      </c>
      <c r="I14" s="29">
        <f>(16/49)*100%</f>
        <v>0.32653061224489793</v>
      </c>
      <c r="J14" s="24"/>
      <c r="K14" s="24"/>
      <c r="L14" s="23"/>
      <c r="M14" s="23"/>
      <c r="N14" s="33" t="s">
        <v>565</v>
      </c>
    </row>
    <row r="15" spans="2:25" ht="210.75" customHeight="1" thickTop="1" thickBot="1">
      <c r="B15" s="270" t="str">
        <f>OBJETIVOS!D$9</f>
        <v>PO-03 Gestión y trámite documental</v>
      </c>
      <c r="C15" s="19" t="str">
        <f>'PO-03'!C34</f>
        <v>Programa de gestión de documentos electrónicos</v>
      </c>
      <c r="D15" s="12">
        <v>1</v>
      </c>
      <c r="E15" s="32">
        <f>SUM(H15:I15)</f>
        <v>0.5</v>
      </c>
      <c r="F15" s="29">
        <f t="shared" ref="F15:G17" si="0">(0/1)*100%</f>
        <v>0</v>
      </c>
      <c r="G15" s="29">
        <f t="shared" si="0"/>
        <v>0</v>
      </c>
      <c r="H15" s="29">
        <f>(0/1)*100%</f>
        <v>0</v>
      </c>
      <c r="I15" s="29">
        <f>(0.5/1)*100%</f>
        <v>0.5</v>
      </c>
      <c r="J15" s="24"/>
      <c r="K15" s="24"/>
      <c r="L15" s="23"/>
      <c r="M15" s="23"/>
      <c r="N15" s="31" t="s">
        <v>569</v>
      </c>
    </row>
    <row r="16" spans="2:25" ht="192" customHeight="1" thickTop="1" thickBot="1">
      <c r="B16" s="270" t="str">
        <f>OBJETIVOS!D$9</f>
        <v>PO-03 Gestión y trámite documental</v>
      </c>
      <c r="C16" s="19" t="str">
        <f>'PO-03'!C35</f>
        <v>Centralización espacios físicos de archivo.</v>
      </c>
      <c r="D16" s="12">
        <v>1</v>
      </c>
      <c r="E16" s="12">
        <f t="shared" ref="E16" si="1">AVERAGE(F16:I16)</f>
        <v>0.5</v>
      </c>
      <c r="F16" s="29">
        <f t="shared" si="0"/>
        <v>0</v>
      </c>
      <c r="G16" s="29">
        <f t="shared" si="0"/>
        <v>0</v>
      </c>
      <c r="H16" s="29">
        <f>(2/2)*100%</f>
        <v>1</v>
      </c>
      <c r="I16" s="29">
        <f>(4/4)*100%</f>
        <v>1</v>
      </c>
      <c r="J16" s="24"/>
      <c r="K16" s="24"/>
      <c r="L16" s="24"/>
      <c r="M16" s="18"/>
      <c r="N16" s="33"/>
    </row>
    <row r="17" spans="2:21" ht="208.5" customHeight="1" thickTop="1" thickBot="1">
      <c r="B17" s="270" t="str">
        <f>OBJETIVOS!D$5</f>
        <v>PO-04 Organización documental</v>
      </c>
      <c r="C17" s="36" t="str">
        <f>'PO-04'!C36</f>
        <v>Normalización de inventarios.</v>
      </c>
      <c r="D17" s="37">
        <v>1</v>
      </c>
      <c r="E17" s="12">
        <f>SUM(H17:I17)</f>
        <v>1</v>
      </c>
      <c r="F17" s="29">
        <f t="shared" si="0"/>
        <v>0</v>
      </c>
      <c r="G17" s="29">
        <f t="shared" si="0"/>
        <v>0</v>
      </c>
      <c r="H17" s="29">
        <f>(1/1)*100%</f>
        <v>1</v>
      </c>
      <c r="I17" s="29">
        <f t="shared" ref="I17" si="2">(0/1)*100%</f>
        <v>0</v>
      </c>
      <c r="J17" s="24"/>
      <c r="K17" s="24"/>
      <c r="L17" s="24"/>
      <c r="M17" s="18"/>
      <c r="N17" s="31" t="s">
        <v>570</v>
      </c>
    </row>
    <row r="18" spans="2:21" ht="215.25" customHeight="1" thickTop="1" thickBot="1">
      <c r="B18" s="270" t="str">
        <f>OBJETIVOS!D$5</f>
        <v>PO-04 Organización documental</v>
      </c>
      <c r="C18" s="19" t="str">
        <f>'PO-04'!C37</f>
        <v>Recepción archivos centralizados</v>
      </c>
      <c r="D18" s="37">
        <v>1</v>
      </c>
      <c r="E18" s="12">
        <f t="shared" ref="E18:E24" si="3">AVERAGE(H18:I18)</f>
        <v>1.135530875922238</v>
      </c>
      <c r="F18" s="29">
        <f t="shared" ref="F18:G20" si="4">(0/1)*100</f>
        <v>0</v>
      </c>
      <c r="G18" s="29">
        <f t="shared" si="4"/>
        <v>0</v>
      </c>
      <c r="H18" s="29">
        <f>(1/1)*100%</f>
        <v>1</v>
      </c>
      <c r="I18" s="29">
        <f>((141097+38246)/141097)*100%</f>
        <v>1.2710617518444758</v>
      </c>
      <c r="J18" s="24"/>
      <c r="K18" s="18"/>
      <c r="L18" s="18"/>
      <c r="M18" s="18"/>
      <c r="N18" s="31" t="s">
        <v>571</v>
      </c>
    </row>
    <row r="19" spans="2:21" ht="207" customHeight="1" thickTop="1" thickBot="1">
      <c r="B19" s="270" t="str">
        <f>OBJETIVOS!D$5</f>
        <v>PO-04 Organización documental</v>
      </c>
      <c r="C19" s="36" t="str">
        <f>'PO-04'!C38</f>
        <v>Actualización de inventario.</v>
      </c>
      <c r="D19" s="273" t="s">
        <v>307</v>
      </c>
      <c r="E19" s="12">
        <f t="shared" si="3"/>
        <v>0.5</v>
      </c>
      <c r="F19" s="29">
        <f t="shared" si="4"/>
        <v>0</v>
      </c>
      <c r="G19" s="29">
        <f t="shared" si="4"/>
        <v>0</v>
      </c>
      <c r="H19" s="29">
        <f>(0.5/1)*100%</f>
        <v>0.5</v>
      </c>
      <c r="I19" s="29">
        <f>(0.5/1)*100%</f>
        <v>0.5</v>
      </c>
      <c r="J19" s="20"/>
      <c r="K19" s="20"/>
      <c r="L19" s="20"/>
      <c r="M19" s="20"/>
      <c r="N19" s="31" t="s">
        <v>573</v>
      </c>
    </row>
    <row r="20" spans="2:21" ht="219.75" customHeight="1" thickTop="1" thickBot="1">
      <c r="B20" s="270" t="str">
        <f>OBJETIVOS!D$5</f>
        <v>PO-04 Organización documental</v>
      </c>
      <c r="C20" s="19" t="str">
        <f>'PO-04'!C39</f>
        <v>Programa de documentos vitales y esenciales.</v>
      </c>
      <c r="D20" s="12">
        <v>1</v>
      </c>
      <c r="E20" s="12">
        <f t="shared" si="3"/>
        <v>1</v>
      </c>
      <c r="F20" s="29">
        <f t="shared" si="4"/>
        <v>0</v>
      </c>
      <c r="G20" s="29">
        <f t="shared" si="4"/>
        <v>0</v>
      </c>
      <c r="H20" s="29">
        <f>(1/1)*100%</f>
        <v>1</v>
      </c>
      <c r="I20" s="29">
        <f>(1/1)*100%</f>
        <v>1</v>
      </c>
      <c r="J20" s="20"/>
      <c r="K20" s="20"/>
      <c r="L20" s="20"/>
      <c r="M20" s="20"/>
      <c r="N20" s="31" t="s">
        <v>574</v>
      </c>
    </row>
    <row r="21" spans="2:21" ht="204" customHeight="1" thickTop="1" thickBot="1">
      <c r="B21" s="272" t="str">
        <f>OBJETIVOS!D$12</f>
        <v>PO-05 Transferencias documentales</v>
      </c>
      <c r="C21" s="38" t="str">
        <f>'PO-05'!C31</f>
        <v>Transferencias primarias</v>
      </c>
      <c r="D21" s="37">
        <v>1</v>
      </c>
      <c r="E21" s="12">
        <f t="shared" si="3"/>
        <v>0.75</v>
      </c>
      <c r="F21" s="29">
        <v>0</v>
      </c>
      <c r="G21" s="29">
        <v>0</v>
      </c>
      <c r="H21" s="29">
        <f>(13/13)*100%</f>
        <v>1</v>
      </c>
      <c r="I21" s="29">
        <f>(8/16)*100%</f>
        <v>0.5</v>
      </c>
      <c r="J21" s="20"/>
      <c r="K21" s="20"/>
      <c r="L21" s="20"/>
      <c r="M21" s="20"/>
      <c r="N21" s="31" t="s">
        <v>574</v>
      </c>
    </row>
    <row r="22" spans="2:21" ht="207" customHeight="1" thickTop="1" thickBot="1">
      <c r="B22" s="272" t="str">
        <f>OBJETIVOS!D$12</f>
        <v>PO-05 Transferencias documentales</v>
      </c>
      <c r="C22" s="36" t="str">
        <f>'PO-05'!C32</f>
        <v xml:space="preserve">Actualización del FUID del Archivo Central. </v>
      </c>
      <c r="D22" s="21">
        <v>1</v>
      </c>
      <c r="E22" s="12">
        <f t="shared" si="3"/>
        <v>0.75</v>
      </c>
      <c r="F22" s="29">
        <v>0</v>
      </c>
      <c r="G22" s="29">
        <v>0</v>
      </c>
      <c r="H22" s="29">
        <f>(13/13)*100%</f>
        <v>1</v>
      </c>
      <c r="I22" s="29">
        <f>(8/16)*100%</f>
        <v>0.5</v>
      </c>
      <c r="J22" s="20"/>
      <c r="K22" s="20"/>
      <c r="L22" s="20"/>
      <c r="M22" s="20"/>
      <c r="N22" s="31" t="s">
        <v>574</v>
      </c>
    </row>
    <row r="23" spans="2:21" ht="200.25" customHeight="1" thickTop="1" thickBot="1">
      <c r="B23" s="272" t="str">
        <f>OBJETIVOS!D$12</f>
        <v>PO-05 Transferencias documentales</v>
      </c>
      <c r="C23" s="19" t="str">
        <f>'PO-05'!C33</f>
        <v>Expedientes descritos en el SGDEA.</v>
      </c>
      <c r="D23" s="11">
        <v>1</v>
      </c>
      <c r="E23" s="12">
        <f t="shared" si="3"/>
        <v>0</v>
      </c>
      <c r="F23" s="29">
        <f t="shared" ref="F23:G25" si="5">(0/1)*100</f>
        <v>0</v>
      </c>
      <c r="G23" s="29">
        <f t="shared" si="5"/>
        <v>0</v>
      </c>
      <c r="H23" s="29">
        <f t="shared" ref="H21:I25" si="6">(0/1)*100</f>
        <v>0</v>
      </c>
      <c r="I23" s="29">
        <f t="shared" si="6"/>
        <v>0</v>
      </c>
      <c r="J23" s="24"/>
      <c r="K23" s="24"/>
      <c r="L23" s="24"/>
      <c r="M23" s="18"/>
      <c r="N23" s="31" t="s">
        <v>575</v>
      </c>
    </row>
    <row r="24" spans="2:21" ht="196.5" customHeight="1" thickTop="1" thickBot="1">
      <c r="B24" s="272" t="str">
        <f>OBJETIVOS!D$12</f>
        <v>PO-05 Transferencias documentales</v>
      </c>
      <c r="C24" s="19" t="str">
        <f>'PO-05'!C34</f>
        <v xml:space="preserve">Transferencias secundarias </v>
      </c>
      <c r="D24" s="11">
        <v>1</v>
      </c>
      <c r="E24" s="12">
        <f t="shared" si="3"/>
        <v>0</v>
      </c>
      <c r="F24" s="29">
        <f t="shared" si="5"/>
        <v>0</v>
      </c>
      <c r="G24" s="29">
        <f t="shared" si="5"/>
        <v>0</v>
      </c>
      <c r="H24" s="29">
        <f t="shared" si="6"/>
        <v>0</v>
      </c>
      <c r="I24" s="29">
        <f t="shared" si="6"/>
        <v>0</v>
      </c>
      <c r="J24" s="24"/>
      <c r="K24" s="24"/>
      <c r="L24" s="24"/>
      <c r="M24" s="18"/>
      <c r="N24" s="31" t="s">
        <v>575</v>
      </c>
    </row>
    <row r="25" spans="2:21" ht="195.75" customHeight="1" thickTop="1" thickBot="1">
      <c r="B25" s="270" t="str">
        <f>OBJETIVOS!D11</f>
        <v xml:space="preserve"> PO-06 Disposición documental</v>
      </c>
      <c r="C25" s="19" t="str">
        <f>'PO-06'!C30</f>
        <v>Eliminación documental.</v>
      </c>
      <c r="D25" s="12">
        <v>1</v>
      </c>
      <c r="E25" s="12">
        <f t="shared" ref="E25:E26" si="7">AVERAGE(F25:I25)</f>
        <v>0</v>
      </c>
      <c r="F25" s="29">
        <f t="shared" si="5"/>
        <v>0</v>
      </c>
      <c r="G25" s="29">
        <f t="shared" si="5"/>
        <v>0</v>
      </c>
      <c r="H25" s="29">
        <f>(0/1)*100%</f>
        <v>0</v>
      </c>
      <c r="I25" s="29">
        <f t="shared" si="6"/>
        <v>0</v>
      </c>
      <c r="J25" s="24"/>
      <c r="K25" s="24"/>
      <c r="L25" s="24"/>
      <c r="M25" s="24"/>
      <c r="N25" s="31" t="s">
        <v>576</v>
      </c>
    </row>
    <row r="26" spans="2:21" ht="196.5" customHeight="1" thickTop="1" thickBot="1">
      <c r="B26" s="270" t="str">
        <f>OBJETIVOS!D12</f>
        <v>PO-05 Transferencias documentales</v>
      </c>
      <c r="C26" s="19" t="str">
        <f>'PO-06'!C31</f>
        <v xml:space="preserve">*Plan de aplicación de TVD.
*Plan de aplicación de TRD.
</v>
      </c>
      <c r="D26" s="12">
        <v>1</v>
      </c>
      <c r="E26" s="12">
        <f t="shared" si="7"/>
        <v>1</v>
      </c>
      <c r="F26" s="34"/>
      <c r="G26" s="29">
        <f>(2/2)*100%</f>
        <v>1</v>
      </c>
      <c r="H26" s="22"/>
      <c r="I26" s="22"/>
      <c r="J26" s="24"/>
      <c r="K26" s="24"/>
      <c r="L26" s="24"/>
      <c r="M26" s="24"/>
      <c r="N26" s="33" t="s">
        <v>486</v>
      </c>
    </row>
    <row r="27" spans="2:21" ht="192.75" customHeight="1" thickTop="1">
      <c r="B27" s="271" t="str">
        <f>OBJETIVOS!D13</f>
        <v>PO-08 Potenciación de capacidades en gestión documental</v>
      </c>
      <c r="C27" s="36" t="str">
        <f>'PO-08'!C21</f>
        <v>Funcionarios capacitados</v>
      </c>
      <c r="D27" s="12">
        <v>1</v>
      </c>
      <c r="E27" s="12">
        <f>AVERAGE(G27)</f>
        <v>1</v>
      </c>
      <c r="F27" s="29">
        <f>(6/6)*100%</f>
        <v>1</v>
      </c>
      <c r="G27" s="29">
        <f>(27/27)*100%</f>
        <v>1</v>
      </c>
      <c r="H27" s="29">
        <f>(3/3)*100%</f>
        <v>1</v>
      </c>
      <c r="I27" s="29">
        <f>(1/1)*100%</f>
        <v>1</v>
      </c>
      <c r="J27" s="20"/>
      <c r="K27" s="20"/>
      <c r="L27" s="20"/>
      <c r="M27" s="20"/>
      <c r="N27" s="31"/>
      <c r="U27" s="7" t="str">
        <f>IFERROR((#REF!/#REF!)*100%,"")</f>
        <v/>
      </c>
    </row>
    <row r="28" spans="2:21" s="4" customFormat="1" ht="37.5" customHeight="1">
      <c r="B28" s="5"/>
      <c r="C28" s="5"/>
      <c r="D28" s="5"/>
      <c r="E28" s="5"/>
      <c r="F28" s="5"/>
      <c r="G28" s="5"/>
      <c r="H28" s="5"/>
      <c r="I28" s="5"/>
      <c r="J28" s="5"/>
      <c r="K28" s="5"/>
      <c r="L28" s="5"/>
      <c r="M28" s="5"/>
      <c r="N28" s="5"/>
      <c r="O28" s="5"/>
      <c r="P28" s="5"/>
      <c r="Q28" s="5"/>
      <c r="R28" s="5"/>
      <c r="S28" s="5"/>
      <c r="T28" s="5"/>
      <c r="U28" s="5"/>
    </row>
    <row r="29" spans="2:21" ht="37.5" customHeight="1"/>
    <row r="31" spans="2:21" ht="13.5" customHeight="1"/>
    <row r="35" spans="2:15" s="4" customFormat="1">
      <c r="B35" s="5"/>
      <c r="C35" s="5"/>
      <c r="D35" s="5"/>
      <c r="E35" s="5"/>
      <c r="F35" s="5"/>
      <c r="G35" s="5"/>
      <c r="H35" s="5"/>
      <c r="I35" s="5"/>
      <c r="J35" s="5"/>
      <c r="K35" s="5"/>
      <c r="L35" s="5"/>
      <c r="M35" s="5"/>
      <c r="N35" s="5"/>
      <c r="O35" s="5"/>
    </row>
    <row r="38" spans="2:15">
      <c r="C38" s="2"/>
      <c r="D38" s="3" t="s">
        <v>232</v>
      </c>
      <c r="E38" s="2"/>
      <c r="F38" s="2"/>
    </row>
    <row r="39" spans="2:15">
      <c r="C39" s="2"/>
      <c r="D39" s="3" t="s">
        <v>233</v>
      </c>
      <c r="E39" s="2" t="s">
        <v>234</v>
      </c>
      <c r="F39" s="2"/>
    </row>
    <row r="40" spans="2:15">
      <c r="C40" s="2"/>
      <c r="D40" s="8"/>
      <c r="E40" s="2" t="s">
        <v>235</v>
      </c>
      <c r="F40" s="2"/>
    </row>
    <row r="41" spans="2:15">
      <c r="C41" s="10"/>
      <c r="D41" s="8"/>
      <c r="E41" s="9"/>
      <c r="F41" s="9"/>
    </row>
    <row r="42" spans="2:15">
      <c r="C42" s="2"/>
      <c r="D42" s="8"/>
      <c r="E42" s="9"/>
      <c r="F42" s="9"/>
    </row>
    <row r="43" spans="2:15">
      <c r="C43" s="2"/>
      <c r="D43" s="8"/>
      <c r="E43" s="9"/>
      <c r="F43" s="9"/>
    </row>
    <row r="45" spans="2:15" s="4" customFormat="1">
      <c r="B45" s="5"/>
      <c r="C45" s="5"/>
      <c r="D45" s="5"/>
      <c r="E45" s="5"/>
      <c r="F45" s="5"/>
      <c r="G45" s="5"/>
      <c r="H45" s="5"/>
      <c r="I45" s="5"/>
      <c r="J45" s="5"/>
      <c r="K45" s="5"/>
      <c r="L45" s="5"/>
      <c r="M45" s="5"/>
      <c r="N45" s="5"/>
      <c r="O45" s="5"/>
    </row>
    <row r="46" spans="2:15" s="4" customFormat="1">
      <c r="B46" s="5"/>
      <c r="C46" s="5"/>
      <c r="D46" s="5"/>
      <c r="E46" s="5"/>
      <c r="F46" s="5"/>
      <c r="G46" s="5"/>
      <c r="H46" s="5"/>
      <c r="I46" s="5"/>
      <c r="J46" s="5"/>
      <c r="K46" s="5"/>
      <c r="L46" s="5"/>
      <c r="M46" s="5"/>
      <c r="N46" s="5"/>
      <c r="O46" s="5"/>
    </row>
    <row r="47" spans="2:15" s="4" customFormat="1">
      <c r="B47" s="5"/>
      <c r="C47" s="5"/>
      <c r="D47" s="5"/>
      <c r="E47" s="5"/>
      <c r="F47" s="5"/>
      <c r="G47" s="5"/>
      <c r="H47" s="5"/>
      <c r="I47" s="5"/>
      <c r="J47" s="5"/>
      <c r="K47" s="5"/>
      <c r="L47" s="5"/>
      <c r="M47" s="5"/>
      <c r="N47" s="5"/>
      <c r="O47" s="5"/>
    </row>
    <row r="48" spans="2:15" s="4" customFormat="1">
      <c r="B48" s="5"/>
      <c r="C48" s="5"/>
      <c r="D48" s="5"/>
      <c r="E48" s="5"/>
      <c r="F48" s="5"/>
      <c r="G48" s="5"/>
      <c r="H48" s="5"/>
      <c r="I48" s="5"/>
      <c r="J48" s="5"/>
      <c r="K48" s="5"/>
      <c r="L48" s="5"/>
      <c r="M48" s="5"/>
      <c r="N48" s="5"/>
      <c r="O48" s="5"/>
    </row>
    <row r="49" spans="2:15" s="4" customFormat="1">
      <c r="B49" s="5"/>
      <c r="C49" s="5"/>
      <c r="D49" s="5"/>
      <c r="E49" s="5"/>
      <c r="F49" s="5"/>
      <c r="G49" s="5"/>
      <c r="H49" s="5"/>
      <c r="I49" s="5"/>
      <c r="J49" s="5"/>
      <c r="K49" s="5"/>
      <c r="L49" s="5"/>
      <c r="M49" s="5"/>
      <c r="N49" s="5"/>
      <c r="O49" s="5"/>
    </row>
    <row r="50" spans="2:15" s="4" customFormat="1">
      <c r="B50" s="5"/>
      <c r="C50" s="5"/>
      <c r="D50" s="5"/>
      <c r="E50" s="5"/>
      <c r="F50" s="5"/>
      <c r="G50" s="5"/>
      <c r="H50" s="5"/>
      <c r="I50" s="5"/>
      <c r="J50" s="5"/>
      <c r="K50" s="5"/>
      <c r="L50" s="5"/>
      <c r="M50" s="5"/>
      <c r="N50" s="5"/>
      <c r="O50" s="5"/>
    </row>
    <row r="51" spans="2:15" s="4" customFormat="1">
      <c r="B51" s="5"/>
      <c r="C51" s="5"/>
      <c r="D51" s="5"/>
      <c r="E51" s="5"/>
      <c r="F51" s="5"/>
      <c r="G51" s="5"/>
      <c r="H51" s="5"/>
      <c r="I51" s="5"/>
      <c r="J51" s="5"/>
      <c r="K51" s="5"/>
      <c r="L51" s="5"/>
      <c r="M51" s="5"/>
      <c r="N51" s="5"/>
      <c r="O51" s="5"/>
    </row>
    <row r="52" spans="2:15" s="4" customFormat="1">
      <c r="B52" s="5"/>
      <c r="C52" s="5"/>
      <c r="D52" s="5"/>
      <c r="E52" s="5"/>
      <c r="F52" s="5"/>
      <c r="G52" s="5"/>
      <c r="H52" s="5"/>
      <c r="I52" s="5"/>
      <c r="J52" s="5"/>
      <c r="K52" s="5"/>
      <c r="L52" s="5"/>
      <c r="M52" s="5"/>
      <c r="N52" s="5"/>
      <c r="O52" s="5"/>
    </row>
    <row r="53" spans="2:15" s="4" customFormat="1">
      <c r="B53" s="5"/>
      <c r="C53" s="5"/>
      <c r="D53" s="5"/>
      <c r="E53" s="5"/>
      <c r="F53" s="5"/>
      <c r="G53" s="5"/>
      <c r="H53" s="5"/>
      <c r="I53" s="5"/>
      <c r="J53" s="5"/>
      <c r="K53" s="5"/>
      <c r="L53" s="5"/>
      <c r="M53" s="5"/>
      <c r="N53" s="5"/>
      <c r="O53" s="5"/>
    </row>
    <row r="54" spans="2:15" s="4" customFormat="1">
      <c r="B54" s="5"/>
      <c r="C54" s="5"/>
      <c r="D54" s="5"/>
      <c r="E54" s="5"/>
      <c r="F54" s="5"/>
      <c r="G54" s="5"/>
      <c r="H54" s="5"/>
      <c r="I54" s="5"/>
      <c r="J54" s="5"/>
      <c r="K54" s="5"/>
      <c r="L54" s="5"/>
      <c r="M54" s="5"/>
      <c r="N54" s="5"/>
      <c r="O54" s="5"/>
    </row>
    <row r="55" spans="2:15" s="4" customFormat="1">
      <c r="B55" s="5"/>
      <c r="C55" s="5"/>
      <c r="D55" s="5"/>
      <c r="E55" s="5"/>
      <c r="F55" s="5"/>
      <c r="G55" s="5"/>
      <c r="H55" s="5"/>
      <c r="I55" s="5"/>
      <c r="J55" s="5"/>
      <c r="K55" s="5"/>
      <c r="L55" s="5"/>
      <c r="M55" s="5"/>
      <c r="N55" s="5"/>
      <c r="O55" s="5"/>
    </row>
    <row r="56" spans="2:15" s="4" customFormat="1">
      <c r="B56" s="5"/>
      <c r="C56" s="5"/>
      <c r="D56" s="5"/>
      <c r="E56" s="5"/>
      <c r="F56" s="5"/>
      <c r="G56" s="5"/>
      <c r="H56" s="5"/>
      <c r="I56" s="5"/>
      <c r="J56" s="5"/>
      <c r="K56" s="5"/>
      <c r="L56" s="5"/>
      <c r="M56" s="5"/>
      <c r="N56" s="5"/>
      <c r="O56" s="5"/>
    </row>
    <row r="57" spans="2:15" s="4" customFormat="1">
      <c r="B57" s="5"/>
      <c r="C57" s="5"/>
      <c r="D57" s="5"/>
      <c r="E57" s="5"/>
      <c r="F57" s="5"/>
      <c r="G57" s="5"/>
      <c r="H57" s="5"/>
      <c r="I57" s="5"/>
      <c r="J57" s="5"/>
      <c r="K57" s="5"/>
      <c r="L57" s="5"/>
      <c r="M57" s="5"/>
      <c r="N57" s="5"/>
      <c r="O57" s="5"/>
    </row>
  </sheetData>
  <sheetProtection selectLockedCells="1" selectUnlockedCells="1"/>
  <mergeCells count="6">
    <mergeCell ref="C2:N3"/>
    <mergeCell ref="E6:E7"/>
    <mergeCell ref="C6:C7"/>
    <mergeCell ref="B6:B7"/>
    <mergeCell ref="D6:D7"/>
    <mergeCell ref="F6:I6"/>
  </mergeCells>
  <printOptions horizontalCentered="1" verticalCentered="1"/>
  <pageMargins left="0.70866141732283472" right="0.70866141732283472" top="0.74803149606299213" bottom="0.74803149606299213" header="0.31496062992125984" footer="0.31496062992125984"/>
  <pageSetup scale="13" fitToHeight="2" orientation="portrait" r:id="rId1"/>
  <rowBreaks count="1" manualBreakCount="1">
    <brk id="28" max="24"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3">
    <pageSetUpPr fitToPage="1"/>
  </sheetPr>
  <dimension ref="A1:AT35"/>
  <sheetViews>
    <sheetView showGridLines="0" view="pageBreakPreview" zoomScale="90" zoomScaleNormal="100" zoomScaleSheetLayoutView="90" workbookViewId="0">
      <pane ySplit="3" topLeftCell="A4" activePane="bottomLeft" state="frozen"/>
      <selection activeCell="A3" sqref="A3"/>
      <selection pane="bottomLeft" activeCell="H32" sqref="H32"/>
    </sheetView>
  </sheetViews>
  <sheetFormatPr baseColWidth="10" defaultColWidth="11.44140625" defaultRowHeight="15"/>
  <cols>
    <col min="1" max="1" width="18.33203125" style="73" customWidth="1"/>
    <col min="2" max="2" width="3.88671875" style="75" customWidth="1"/>
    <col min="3" max="3" width="43.6640625" style="75" customWidth="1"/>
    <col min="4" max="4" width="84.6640625" style="75" customWidth="1"/>
    <col min="5" max="5" width="42" style="73" customWidth="1"/>
    <col min="6" max="46" width="11.44140625" style="73"/>
    <col min="47" max="16384" width="11.44140625" style="75"/>
  </cols>
  <sheetData>
    <row r="1" spans="2:4" s="73" customFormat="1" ht="95.25" customHeight="1" thickBot="1"/>
    <row r="2" spans="2:4" ht="31.5" customHeight="1" thickTop="1" thickBot="1">
      <c r="B2" s="315" t="s">
        <v>2</v>
      </c>
      <c r="C2" s="316"/>
      <c r="D2" s="317"/>
    </row>
    <row r="3" spans="2:4" ht="16.8" thickTop="1" thickBot="1">
      <c r="B3" s="77" t="s">
        <v>3</v>
      </c>
      <c r="C3" s="77" t="s">
        <v>4</v>
      </c>
      <c r="D3" s="77" t="s">
        <v>5</v>
      </c>
    </row>
    <row r="4" spans="2:4" ht="53.25" customHeight="1">
      <c r="B4" s="327">
        <v>1</v>
      </c>
      <c r="C4" s="320" t="s">
        <v>6</v>
      </c>
      <c r="D4" s="78" t="s">
        <v>7</v>
      </c>
    </row>
    <row r="5" spans="2:4" ht="62.25" customHeight="1" thickBot="1">
      <c r="B5" s="328"/>
      <c r="C5" s="319"/>
      <c r="D5" s="78" t="s">
        <v>8</v>
      </c>
    </row>
    <row r="6" spans="2:4" ht="37.5" customHeight="1" thickTop="1">
      <c r="B6" s="327">
        <v>2</v>
      </c>
      <c r="C6" s="318" t="s">
        <v>9</v>
      </c>
      <c r="D6" s="80" t="s">
        <v>7</v>
      </c>
    </row>
    <row r="7" spans="2:4" ht="53.25" customHeight="1">
      <c r="B7" s="326"/>
      <c r="C7" s="319"/>
      <c r="D7" s="80" t="s">
        <v>8</v>
      </c>
    </row>
    <row r="8" spans="2:4" ht="30">
      <c r="B8" s="324">
        <v>3</v>
      </c>
      <c r="C8" s="320" t="s">
        <v>10</v>
      </c>
      <c r="D8" s="78" t="s">
        <v>7</v>
      </c>
    </row>
    <row r="9" spans="2:4">
      <c r="B9" s="325"/>
      <c r="C9" s="321"/>
      <c r="D9" s="78" t="s">
        <v>11</v>
      </c>
    </row>
    <row r="10" spans="2:4" ht="61.5" customHeight="1">
      <c r="B10" s="325"/>
      <c r="C10" s="321"/>
      <c r="D10" s="78" t="s">
        <v>12</v>
      </c>
    </row>
    <row r="11" spans="2:4" ht="30">
      <c r="B11" s="325"/>
      <c r="C11" s="321"/>
      <c r="D11" s="78" t="s">
        <v>13</v>
      </c>
    </row>
    <row r="12" spans="2:4" ht="30">
      <c r="B12" s="325"/>
      <c r="C12" s="321"/>
      <c r="D12" s="78" t="s">
        <v>14</v>
      </c>
    </row>
    <row r="13" spans="2:4" ht="30">
      <c r="B13" s="326"/>
      <c r="C13" s="319"/>
      <c r="D13" s="78" t="s">
        <v>15</v>
      </c>
    </row>
    <row r="14" spans="2:4" ht="63" customHeight="1">
      <c r="B14" s="324">
        <v>4</v>
      </c>
      <c r="C14" s="322" t="s">
        <v>16</v>
      </c>
      <c r="D14" s="78" t="s">
        <v>7</v>
      </c>
    </row>
    <row r="15" spans="2:4" ht="64.5" customHeight="1">
      <c r="B15" s="326"/>
      <c r="C15" s="323"/>
      <c r="D15" s="78" t="s">
        <v>17</v>
      </c>
    </row>
    <row r="16" spans="2:4" ht="120">
      <c r="B16" s="81">
        <v>5</v>
      </c>
      <c r="C16" s="82" t="s">
        <v>18</v>
      </c>
      <c r="D16" s="78" t="s">
        <v>7</v>
      </c>
    </row>
    <row r="17" spans="2:4" ht="52.5" customHeight="1">
      <c r="B17" s="324">
        <v>6</v>
      </c>
      <c r="C17" s="320" t="s">
        <v>19</v>
      </c>
      <c r="D17" s="78" t="s">
        <v>13</v>
      </c>
    </row>
    <row r="18" spans="2:4" ht="47.25" customHeight="1">
      <c r="B18" s="326"/>
      <c r="C18" s="319"/>
      <c r="D18" s="78" t="s">
        <v>15</v>
      </c>
    </row>
    <row r="19" spans="2:4" ht="141" customHeight="1">
      <c r="B19" s="81">
        <v>7</v>
      </c>
      <c r="C19" s="82" t="s">
        <v>20</v>
      </c>
      <c r="D19" s="80" t="s">
        <v>8</v>
      </c>
    </row>
    <row r="20" spans="2:4" ht="42" customHeight="1">
      <c r="B20" s="329">
        <v>8</v>
      </c>
      <c r="C20" s="330" t="s">
        <v>21</v>
      </c>
      <c r="D20" s="82" t="s">
        <v>11</v>
      </c>
    </row>
    <row r="21" spans="2:4" ht="46.5" customHeight="1">
      <c r="B21" s="329"/>
      <c r="C21" s="330"/>
      <c r="D21" s="82" t="s">
        <v>22</v>
      </c>
    </row>
    <row r="22" spans="2:4" ht="40.5" customHeight="1">
      <c r="B22" s="329"/>
      <c r="C22" s="330"/>
      <c r="D22" s="82" t="s">
        <v>15</v>
      </c>
    </row>
    <row r="23" spans="2:4" ht="30">
      <c r="B23" s="329">
        <v>9</v>
      </c>
      <c r="C23" s="330" t="s">
        <v>23</v>
      </c>
      <c r="D23" s="82" t="s">
        <v>7</v>
      </c>
    </row>
    <row r="24" spans="2:4" ht="30">
      <c r="B24" s="329"/>
      <c r="C24" s="330"/>
      <c r="D24" s="82" t="s">
        <v>8</v>
      </c>
    </row>
    <row r="25" spans="2:4" ht="30">
      <c r="B25" s="329"/>
      <c r="C25" s="330"/>
      <c r="D25" s="82" t="s">
        <v>13</v>
      </c>
    </row>
    <row r="26" spans="2:4" ht="30">
      <c r="B26" s="329"/>
      <c r="C26" s="330"/>
      <c r="D26" s="82" t="s">
        <v>14</v>
      </c>
    </row>
    <row r="27" spans="2:4" ht="30">
      <c r="B27" s="329"/>
      <c r="C27" s="330"/>
      <c r="D27" s="82" t="s">
        <v>24</v>
      </c>
    </row>
    <row r="28" spans="2:4" ht="51" customHeight="1">
      <c r="B28" s="329">
        <v>10</v>
      </c>
      <c r="C28" s="330" t="s">
        <v>25</v>
      </c>
      <c r="D28" s="82" t="s">
        <v>7</v>
      </c>
    </row>
    <row r="29" spans="2:4" ht="69" customHeight="1">
      <c r="B29" s="329"/>
      <c r="C29" s="330"/>
      <c r="D29" s="82" t="s">
        <v>8</v>
      </c>
    </row>
    <row r="30" spans="2:4" ht="105">
      <c r="B30" s="83">
        <v>11</v>
      </c>
      <c r="C30" s="82" t="s">
        <v>26</v>
      </c>
      <c r="D30" s="82" t="s">
        <v>7</v>
      </c>
    </row>
    <row r="31" spans="2:4" s="73" customFormat="1"/>
    <row r="32" spans="2:4" ht="74.25" customHeight="1"/>
    <row r="33" spans="5:5" s="73" customFormat="1">
      <c r="E33" s="84"/>
    </row>
    <row r="34" spans="5:5" ht="88.5" customHeight="1">
      <c r="E34" s="84"/>
    </row>
    <row r="35" spans="5:5" s="73" customFormat="1"/>
  </sheetData>
  <sheetProtection selectLockedCells="1" selectUnlockedCells="1"/>
  <mergeCells count="17">
    <mergeCell ref="B28:B29"/>
    <mergeCell ref="B17:B18"/>
    <mergeCell ref="B20:B22"/>
    <mergeCell ref="B23:B27"/>
    <mergeCell ref="C17:C18"/>
    <mergeCell ref="C20:C22"/>
    <mergeCell ref="C23:C27"/>
    <mergeCell ref="C28:C29"/>
    <mergeCell ref="B2:D2"/>
    <mergeCell ref="C6:C7"/>
    <mergeCell ref="C4:C5"/>
    <mergeCell ref="C8:C13"/>
    <mergeCell ref="C14:C15"/>
    <mergeCell ref="B8:B13"/>
    <mergeCell ref="B6:B7"/>
    <mergeCell ref="B14:B15"/>
    <mergeCell ref="B4:B5"/>
  </mergeCells>
  <printOptions horizontalCentered="1" verticalCentered="1"/>
  <pageMargins left="0.70866141732283472" right="0.70866141732283472" top="0.74803149606299213" bottom="0.74803149606299213" header="0.31496062992125984" footer="0.31496062992125984"/>
  <pageSetup scale="38"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4"/>
  <dimension ref="A1:EC66"/>
  <sheetViews>
    <sheetView showGridLines="0" view="pageBreakPreview" topLeftCell="D1" zoomScale="70" zoomScaleNormal="70" zoomScaleSheetLayoutView="70" workbookViewId="0">
      <pane xSplit="2" ySplit="3" topLeftCell="N13" activePane="bottomRight" state="frozen"/>
      <selection pane="topRight" activeCell="F3" sqref="F3"/>
      <selection pane="bottomLeft" activeCell="E5" sqref="E5"/>
      <selection pane="bottomRight" activeCell="F63" sqref="F63:P63"/>
    </sheetView>
  </sheetViews>
  <sheetFormatPr baseColWidth="10" defaultColWidth="11.44140625" defaultRowHeight="15"/>
  <cols>
    <col min="1" max="1" width="11.33203125" style="73" hidden="1" customWidth="1"/>
    <col min="2" max="2" width="10.44140625" style="73" hidden="1" customWidth="1"/>
    <col min="3" max="3" width="3.5546875" style="73" hidden="1" customWidth="1"/>
    <col min="4" max="4" width="27.88671875" style="73" customWidth="1"/>
    <col min="5" max="5" width="51.88671875" style="75" customWidth="1"/>
    <col min="6" max="6" width="32.5546875" style="75" bestFit="1" customWidth="1"/>
    <col min="7" max="14" width="32.5546875" style="75" customWidth="1"/>
    <col min="15" max="15" width="53.88671875" style="75" customWidth="1"/>
    <col min="16" max="16" width="32.5546875" style="75" customWidth="1"/>
    <col min="17" max="133" width="11.44140625" style="73"/>
    <col min="134" max="16384" width="11.44140625" style="75"/>
  </cols>
  <sheetData>
    <row r="1" spans="5:16" s="73" customFormat="1" ht="132.75" customHeight="1" thickBot="1"/>
    <row r="2" spans="5:16" ht="211.2" thickTop="1" thickBot="1">
      <c r="E2" s="45"/>
      <c r="F2" s="59" t="s">
        <v>27</v>
      </c>
      <c r="G2" s="59" t="s">
        <v>9</v>
      </c>
      <c r="H2" s="59" t="s">
        <v>28</v>
      </c>
      <c r="I2" s="59" t="s">
        <v>16</v>
      </c>
      <c r="J2" s="59" t="s">
        <v>18</v>
      </c>
      <c r="K2" s="59" t="s">
        <v>29</v>
      </c>
      <c r="L2" s="59" t="s">
        <v>30</v>
      </c>
      <c r="M2" s="59" t="s">
        <v>21</v>
      </c>
      <c r="N2" s="59" t="s">
        <v>31</v>
      </c>
      <c r="O2" s="59" t="s">
        <v>25</v>
      </c>
      <c r="P2" s="59" t="s">
        <v>32</v>
      </c>
    </row>
    <row r="3" spans="5:16" ht="33.6" customHeight="1" thickTop="1" thickBot="1">
      <c r="E3" s="42" t="s">
        <v>33</v>
      </c>
      <c r="F3" s="42"/>
      <c r="G3" s="42"/>
      <c r="H3" s="42"/>
      <c r="I3" s="42"/>
      <c r="J3" s="42"/>
      <c r="K3" s="42"/>
      <c r="L3" s="42"/>
      <c r="M3" s="42"/>
      <c r="N3" s="42"/>
      <c r="O3" s="42"/>
      <c r="P3" s="42"/>
    </row>
    <row r="4" spans="5:16" ht="63.6" customHeight="1" thickTop="1" thickBot="1">
      <c r="E4" s="43" t="s">
        <v>34</v>
      </c>
      <c r="F4" s="46" t="s">
        <v>35</v>
      </c>
      <c r="G4" s="46" t="s">
        <v>35</v>
      </c>
      <c r="H4" s="47" t="s">
        <v>35</v>
      </c>
      <c r="I4" s="48" t="s">
        <v>35</v>
      </c>
      <c r="J4" s="47" t="s">
        <v>35</v>
      </c>
      <c r="K4" s="47" t="s">
        <v>35</v>
      </c>
      <c r="L4" s="47" t="s">
        <v>35</v>
      </c>
      <c r="M4" s="47"/>
      <c r="N4" s="47" t="s">
        <v>35</v>
      </c>
      <c r="O4" s="47" t="s">
        <v>35</v>
      </c>
      <c r="P4" s="47" t="s">
        <v>35</v>
      </c>
    </row>
    <row r="5" spans="5:16" ht="63.6" customHeight="1" thickTop="1" thickBot="1">
      <c r="E5" s="43" t="s">
        <v>36</v>
      </c>
      <c r="F5" s="40" t="s">
        <v>35</v>
      </c>
      <c r="G5" s="40" t="s">
        <v>35</v>
      </c>
      <c r="H5" s="49" t="s">
        <v>35</v>
      </c>
      <c r="I5" s="49"/>
      <c r="J5" s="49"/>
      <c r="K5" s="49"/>
      <c r="L5" s="49"/>
      <c r="M5" s="49" t="s">
        <v>35</v>
      </c>
      <c r="N5" s="49" t="s">
        <v>35</v>
      </c>
      <c r="O5" s="49" t="s">
        <v>35</v>
      </c>
      <c r="P5" s="49"/>
    </row>
    <row r="6" spans="5:16" ht="63.6" customHeight="1" thickTop="1" thickBot="1">
      <c r="E6" s="43" t="s">
        <v>37</v>
      </c>
      <c r="F6" s="40" t="s">
        <v>35</v>
      </c>
      <c r="G6" s="40" t="s">
        <v>35</v>
      </c>
      <c r="H6" s="49" t="s">
        <v>35</v>
      </c>
      <c r="I6" s="49"/>
      <c r="J6" s="49" t="s">
        <v>35</v>
      </c>
      <c r="K6" s="49" t="s">
        <v>35</v>
      </c>
      <c r="L6" s="49" t="s">
        <v>35</v>
      </c>
      <c r="M6" s="49" t="s">
        <v>35</v>
      </c>
      <c r="N6" s="49" t="s">
        <v>35</v>
      </c>
      <c r="O6" s="49" t="s">
        <v>35</v>
      </c>
      <c r="P6" s="49" t="s">
        <v>35</v>
      </c>
    </row>
    <row r="7" spans="5:16" ht="63.6" customHeight="1" thickTop="1" thickBot="1">
      <c r="E7" s="43" t="s">
        <v>38</v>
      </c>
      <c r="F7" s="40" t="s">
        <v>35</v>
      </c>
      <c r="G7" s="40" t="s">
        <v>35</v>
      </c>
      <c r="H7" s="49" t="s">
        <v>35</v>
      </c>
      <c r="I7" s="49" t="s">
        <v>35</v>
      </c>
      <c r="J7" s="49" t="s">
        <v>35</v>
      </c>
      <c r="K7" s="49" t="s">
        <v>35</v>
      </c>
      <c r="L7" s="49" t="s">
        <v>35</v>
      </c>
      <c r="M7" s="49" t="s">
        <v>35</v>
      </c>
      <c r="N7" s="49" t="s">
        <v>35</v>
      </c>
      <c r="O7" s="49" t="s">
        <v>35</v>
      </c>
      <c r="P7" s="49" t="s">
        <v>35</v>
      </c>
    </row>
    <row r="8" spans="5:16" ht="63.6" customHeight="1" thickTop="1" thickBot="1">
      <c r="E8" s="43" t="s">
        <v>39</v>
      </c>
      <c r="F8" s="40" t="s">
        <v>35</v>
      </c>
      <c r="G8" s="40" t="s">
        <v>35</v>
      </c>
      <c r="H8" s="49" t="s">
        <v>35</v>
      </c>
      <c r="I8" s="49"/>
      <c r="J8" s="49" t="s">
        <v>35</v>
      </c>
      <c r="K8" s="49"/>
      <c r="L8" s="49" t="s">
        <v>35</v>
      </c>
      <c r="M8" s="49"/>
      <c r="N8" s="49" t="s">
        <v>35</v>
      </c>
      <c r="O8" s="49"/>
      <c r="P8" s="49" t="s">
        <v>35</v>
      </c>
    </row>
    <row r="9" spans="5:16" ht="63.6" customHeight="1" thickTop="1" thickBot="1">
      <c r="E9" s="43" t="s">
        <v>40</v>
      </c>
      <c r="F9" s="40" t="s">
        <v>35</v>
      </c>
      <c r="G9" s="49" t="s">
        <v>35</v>
      </c>
      <c r="H9" s="49" t="s">
        <v>35</v>
      </c>
      <c r="I9" s="49"/>
      <c r="J9" s="49" t="s">
        <v>35</v>
      </c>
      <c r="K9" s="49" t="s">
        <v>35</v>
      </c>
      <c r="L9" s="49" t="s">
        <v>35</v>
      </c>
      <c r="M9" s="49"/>
      <c r="N9" s="49" t="s">
        <v>35</v>
      </c>
      <c r="O9" s="49"/>
      <c r="P9" s="49" t="s">
        <v>35</v>
      </c>
    </row>
    <row r="10" spans="5:16" ht="63.6" customHeight="1" thickTop="1" thickBot="1">
      <c r="E10" s="43" t="s">
        <v>41</v>
      </c>
      <c r="F10" s="40" t="s">
        <v>35</v>
      </c>
      <c r="G10" s="40" t="s">
        <v>35</v>
      </c>
      <c r="H10" s="49" t="s">
        <v>35</v>
      </c>
      <c r="I10" s="49" t="s">
        <v>35</v>
      </c>
      <c r="J10" s="49" t="s">
        <v>35</v>
      </c>
      <c r="K10" s="49" t="s">
        <v>35</v>
      </c>
      <c r="L10" s="49" t="s">
        <v>35</v>
      </c>
      <c r="M10" s="49"/>
      <c r="N10" s="49" t="s">
        <v>35</v>
      </c>
      <c r="O10" s="49" t="s">
        <v>35</v>
      </c>
      <c r="P10" s="49" t="s">
        <v>35</v>
      </c>
    </row>
    <row r="11" spans="5:16" ht="63.6" customHeight="1" thickTop="1" thickBot="1">
      <c r="E11" s="43" t="s">
        <v>42</v>
      </c>
      <c r="F11" s="40" t="s">
        <v>35</v>
      </c>
      <c r="G11" s="40" t="s">
        <v>35</v>
      </c>
      <c r="H11" s="49" t="s">
        <v>35</v>
      </c>
      <c r="I11" s="49"/>
      <c r="J11" s="49"/>
      <c r="K11" s="49" t="s">
        <v>35</v>
      </c>
      <c r="L11" s="49" t="s">
        <v>35</v>
      </c>
      <c r="M11" s="49"/>
      <c r="N11" s="49" t="s">
        <v>35</v>
      </c>
      <c r="O11" s="49" t="s">
        <v>35</v>
      </c>
      <c r="P11" s="49"/>
    </row>
    <row r="12" spans="5:16" ht="78" customHeight="1" thickTop="1" thickBot="1">
      <c r="E12" s="43" t="s">
        <v>43</v>
      </c>
      <c r="F12" s="40" t="s">
        <v>35</v>
      </c>
      <c r="G12" s="40" t="s">
        <v>35</v>
      </c>
      <c r="H12" s="49"/>
      <c r="I12" s="49"/>
      <c r="J12" s="49" t="s">
        <v>35</v>
      </c>
      <c r="K12" s="49" t="s">
        <v>35</v>
      </c>
      <c r="L12" s="49" t="s">
        <v>35</v>
      </c>
      <c r="M12" s="49"/>
      <c r="N12" s="49"/>
      <c r="O12" s="49" t="s">
        <v>35</v>
      </c>
      <c r="P12" s="49" t="s">
        <v>35</v>
      </c>
    </row>
    <row r="13" spans="5:16" ht="63.6" customHeight="1" thickTop="1" thickBot="1">
      <c r="E13" s="43" t="s">
        <v>44</v>
      </c>
      <c r="F13" s="40" t="s">
        <v>35</v>
      </c>
      <c r="G13" s="40" t="s">
        <v>35</v>
      </c>
      <c r="H13" s="49" t="s">
        <v>35</v>
      </c>
      <c r="I13" s="49"/>
      <c r="J13" s="49" t="s">
        <v>35</v>
      </c>
      <c r="K13" s="49" t="s">
        <v>35</v>
      </c>
      <c r="L13" s="49" t="s">
        <v>35</v>
      </c>
      <c r="M13" s="49" t="s">
        <v>35</v>
      </c>
      <c r="N13" s="49" t="s">
        <v>35</v>
      </c>
      <c r="O13" s="49" t="s">
        <v>35</v>
      </c>
      <c r="P13" s="49" t="s">
        <v>35</v>
      </c>
    </row>
    <row r="14" spans="5:16" ht="39.6" customHeight="1" thickTop="1" thickBot="1">
      <c r="E14" s="44" t="s">
        <v>45</v>
      </c>
      <c r="F14" s="40">
        <f>COUNTIF(F4:F13,"X")</f>
        <v>10</v>
      </c>
      <c r="G14" s="40">
        <f t="shared" ref="G14:P14" si="0">COUNTIF(G4:G13,"X")</f>
        <v>10</v>
      </c>
      <c r="H14" s="40">
        <f t="shared" si="0"/>
        <v>9</v>
      </c>
      <c r="I14" s="40">
        <f t="shared" si="0"/>
        <v>3</v>
      </c>
      <c r="J14" s="40">
        <f t="shared" si="0"/>
        <v>8</v>
      </c>
      <c r="K14" s="40">
        <f t="shared" si="0"/>
        <v>8</v>
      </c>
      <c r="L14" s="40">
        <f t="shared" si="0"/>
        <v>9</v>
      </c>
      <c r="M14" s="40">
        <f t="shared" si="0"/>
        <v>4</v>
      </c>
      <c r="N14" s="40">
        <f t="shared" si="0"/>
        <v>9</v>
      </c>
      <c r="O14" s="40">
        <f t="shared" si="0"/>
        <v>8</v>
      </c>
      <c r="P14" s="40">
        <f t="shared" si="0"/>
        <v>8</v>
      </c>
    </row>
    <row r="15" spans="5:16" ht="39.6" customHeight="1" thickTop="1" thickBot="1">
      <c r="E15" s="42" t="s">
        <v>46</v>
      </c>
      <c r="F15" s="50"/>
      <c r="G15" s="51"/>
      <c r="H15" s="51"/>
      <c r="I15" s="51"/>
      <c r="J15" s="51"/>
      <c r="K15" s="51"/>
      <c r="L15" s="51"/>
      <c r="M15" s="51"/>
      <c r="N15" s="51"/>
      <c r="O15" s="51"/>
      <c r="P15" s="51"/>
    </row>
    <row r="16" spans="5:16" ht="54.6" customHeight="1" thickTop="1" thickBot="1">
      <c r="E16" s="43" t="s">
        <v>47</v>
      </c>
      <c r="F16" s="40" t="s">
        <v>35</v>
      </c>
      <c r="G16" s="40" t="s">
        <v>35</v>
      </c>
      <c r="H16" s="49" t="s">
        <v>35</v>
      </c>
      <c r="I16" s="49" t="s">
        <v>35</v>
      </c>
      <c r="J16" s="49"/>
      <c r="K16" s="49" t="s">
        <v>35</v>
      </c>
      <c r="L16" s="49"/>
      <c r="M16" s="49" t="s">
        <v>35</v>
      </c>
      <c r="N16" s="49" t="s">
        <v>35</v>
      </c>
      <c r="O16" s="49" t="s">
        <v>35</v>
      </c>
      <c r="P16" s="49" t="s">
        <v>35</v>
      </c>
    </row>
    <row r="17" spans="5:16" ht="54.6" customHeight="1" thickTop="1" thickBot="1">
      <c r="E17" s="43" t="s">
        <v>48</v>
      </c>
      <c r="F17" s="40" t="s">
        <v>35</v>
      </c>
      <c r="G17" s="40"/>
      <c r="H17" s="49" t="s">
        <v>35</v>
      </c>
      <c r="I17" s="49"/>
      <c r="J17" s="49" t="s">
        <v>35</v>
      </c>
      <c r="K17" s="49" t="s">
        <v>35</v>
      </c>
      <c r="L17" s="49" t="s">
        <v>35</v>
      </c>
      <c r="M17" s="49" t="s">
        <v>35</v>
      </c>
      <c r="N17" s="49"/>
      <c r="O17" s="49"/>
      <c r="P17" s="49"/>
    </row>
    <row r="18" spans="5:16" ht="54.6" customHeight="1" thickTop="1" thickBot="1">
      <c r="E18" s="43" t="s">
        <v>49</v>
      </c>
      <c r="F18" s="40" t="s">
        <v>35</v>
      </c>
      <c r="G18" s="40" t="s">
        <v>35</v>
      </c>
      <c r="H18" s="49"/>
      <c r="I18" s="49" t="s">
        <v>35</v>
      </c>
      <c r="J18" s="49" t="s">
        <v>35</v>
      </c>
      <c r="K18" s="49" t="s">
        <v>35</v>
      </c>
      <c r="L18" s="49" t="s">
        <v>35</v>
      </c>
      <c r="M18" s="49" t="s">
        <v>35</v>
      </c>
      <c r="N18" s="49"/>
      <c r="O18" s="49"/>
      <c r="P18" s="49" t="s">
        <v>35</v>
      </c>
    </row>
    <row r="19" spans="5:16" ht="74.400000000000006" customHeight="1" thickTop="1" thickBot="1">
      <c r="E19" s="43" t="s">
        <v>50</v>
      </c>
      <c r="F19" s="40" t="s">
        <v>35</v>
      </c>
      <c r="G19" s="40" t="s">
        <v>35</v>
      </c>
      <c r="H19" s="49"/>
      <c r="I19" s="49"/>
      <c r="J19" s="49" t="s">
        <v>35</v>
      </c>
      <c r="K19" s="49"/>
      <c r="L19" s="49" t="s">
        <v>35</v>
      </c>
      <c r="M19" s="49" t="s">
        <v>35</v>
      </c>
      <c r="N19" s="49"/>
      <c r="O19" s="49" t="s">
        <v>35</v>
      </c>
      <c r="P19" s="49" t="s">
        <v>35</v>
      </c>
    </row>
    <row r="20" spans="5:16" ht="54.6" customHeight="1" thickTop="1" thickBot="1">
      <c r="E20" s="43" t="s">
        <v>51</v>
      </c>
      <c r="F20" s="40" t="s">
        <v>35</v>
      </c>
      <c r="G20" s="40" t="s">
        <v>35</v>
      </c>
      <c r="H20" s="49"/>
      <c r="I20" s="49" t="s">
        <v>35</v>
      </c>
      <c r="J20" s="49" t="s">
        <v>35</v>
      </c>
      <c r="K20" s="49" t="s">
        <v>35</v>
      </c>
      <c r="L20" s="49" t="s">
        <v>35</v>
      </c>
      <c r="M20" s="49" t="s">
        <v>35</v>
      </c>
      <c r="N20" s="49" t="s">
        <v>35</v>
      </c>
      <c r="O20" s="49"/>
      <c r="P20" s="49" t="s">
        <v>35</v>
      </c>
    </row>
    <row r="21" spans="5:16" ht="54.6" customHeight="1" thickTop="1" thickBot="1">
      <c r="E21" s="43" t="s">
        <v>52</v>
      </c>
      <c r="F21" s="40" t="s">
        <v>35</v>
      </c>
      <c r="G21" s="40" t="s">
        <v>35</v>
      </c>
      <c r="H21" s="49" t="s">
        <v>35</v>
      </c>
      <c r="I21" s="49" t="s">
        <v>35</v>
      </c>
      <c r="J21" s="49"/>
      <c r="K21" s="49" t="s">
        <v>35</v>
      </c>
      <c r="L21" s="49" t="s">
        <v>35</v>
      </c>
      <c r="M21" s="49" t="s">
        <v>35</v>
      </c>
      <c r="N21" s="49" t="s">
        <v>35</v>
      </c>
      <c r="O21" s="49"/>
      <c r="P21" s="49" t="s">
        <v>35</v>
      </c>
    </row>
    <row r="22" spans="5:16" ht="54.6" customHeight="1" thickTop="1" thickBot="1">
      <c r="E22" s="43" t="s">
        <v>53</v>
      </c>
      <c r="F22" s="40" t="s">
        <v>35</v>
      </c>
      <c r="G22" s="40" t="s">
        <v>35</v>
      </c>
      <c r="H22" s="49" t="s">
        <v>35</v>
      </c>
      <c r="I22" s="49"/>
      <c r="J22" s="49"/>
      <c r="K22" s="49" t="s">
        <v>35</v>
      </c>
      <c r="L22" s="49"/>
      <c r="M22" s="49"/>
      <c r="N22" s="49" t="s">
        <v>35</v>
      </c>
      <c r="O22" s="49" t="s">
        <v>35</v>
      </c>
      <c r="P22" s="49"/>
    </row>
    <row r="23" spans="5:16" ht="54.6" customHeight="1" thickTop="1" thickBot="1">
      <c r="E23" s="43" t="s">
        <v>54</v>
      </c>
      <c r="F23" s="40" t="s">
        <v>35</v>
      </c>
      <c r="G23" s="40" t="s">
        <v>35</v>
      </c>
      <c r="H23" s="49" t="s">
        <v>35</v>
      </c>
      <c r="I23" s="49" t="s">
        <v>35</v>
      </c>
      <c r="J23" s="49" t="s">
        <v>35</v>
      </c>
      <c r="K23" s="49" t="s">
        <v>35</v>
      </c>
      <c r="L23" s="49"/>
      <c r="M23" s="49" t="s">
        <v>35</v>
      </c>
      <c r="N23" s="49" t="s">
        <v>35</v>
      </c>
      <c r="O23" s="49"/>
      <c r="P23" s="49" t="s">
        <v>35</v>
      </c>
    </row>
    <row r="24" spans="5:16" ht="54.6" customHeight="1" thickTop="1" thickBot="1">
      <c r="E24" s="43" t="s">
        <v>55</v>
      </c>
      <c r="F24" s="40" t="s">
        <v>35</v>
      </c>
      <c r="G24" s="40" t="s">
        <v>35</v>
      </c>
      <c r="H24" s="49"/>
      <c r="I24" s="49"/>
      <c r="J24" s="49"/>
      <c r="K24" s="49" t="s">
        <v>35</v>
      </c>
      <c r="L24" s="49"/>
      <c r="M24" s="49" t="s">
        <v>35</v>
      </c>
      <c r="N24" s="49" t="s">
        <v>35</v>
      </c>
      <c r="O24" s="49"/>
      <c r="P24" s="49" t="s">
        <v>35</v>
      </c>
    </row>
    <row r="25" spans="5:16" ht="54.6" customHeight="1" thickTop="1" thickBot="1">
      <c r="E25" s="43" t="s">
        <v>56</v>
      </c>
      <c r="F25" s="40" t="s">
        <v>35</v>
      </c>
      <c r="G25" s="40" t="s">
        <v>35</v>
      </c>
      <c r="H25" s="49"/>
      <c r="I25" s="49"/>
      <c r="J25" s="49"/>
      <c r="K25" s="49"/>
      <c r="L25" s="49"/>
      <c r="M25" s="49"/>
      <c r="N25" s="49" t="s">
        <v>35</v>
      </c>
      <c r="O25" s="49"/>
      <c r="P25" s="49"/>
    </row>
    <row r="26" spans="5:16" ht="39.6" customHeight="1" thickTop="1" thickBot="1">
      <c r="E26" s="44" t="s">
        <v>45</v>
      </c>
      <c r="F26" s="40">
        <f>COUNTIF(F16:F25,"X")</f>
        <v>10</v>
      </c>
      <c r="G26" s="40">
        <f t="shared" ref="G26:P26" si="1">COUNTIF(G16:G25,"X")</f>
        <v>9</v>
      </c>
      <c r="H26" s="40">
        <f t="shared" si="1"/>
        <v>5</v>
      </c>
      <c r="I26" s="40">
        <f t="shared" si="1"/>
        <v>5</v>
      </c>
      <c r="J26" s="40">
        <f t="shared" si="1"/>
        <v>5</v>
      </c>
      <c r="K26" s="40">
        <f t="shared" si="1"/>
        <v>8</v>
      </c>
      <c r="L26" s="40">
        <f t="shared" si="1"/>
        <v>5</v>
      </c>
      <c r="M26" s="40">
        <f t="shared" si="1"/>
        <v>8</v>
      </c>
      <c r="N26" s="40">
        <f t="shared" si="1"/>
        <v>7</v>
      </c>
      <c r="O26" s="40">
        <f t="shared" si="1"/>
        <v>3</v>
      </c>
      <c r="P26" s="40">
        <f t="shared" si="1"/>
        <v>7</v>
      </c>
    </row>
    <row r="27" spans="5:16" ht="39.6" customHeight="1" thickTop="1" thickBot="1">
      <c r="E27" s="42" t="s">
        <v>57</v>
      </c>
      <c r="F27" s="52"/>
      <c r="G27" s="53"/>
      <c r="H27" s="53"/>
      <c r="I27" s="53"/>
      <c r="J27" s="53"/>
      <c r="K27" s="53"/>
      <c r="L27" s="53"/>
      <c r="M27" s="53"/>
      <c r="N27" s="53"/>
      <c r="O27" s="53"/>
      <c r="P27" s="53"/>
    </row>
    <row r="28" spans="5:16" ht="74.25" customHeight="1" thickTop="1" thickBot="1">
      <c r="E28" s="43" t="s">
        <v>58</v>
      </c>
      <c r="F28" s="40" t="s">
        <v>35</v>
      </c>
      <c r="G28" s="40" t="s">
        <v>35</v>
      </c>
      <c r="H28" s="49" t="s">
        <v>35</v>
      </c>
      <c r="I28" s="49" t="s">
        <v>35</v>
      </c>
      <c r="J28" s="49" t="s">
        <v>35</v>
      </c>
      <c r="K28" s="49"/>
      <c r="L28" s="49" t="s">
        <v>35</v>
      </c>
      <c r="M28" s="49" t="s">
        <v>35</v>
      </c>
      <c r="N28" s="49" t="s">
        <v>35</v>
      </c>
      <c r="O28" s="49" t="s">
        <v>35</v>
      </c>
      <c r="P28" s="49" t="s">
        <v>35</v>
      </c>
    </row>
    <row r="29" spans="5:16" ht="63.6" customHeight="1" thickTop="1" thickBot="1">
      <c r="E29" s="43" t="s">
        <v>59</v>
      </c>
      <c r="F29" s="40"/>
      <c r="G29" s="40"/>
      <c r="H29" s="49" t="s">
        <v>35</v>
      </c>
      <c r="I29" s="49" t="s">
        <v>35</v>
      </c>
      <c r="J29" s="49" t="s">
        <v>35</v>
      </c>
      <c r="K29" s="49"/>
      <c r="L29" s="49" t="s">
        <v>35</v>
      </c>
      <c r="M29" s="49" t="s">
        <v>35</v>
      </c>
      <c r="N29" s="49" t="s">
        <v>35</v>
      </c>
      <c r="O29" s="49"/>
      <c r="P29" s="49" t="s">
        <v>35</v>
      </c>
    </row>
    <row r="30" spans="5:16" ht="63.6" customHeight="1" thickTop="1" thickBot="1">
      <c r="E30" s="43" t="s">
        <v>60</v>
      </c>
      <c r="F30" s="40" t="s">
        <v>35</v>
      </c>
      <c r="G30" s="40" t="s">
        <v>35</v>
      </c>
      <c r="H30" s="49" t="s">
        <v>35</v>
      </c>
      <c r="I30" s="49"/>
      <c r="J30" s="49" t="s">
        <v>35</v>
      </c>
      <c r="K30" s="49" t="s">
        <v>35</v>
      </c>
      <c r="L30" s="49"/>
      <c r="M30" s="49" t="s">
        <v>35</v>
      </c>
      <c r="N30" s="49" t="s">
        <v>35</v>
      </c>
      <c r="O30" s="49"/>
      <c r="P30" s="49"/>
    </row>
    <row r="31" spans="5:16" ht="79.5" customHeight="1" thickTop="1" thickBot="1">
      <c r="E31" s="43" t="s">
        <v>61</v>
      </c>
      <c r="F31" s="40" t="s">
        <v>35</v>
      </c>
      <c r="G31" s="40" t="s">
        <v>35</v>
      </c>
      <c r="H31" s="49" t="s">
        <v>35</v>
      </c>
      <c r="I31" s="49" t="s">
        <v>35</v>
      </c>
      <c r="J31" s="49" t="s">
        <v>35</v>
      </c>
      <c r="K31" s="49" t="s">
        <v>35</v>
      </c>
      <c r="L31" s="49" t="s">
        <v>35</v>
      </c>
      <c r="M31" s="49" t="s">
        <v>35</v>
      </c>
      <c r="N31" s="49"/>
      <c r="O31" s="49" t="s">
        <v>35</v>
      </c>
      <c r="P31" s="49" t="s">
        <v>35</v>
      </c>
    </row>
    <row r="32" spans="5:16" ht="63.6" customHeight="1" thickTop="1" thickBot="1">
      <c r="E32" s="43" t="s">
        <v>62</v>
      </c>
      <c r="F32" s="40" t="s">
        <v>35</v>
      </c>
      <c r="G32" s="40" t="s">
        <v>35</v>
      </c>
      <c r="H32" s="49" t="s">
        <v>35</v>
      </c>
      <c r="I32" s="49"/>
      <c r="J32" s="49"/>
      <c r="K32" s="49" t="s">
        <v>35</v>
      </c>
      <c r="L32" s="49" t="s">
        <v>35</v>
      </c>
      <c r="M32" s="49" t="s">
        <v>35</v>
      </c>
      <c r="N32" s="49"/>
      <c r="O32" s="49" t="s">
        <v>35</v>
      </c>
      <c r="P32" s="49" t="s">
        <v>35</v>
      </c>
    </row>
    <row r="33" spans="5:16" ht="81.75" customHeight="1" thickTop="1" thickBot="1">
      <c r="E33" s="43" t="s">
        <v>63</v>
      </c>
      <c r="F33" s="40" t="s">
        <v>35</v>
      </c>
      <c r="G33" s="40"/>
      <c r="H33" s="49"/>
      <c r="I33" s="49" t="s">
        <v>35</v>
      </c>
      <c r="J33" s="49" t="s">
        <v>35</v>
      </c>
      <c r="K33" s="49" t="s">
        <v>35</v>
      </c>
      <c r="L33" s="49" t="s">
        <v>35</v>
      </c>
      <c r="M33" s="49" t="s">
        <v>35</v>
      </c>
      <c r="N33" s="49" t="s">
        <v>35</v>
      </c>
      <c r="O33" s="49" t="s">
        <v>35</v>
      </c>
      <c r="P33" s="49" t="s">
        <v>35</v>
      </c>
    </row>
    <row r="34" spans="5:16" ht="63.6" customHeight="1" thickTop="1" thickBot="1">
      <c r="E34" s="43" t="s">
        <v>64</v>
      </c>
      <c r="F34" s="40" t="s">
        <v>35</v>
      </c>
      <c r="G34" s="40" t="s">
        <v>35</v>
      </c>
      <c r="H34" s="49"/>
      <c r="I34" s="49"/>
      <c r="J34" s="49" t="s">
        <v>35</v>
      </c>
      <c r="K34" s="49"/>
      <c r="L34" s="49"/>
      <c r="M34" s="49" t="s">
        <v>35</v>
      </c>
      <c r="N34" s="49"/>
      <c r="O34" s="49" t="s">
        <v>35</v>
      </c>
      <c r="P34" s="49" t="s">
        <v>35</v>
      </c>
    </row>
    <row r="35" spans="5:16" ht="63.6" customHeight="1" thickTop="1" thickBot="1">
      <c r="E35" s="43" t="s">
        <v>65</v>
      </c>
      <c r="F35" s="40" t="s">
        <v>35</v>
      </c>
      <c r="G35" s="40" t="s">
        <v>35</v>
      </c>
      <c r="H35" s="49" t="s">
        <v>35</v>
      </c>
      <c r="I35" s="49" t="s">
        <v>35</v>
      </c>
      <c r="J35" s="49"/>
      <c r="K35" s="49" t="s">
        <v>35</v>
      </c>
      <c r="L35" s="49" t="s">
        <v>35</v>
      </c>
      <c r="M35" s="49" t="s">
        <v>35</v>
      </c>
      <c r="N35" s="49" t="s">
        <v>35</v>
      </c>
      <c r="O35" s="49" t="s">
        <v>35</v>
      </c>
      <c r="P35" s="49" t="s">
        <v>35</v>
      </c>
    </row>
    <row r="36" spans="5:16" ht="63.6" customHeight="1" thickTop="1" thickBot="1">
      <c r="E36" s="43" t="s">
        <v>66</v>
      </c>
      <c r="F36" s="40"/>
      <c r="G36" s="40" t="s">
        <v>35</v>
      </c>
      <c r="H36" s="49"/>
      <c r="I36" s="49" t="s">
        <v>35</v>
      </c>
      <c r="J36" s="49" t="s">
        <v>35</v>
      </c>
      <c r="K36" s="49"/>
      <c r="L36" s="49" t="s">
        <v>35</v>
      </c>
      <c r="M36" s="49" t="s">
        <v>35</v>
      </c>
      <c r="N36" s="49" t="s">
        <v>35</v>
      </c>
      <c r="O36" s="49"/>
      <c r="P36" s="49" t="s">
        <v>35</v>
      </c>
    </row>
    <row r="37" spans="5:16" ht="63.6" customHeight="1" thickTop="1" thickBot="1">
      <c r="E37" s="43" t="s">
        <v>67</v>
      </c>
      <c r="F37" s="40"/>
      <c r="G37" s="40" t="s">
        <v>35</v>
      </c>
      <c r="H37" s="49" t="s">
        <v>35</v>
      </c>
      <c r="I37" s="49"/>
      <c r="J37" s="49" t="s">
        <v>35</v>
      </c>
      <c r="K37" s="49" t="s">
        <v>35</v>
      </c>
      <c r="L37" s="49" t="s">
        <v>35</v>
      </c>
      <c r="M37" s="49"/>
      <c r="N37" s="49" t="s">
        <v>35</v>
      </c>
      <c r="O37" s="49"/>
      <c r="P37" s="49" t="s">
        <v>35</v>
      </c>
    </row>
    <row r="38" spans="5:16" ht="39.6" customHeight="1" thickTop="1" thickBot="1">
      <c r="E38" s="44" t="s">
        <v>45</v>
      </c>
      <c r="F38" s="40">
        <f>COUNTIF(F28:F37,"X")</f>
        <v>7</v>
      </c>
      <c r="G38" s="40">
        <f t="shared" ref="G38:P38" si="2">COUNTIF(G28:G37,"X")</f>
        <v>8</v>
      </c>
      <c r="H38" s="40">
        <f t="shared" si="2"/>
        <v>7</v>
      </c>
      <c r="I38" s="40">
        <f t="shared" si="2"/>
        <v>6</v>
      </c>
      <c r="J38" s="40">
        <f t="shared" si="2"/>
        <v>8</v>
      </c>
      <c r="K38" s="40">
        <f t="shared" si="2"/>
        <v>6</v>
      </c>
      <c r="L38" s="40">
        <f t="shared" si="2"/>
        <v>8</v>
      </c>
      <c r="M38" s="40">
        <f t="shared" si="2"/>
        <v>9</v>
      </c>
      <c r="N38" s="40">
        <f t="shared" si="2"/>
        <v>7</v>
      </c>
      <c r="O38" s="40">
        <f t="shared" si="2"/>
        <v>6</v>
      </c>
      <c r="P38" s="40">
        <f t="shared" si="2"/>
        <v>9</v>
      </c>
    </row>
    <row r="39" spans="5:16" ht="39.6" customHeight="1" thickTop="1" thickBot="1">
      <c r="E39" s="42" t="s">
        <v>68</v>
      </c>
      <c r="F39" s="54"/>
      <c r="G39" s="55"/>
      <c r="H39" s="55"/>
      <c r="I39" s="55"/>
      <c r="J39" s="55"/>
      <c r="K39" s="55"/>
      <c r="L39" s="55"/>
      <c r="M39" s="55"/>
      <c r="N39" s="55"/>
      <c r="O39" s="55"/>
      <c r="P39" s="55"/>
    </row>
    <row r="40" spans="5:16" ht="71.400000000000006" customHeight="1" thickTop="1" thickBot="1">
      <c r="E40" s="43" t="s">
        <v>69</v>
      </c>
      <c r="F40" s="40" t="s">
        <v>35</v>
      </c>
      <c r="G40" s="40" t="s">
        <v>35</v>
      </c>
      <c r="H40" s="49" t="s">
        <v>35</v>
      </c>
      <c r="I40" s="49" t="s">
        <v>35</v>
      </c>
      <c r="J40" s="49" t="s">
        <v>35</v>
      </c>
      <c r="K40" s="49"/>
      <c r="L40" s="49" t="s">
        <v>35</v>
      </c>
      <c r="M40" s="49" t="s">
        <v>35</v>
      </c>
      <c r="N40" s="49" t="s">
        <v>35</v>
      </c>
      <c r="O40" s="49" t="s">
        <v>35</v>
      </c>
      <c r="P40" s="49" t="s">
        <v>35</v>
      </c>
    </row>
    <row r="41" spans="5:16" ht="71.400000000000006" customHeight="1" thickTop="1" thickBot="1">
      <c r="E41" s="43" t="s">
        <v>70</v>
      </c>
      <c r="F41" s="40" t="s">
        <v>35</v>
      </c>
      <c r="G41" s="40" t="s">
        <v>35</v>
      </c>
      <c r="H41" s="49" t="s">
        <v>35</v>
      </c>
      <c r="I41" s="49" t="s">
        <v>35</v>
      </c>
      <c r="J41" s="49" t="s">
        <v>35</v>
      </c>
      <c r="K41" s="49" t="s">
        <v>35</v>
      </c>
      <c r="L41" s="49" t="s">
        <v>35</v>
      </c>
      <c r="M41" s="49"/>
      <c r="N41" s="49" t="s">
        <v>35</v>
      </c>
      <c r="O41" s="49" t="s">
        <v>35</v>
      </c>
      <c r="P41" s="49" t="s">
        <v>35</v>
      </c>
    </row>
    <row r="42" spans="5:16" ht="71.400000000000006" customHeight="1" thickTop="1" thickBot="1">
      <c r="E42" s="43" t="s">
        <v>71</v>
      </c>
      <c r="F42" s="40" t="s">
        <v>35</v>
      </c>
      <c r="G42" s="40"/>
      <c r="H42" s="49" t="s">
        <v>35</v>
      </c>
      <c r="I42" s="49"/>
      <c r="J42" s="49"/>
      <c r="K42" s="49" t="s">
        <v>35</v>
      </c>
      <c r="L42" s="49" t="s">
        <v>35</v>
      </c>
      <c r="M42" s="49"/>
      <c r="N42" s="49" t="s">
        <v>35</v>
      </c>
      <c r="O42" s="49"/>
      <c r="P42" s="49" t="s">
        <v>35</v>
      </c>
    </row>
    <row r="43" spans="5:16" ht="71.400000000000006" customHeight="1" thickTop="1" thickBot="1">
      <c r="E43" s="43" t="s">
        <v>72</v>
      </c>
      <c r="F43" s="40" t="s">
        <v>35</v>
      </c>
      <c r="G43" s="40" t="s">
        <v>35</v>
      </c>
      <c r="H43" s="49" t="s">
        <v>35</v>
      </c>
      <c r="I43" s="49" t="s">
        <v>35</v>
      </c>
      <c r="J43" s="49" t="s">
        <v>35</v>
      </c>
      <c r="K43" s="49"/>
      <c r="L43" s="49"/>
      <c r="M43" s="49" t="s">
        <v>35</v>
      </c>
      <c r="N43" s="49" t="s">
        <v>35</v>
      </c>
      <c r="O43" s="49" t="s">
        <v>35</v>
      </c>
      <c r="P43" s="49" t="s">
        <v>35</v>
      </c>
    </row>
    <row r="44" spans="5:16" ht="71.400000000000006" customHeight="1" thickTop="1" thickBot="1">
      <c r="E44" s="43" t="s">
        <v>73</v>
      </c>
      <c r="F44" s="40" t="s">
        <v>35</v>
      </c>
      <c r="G44" s="40" t="s">
        <v>35</v>
      </c>
      <c r="H44" s="49" t="s">
        <v>35</v>
      </c>
      <c r="I44" s="49" t="s">
        <v>35</v>
      </c>
      <c r="J44" s="49" t="s">
        <v>35</v>
      </c>
      <c r="K44" s="49"/>
      <c r="L44" s="49" t="s">
        <v>35</v>
      </c>
      <c r="M44" s="49" t="s">
        <v>35</v>
      </c>
      <c r="N44" s="49" t="s">
        <v>35</v>
      </c>
      <c r="O44" s="49" t="s">
        <v>35</v>
      </c>
      <c r="P44" s="49" t="s">
        <v>35</v>
      </c>
    </row>
    <row r="45" spans="5:16" ht="103.5" customHeight="1" thickTop="1" thickBot="1">
      <c r="E45" s="43" t="s">
        <v>74</v>
      </c>
      <c r="F45" s="40" t="s">
        <v>35</v>
      </c>
      <c r="G45" s="40" t="s">
        <v>35</v>
      </c>
      <c r="H45" s="49" t="s">
        <v>35</v>
      </c>
      <c r="I45" s="49" t="s">
        <v>35</v>
      </c>
      <c r="J45" s="49" t="s">
        <v>35</v>
      </c>
      <c r="K45" s="49"/>
      <c r="L45" s="49" t="s">
        <v>35</v>
      </c>
      <c r="M45" s="49"/>
      <c r="N45" s="49" t="s">
        <v>35</v>
      </c>
      <c r="O45" s="49" t="s">
        <v>35</v>
      </c>
      <c r="P45" s="49" t="s">
        <v>35</v>
      </c>
    </row>
    <row r="46" spans="5:16" ht="82.5" customHeight="1" thickTop="1" thickBot="1">
      <c r="E46" s="43" t="s">
        <v>75</v>
      </c>
      <c r="F46" s="40"/>
      <c r="G46" s="40"/>
      <c r="H46" s="49" t="s">
        <v>35</v>
      </c>
      <c r="I46" s="49" t="s">
        <v>35</v>
      </c>
      <c r="J46" s="49" t="s">
        <v>35</v>
      </c>
      <c r="K46" s="49"/>
      <c r="L46" s="49" t="s">
        <v>35</v>
      </c>
      <c r="M46" s="49"/>
      <c r="N46" s="49" t="s">
        <v>35</v>
      </c>
      <c r="O46" s="49" t="s">
        <v>35</v>
      </c>
      <c r="P46" s="49" t="s">
        <v>35</v>
      </c>
    </row>
    <row r="47" spans="5:16" ht="71.400000000000006" customHeight="1" thickTop="1" thickBot="1">
      <c r="E47" s="43" t="s">
        <v>76</v>
      </c>
      <c r="F47" s="40" t="s">
        <v>35</v>
      </c>
      <c r="G47" s="40" t="s">
        <v>35</v>
      </c>
      <c r="H47" s="49" t="s">
        <v>35</v>
      </c>
      <c r="I47" s="49" t="s">
        <v>35</v>
      </c>
      <c r="J47" s="49"/>
      <c r="K47" s="49"/>
      <c r="L47" s="49"/>
      <c r="M47" s="49"/>
      <c r="N47" s="49" t="s">
        <v>35</v>
      </c>
      <c r="O47" s="49"/>
      <c r="P47" s="49"/>
    </row>
    <row r="48" spans="5:16" ht="71.400000000000006" customHeight="1" thickTop="1" thickBot="1">
      <c r="E48" s="43" t="s">
        <v>77</v>
      </c>
      <c r="F48" s="40" t="s">
        <v>35</v>
      </c>
      <c r="G48" s="40" t="s">
        <v>35</v>
      </c>
      <c r="H48" s="49" t="s">
        <v>35</v>
      </c>
      <c r="I48" s="49"/>
      <c r="J48" s="49" t="s">
        <v>35</v>
      </c>
      <c r="K48" s="49" t="s">
        <v>35</v>
      </c>
      <c r="L48" s="49" t="s">
        <v>35</v>
      </c>
      <c r="M48" s="49"/>
      <c r="N48" s="49" t="s">
        <v>35</v>
      </c>
      <c r="O48" s="49" t="s">
        <v>35</v>
      </c>
      <c r="P48" s="49" t="s">
        <v>35</v>
      </c>
    </row>
    <row r="49" spans="5:16" ht="71.400000000000006" customHeight="1" thickTop="1" thickBot="1">
      <c r="E49" s="43" t="s">
        <v>78</v>
      </c>
      <c r="F49" s="40" t="s">
        <v>35</v>
      </c>
      <c r="G49" s="40" t="s">
        <v>35</v>
      </c>
      <c r="H49" s="49" t="s">
        <v>35</v>
      </c>
      <c r="I49" s="49"/>
      <c r="J49" s="49"/>
      <c r="K49" s="49" t="s">
        <v>35</v>
      </c>
      <c r="L49" s="49" t="s">
        <v>35</v>
      </c>
      <c r="M49" s="49" t="s">
        <v>35</v>
      </c>
      <c r="N49" s="49" t="s">
        <v>35</v>
      </c>
      <c r="O49" s="49" t="s">
        <v>35</v>
      </c>
      <c r="P49" s="49" t="s">
        <v>35</v>
      </c>
    </row>
    <row r="50" spans="5:16" ht="39.6" customHeight="1" thickTop="1" thickBot="1">
      <c r="E50" s="44" t="s">
        <v>45</v>
      </c>
      <c r="F50" s="40">
        <f>COUNTIF(F40:F49,"X")</f>
        <v>9</v>
      </c>
      <c r="G50" s="40">
        <f t="shared" ref="G50:P50" si="3">COUNTIF(G40:G49,"X")</f>
        <v>8</v>
      </c>
      <c r="H50" s="40">
        <f t="shared" si="3"/>
        <v>10</v>
      </c>
      <c r="I50" s="40">
        <f t="shared" si="3"/>
        <v>7</v>
      </c>
      <c r="J50" s="40">
        <f t="shared" si="3"/>
        <v>7</v>
      </c>
      <c r="K50" s="40">
        <f t="shared" si="3"/>
        <v>4</v>
      </c>
      <c r="L50" s="40">
        <f t="shared" si="3"/>
        <v>8</v>
      </c>
      <c r="M50" s="40">
        <f t="shared" si="3"/>
        <v>4</v>
      </c>
      <c r="N50" s="40">
        <f t="shared" si="3"/>
        <v>10</v>
      </c>
      <c r="O50" s="40">
        <f t="shared" si="3"/>
        <v>8</v>
      </c>
      <c r="P50" s="40">
        <f t="shared" si="3"/>
        <v>9</v>
      </c>
    </row>
    <row r="51" spans="5:16" ht="39.6" customHeight="1" thickTop="1" thickBot="1">
      <c r="E51" s="42" t="s">
        <v>79</v>
      </c>
      <c r="F51" s="54"/>
      <c r="G51" s="55"/>
      <c r="H51" s="55"/>
      <c r="I51" s="55"/>
      <c r="J51" s="55"/>
      <c r="K51" s="55"/>
      <c r="L51" s="55"/>
      <c r="M51" s="55"/>
      <c r="N51" s="55"/>
      <c r="O51" s="55"/>
      <c r="P51" s="55"/>
    </row>
    <row r="52" spans="5:16" ht="69.599999999999994" customHeight="1" thickTop="1" thickBot="1">
      <c r="E52" s="43" t="s">
        <v>80</v>
      </c>
      <c r="F52" s="40" t="s">
        <v>35</v>
      </c>
      <c r="G52" s="40" t="s">
        <v>35</v>
      </c>
      <c r="H52" s="49" t="s">
        <v>35</v>
      </c>
      <c r="I52" s="49" t="s">
        <v>35</v>
      </c>
      <c r="J52" s="49"/>
      <c r="K52" s="49" t="s">
        <v>35</v>
      </c>
      <c r="L52" s="49" t="s">
        <v>35</v>
      </c>
      <c r="M52" s="49" t="s">
        <v>35</v>
      </c>
      <c r="N52" s="49" t="s">
        <v>35</v>
      </c>
      <c r="O52" s="49" t="s">
        <v>35</v>
      </c>
      <c r="P52" s="49" t="s">
        <v>35</v>
      </c>
    </row>
    <row r="53" spans="5:16" ht="69.599999999999994" customHeight="1" thickTop="1" thickBot="1">
      <c r="E53" s="43" t="s">
        <v>81</v>
      </c>
      <c r="F53" s="40" t="s">
        <v>35</v>
      </c>
      <c r="G53" s="40" t="s">
        <v>35</v>
      </c>
      <c r="H53" s="49" t="s">
        <v>35</v>
      </c>
      <c r="I53" s="49" t="s">
        <v>35</v>
      </c>
      <c r="J53" s="49" t="s">
        <v>35</v>
      </c>
      <c r="K53" s="49" t="s">
        <v>35</v>
      </c>
      <c r="L53" s="49" t="s">
        <v>35</v>
      </c>
      <c r="M53" s="49" t="s">
        <v>35</v>
      </c>
      <c r="N53" s="49" t="s">
        <v>35</v>
      </c>
      <c r="O53" s="49" t="s">
        <v>35</v>
      </c>
      <c r="P53" s="49" t="s">
        <v>35</v>
      </c>
    </row>
    <row r="54" spans="5:16" ht="69.599999999999994" customHeight="1" thickTop="1" thickBot="1">
      <c r="E54" s="43" t="s">
        <v>82</v>
      </c>
      <c r="F54" s="40"/>
      <c r="G54" s="40"/>
      <c r="H54" s="49" t="s">
        <v>35</v>
      </c>
      <c r="I54" s="49" t="s">
        <v>35</v>
      </c>
      <c r="J54" s="49"/>
      <c r="K54" s="49" t="s">
        <v>35</v>
      </c>
      <c r="L54" s="49"/>
      <c r="M54" s="49" t="s">
        <v>35</v>
      </c>
      <c r="N54" s="49"/>
      <c r="O54" s="49" t="s">
        <v>35</v>
      </c>
      <c r="P54" s="49"/>
    </row>
    <row r="55" spans="5:16" ht="69.599999999999994" customHeight="1" thickTop="1" thickBot="1">
      <c r="E55" s="43" t="s">
        <v>83</v>
      </c>
      <c r="F55" s="40" t="s">
        <v>35</v>
      </c>
      <c r="G55" s="40" t="s">
        <v>35</v>
      </c>
      <c r="H55" s="49" t="s">
        <v>35</v>
      </c>
      <c r="I55" s="49" t="s">
        <v>35</v>
      </c>
      <c r="J55" s="49" t="s">
        <v>35</v>
      </c>
      <c r="K55" s="49" t="s">
        <v>35</v>
      </c>
      <c r="L55" s="49" t="s">
        <v>35</v>
      </c>
      <c r="M55" s="49"/>
      <c r="N55" s="49" t="s">
        <v>35</v>
      </c>
      <c r="O55" s="49" t="s">
        <v>35</v>
      </c>
      <c r="P55" s="49" t="s">
        <v>35</v>
      </c>
    </row>
    <row r="56" spans="5:16" ht="69.599999999999994" customHeight="1" thickTop="1" thickBot="1">
      <c r="E56" s="43" t="s">
        <v>84</v>
      </c>
      <c r="F56" s="40" t="s">
        <v>35</v>
      </c>
      <c r="G56" s="40" t="s">
        <v>35</v>
      </c>
      <c r="H56" s="49" t="s">
        <v>35</v>
      </c>
      <c r="I56" s="49" t="s">
        <v>35</v>
      </c>
      <c r="J56" s="49" t="s">
        <v>35</v>
      </c>
      <c r="K56" s="49" t="s">
        <v>35</v>
      </c>
      <c r="L56" s="49" t="s">
        <v>35</v>
      </c>
      <c r="M56" s="49" t="s">
        <v>35</v>
      </c>
      <c r="N56" s="49" t="s">
        <v>35</v>
      </c>
      <c r="O56" s="49" t="s">
        <v>35</v>
      </c>
      <c r="P56" s="49" t="s">
        <v>35</v>
      </c>
    </row>
    <row r="57" spans="5:16" ht="69.599999999999994" customHeight="1" thickTop="1" thickBot="1">
      <c r="E57" s="43" t="s">
        <v>85</v>
      </c>
      <c r="F57" s="40" t="s">
        <v>35</v>
      </c>
      <c r="G57" s="40" t="s">
        <v>35</v>
      </c>
      <c r="H57" s="49" t="s">
        <v>35</v>
      </c>
      <c r="I57" s="49" t="s">
        <v>35</v>
      </c>
      <c r="J57" s="49"/>
      <c r="K57" s="49" t="s">
        <v>35</v>
      </c>
      <c r="L57" s="49"/>
      <c r="M57" s="49"/>
      <c r="N57" s="49"/>
      <c r="O57" s="49" t="s">
        <v>35</v>
      </c>
      <c r="P57" s="49" t="s">
        <v>35</v>
      </c>
    </row>
    <row r="58" spans="5:16" ht="69.599999999999994" customHeight="1" thickTop="1" thickBot="1">
      <c r="E58" s="43" t="s">
        <v>86</v>
      </c>
      <c r="F58" s="40" t="s">
        <v>35</v>
      </c>
      <c r="G58" s="40" t="s">
        <v>35</v>
      </c>
      <c r="H58" s="49" t="s">
        <v>35</v>
      </c>
      <c r="I58" s="49" t="s">
        <v>35</v>
      </c>
      <c r="J58" s="49" t="s">
        <v>35</v>
      </c>
      <c r="K58" s="49" t="s">
        <v>35</v>
      </c>
      <c r="L58" s="49" t="s">
        <v>35</v>
      </c>
      <c r="M58" s="49"/>
      <c r="N58" s="49"/>
      <c r="O58" s="49" t="s">
        <v>35</v>
      </c>
      <c r="P58" s="49"/>
    </row>
    <row r="59" spans="5:16" ht="69.599999999999994" customHeight="1" thickTop="1" thickBot="1">
      <c r="E59" s="43" t="s">
        <v>87</v>
      </c>
      <c r="F59" s="40" t="s">
        <v>35</v>
      </c>
      <c r="G59" s="40" t="s">
        <v>35</v>
      </c>
      <c r="H59" s="49" t="s">
        <v>35</v>
      </c>
      <c r="I59" s="49" t="s">
        <v>35</v>
      </c>
      <c r="J59" s="49" t="s">
        <v>35</v>
      </c>
      <c r="K59" s="49" t="s">
        <v>35</v>
      </c>
      <c r="L59" s="49" t="s">
        <v>35</v>
      </c>
      <c r="M59" s="49" t="s">
        <v>35</v>
      </c>
      <c r="N59" s="49" t="s">
        <v>35</v>
      </c>
      <c r="O59" s="49" t="s">
        <v>35</v>
      </c>
      <c r="P59" s="49" t="s">
        <v>35</v>
      </c>
    </row>
    <row r="60" spans="5:16" ht="69.599999999999994" customHeight="1" thickTop="1" thickBot="1">
      <c r="E60" s="43" t="s">
        <v>88</v>
      </c>
      <c r="F60" s="40" t="s">
        <v>35</v>
      </c>
      <c r="G60" s="40" t="s">
        <v>35</v>
      </c>
      <c r="H60" s="49" t="s">
        <v>35</v>
      </c>
      <c r="I60" s="49" t="s">
        <v>35</v>
      </c>
      <c r="J60" s="49" t="s">
        <v>35</v>
      </c>
      <c r="K60" s="49" t="s">
        <v>35</v>
      </c>
      <c r="L60" s="49" t="s">
        <v>35</v>
      </c>
      <c r="M60" s="49" t="s">
        <v>35</v>
      </c>
      <c r="N60" s="49"/>
      <c r="O60" s="49" t="s">
        <v>35</v>
      </c>
      <c r="P60" s="49"/>
    </row>
    <row r="61" spans="5:16" ht="69.599999999999994" customHeight="1" thickTop="1" thickBot="1">
      <c r="E61" s="43" t="s">
        <v>89</v>
      </c>
      <c r="F61" s="40" t="s">
        <v>35</v>
      </c>
      <c r="G61" s="40" t="s">
        <v>35</v>
      </c>
      <c r="H61" s="49" t="s">
        <v>35</v>
      </c>
      <c r="I61" s="49"/>
      <c r="J61" s="49" t="s">
        <v>35</v>
      </c>
      <c r="K61" s="49" t="s">
        <v>35</v>
      </c>
      <c r="L61" s="49"/>
      <c r="M61" s="49"/>
      <c r="N61" s="49" t="s">
        <v>35</v>
      </c>
      <c r="O61" s="49" t="s">
        <v>35</v>
      </c>
      <c r="P61" s="49" t="s">
        <v>35</v>
      </c>
    </row>
    <row r="62" spans="5:16" ht="22.2" customHeight="1" thickTop="1" thickBot="1">
      <c r="E62" s="42" t="s">
        <v>45</v>
      </c>
      <c r="F62" s="56">
        <f>COUNTIF(F52:F61,"X")</f>
        <v>9</v>
      </c>
      <c r="G62" s="56">
        <f t="shared" ref="G62:P62" si="4">COUNTIF(G52:G61,"X")</f>
        <v>9</v>
      </c>
      <c r="H62" s="56">
        <f t="shared" si="4"/>
        <v>10</v>
      </c>
      <c r="I62" s="56">
        <f t="shared" si="4"/>
        <v>9</v>
      </c>
      <c r="J62" s="56">
        <f t="shared" si="4"/>
        <v>7</v>
      </c>
      <c r="K62" s="56">
        <f t="shared" si="4"/>
        <v>10</v>
      </c>
      <c r="L62" s="56">
        <f t="shared" si="4"/>
        <v>7</v>
      </c>
      <c r="M62" s="56">
        <f t="shared" si="4"/>
        <v>6</v>
      </c>
      <c r="N62" s="56">
        <f t="shared" si="4"/>
        <v>6</v>
      </c>
      <c r="O62" s="56">
        <f>COUNTIF(O52:O61,"X")</f>
        <v>10</v>
      </c>
      <c r="P62" s="56">
        <f t="shared" si="4"/>
        <v>7</v>
      </c>
    </row>
    <row r="63" spans="5:16" s="73" customFormat="1" ht="43.5" customHeight="1" thickTop="1">
      <c r="F63" s="303">
        <f>SUM(F62,F50,F38,F26,F14)</f>
        <v>45</v>
      </c>
      <c r="G63" s="303">
        <f>SUM(G62,G50,G38,G26,G14)</f>
        <v>44</v>
      </c>
      <c r="H63" s="303">
        <f>SUM(H62,H50,H38,H26,H14)</f>
        <v>41</v>
      </c>
      <c r="I63" s="303">
        <f t="shared" ref="I63:P63" si="5">SUM(I62,I50,I38,I26,I14)</f>
        <v>30</v>
      </c>
      <c r="J63" s="303">
        <f t="shared" si="5"/>
        <v>35</v>
      </c>
      <c r="K63" s="303">
        <f t="shared" si="5"/>
        <v>36</v>
      </c>
      <c r="L63" s="303">
        <f t="shared" si="5"/>
        <v>37</v>
      </c>
      <c r="M63" s="303">
        <f t="shared" si="5"/>
        <v>31</v>
      </c>
      <c r="N63" s="303">
        <f t="shared" si="5"/>
        <v>39</v>
      </c>
      <c r="O63" s="303">
        <f t="shared" si="5"/>
        <v>35</v>
      </c>
      <c r="P63" s="303">
        <f t="shared" si="5"/>
        <v>40</v>
      </c>
    </row>
    <row r="64" spans="5:16" s="73" customFormat="1" ht="132" customHeight="1">
      <c r="E64" s="76"/>
      <c r="F64" s="76"/>
      <c r="G64" s="76"/>
      <c r="H64" s="76"/>
      <c r="I64" s="76"/>
      <c r="J64" s="76"/>
      <c r="K64" s="76"/>
      <c r="L64" s="76"/>
      <c r="M64" s="76"/>
      <c r="N64" s="76"/>
      <c r="O64" s="76"/>
      <c r="P64" s="76"/>
    </row>
    <row r="65" s="73" customFormat="1"/>
    <row r="66" s="73" customFormat="1"/>
  </sheetData>
  <sheetProtection selectLockedCells="1" selectUnlockedCells="1"/>
  <printOptions horizontalCentered="1" verticalCentered="1"/>
  <pageMargins left="0.70866141732283461" right="0.70866141732283461" top="0.74803149606299213" bottom="0.74803149606299213" header="0.31496062992125984" footer="0.31496062992125984"/>
  <pageSetup scale="16" fitToHeight="10" orientation="landscape" r:id="rId1"/>
  <rowBreaks count="4" manualBreakCount="4">
    <brk id="15" max="15" man="1"/>
    <brk id="27" max="15" man="1"/>
    <brk id="39" max="15" man="1"/>
    <brk id="51" max="15"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5">
    <pageSetUpPr fitToPage="1"/>
  </sheetPr>
  <dimension ref="A1:AQ27"/>
  <sheetViews>
    <sheetView showGridLines="0" view="pageBreakPreview" topLeftCell="C1" zoomScale="115" zoomScaleNormal="55" zoomScaleSheetLayoutView="115" workbookViewId="0">
      <pane ySplit="3" topLeftCell="A25" activePane="bottomLeft" state="frozen"/>
      <selection activeCell="A3" sqref="A3"/>
      <selection pane="bottomLeft" activeCell="I2" sqref="I2:I3"/>
    </sheetView>
  </sheetViews>
  <sheetFormatPr baseColWidth="10" defaultColWidth="11.44140625" defaultRowHeight="15"/>
  <cols>
    <col min="1" max="1" width="8.33203125" style="89" customWidth="1"/>
    <col min="2" max="2" width="9" style="89" customWidth="1"/>
    <col min="3" max="3" width="72.5546875" style="91" customWidth="1"/>
    <col min="4" max="4" width="27.33203125" style="91" customWidth="1"/>
    <col min="5" max="5" width="22.33203125" style="91" customWidth="1"/>
    <col min="6" max="6" width="23.109375" style="91" customWidth="1"/>
    <col min="7" max="7" width="25.6640625" style="91" customWidth="1"/>
    <col min="8" max="8" width="30.44140625" style="91" customWidth="1"/>
    <col min="9" max="9" width="18.109375" style="96" customWidth="1"/>
    <col min="10" max="10" width="13.109375" style="89" customWidth="1"/>
    <col min="11" max="43" width="11.44140625" style="89"/>
    <col min="44" max="16384" width="11.44140625" style="91"/>
  </cols>
  <sheetData>
    <row r="1" spans="3:9" s="89" customFormat="1" ht="156.75" customHeight="1" thickBot="1">
      <c r="I1" s="90"/>
    </row>
    <row r="2" spans="3:9" ht="17.25" customHeight="1" thickTop="1" thickBot="1">
      <c r="C2" s="331" t="s">
        <v>90</v>
      </c>
      <c r="D2" s="331" t="s">
        <v>91</v>
      </c>
      <c r="E2" s="331"/>
      <c r="F2" s="331"/>
      <c r="G2" s="331"/>
      <c r="H2" s="331"/>
      <c r="I2" s="39" t="s">
        <v>92</v>
      </c>
    </row>
    <row r="3" spans="3:9" ht="65.400000000000006" customHeight="1" thickTop="1" thickBot="1">
      <c r="C3" s="332"/>
      <c r="D3" s="39" t="s">
        <v>33</v>
      </c>
      <c r="E3" s="39" t="s">
        <v>46</v>
      </c>
      <c r="F3" s="39" t="s">
        <v>57</v>
      </c>
      <c r="G3" s="39" t="s">
        <v>68</v>
      </c>
      <c r="H3" s="39" t="s">
        <v>79</v>
      </c>
      <c r="I3" s="39"/>
    </row>
    <row r="4" spans="3:9" ht="68.25" customHeight="1" thickTop="1" thickBot="1">
      <c r="C4" s="59" t="s">
        <v>27</v>
      </c>
      <c r="D4" s="85">
        <f>COUNTIF('PRIORI ASPECTOS CRÍTICOS'!F$4:F$13,"X")</f>
        <v>10</v>
      </c>
      <c r="E4" s="85">
        <f>COUNTIF('PRIORI ASPECTOS CRÍTICOS'!F$16:F$25,"X")</f>
        <v>10</v>
      </c>
      <c r="F4" s="85">
        <f>COUNTIF('PRIORI ASPECTOS CRÍTICOS'!F$28:F$37,"X")</f>
        <v>7</v>
      </c>
      <c r="G4" s="85">
        <f>COUNTIF('PRIORI ASPECTOS CRÍTICOS'!F$40:F$49,"X")</f>
        <v>9</v>
      </c>
      <c r="H4" s="85">
        <f>COUNTIF('PRIORI ASPECTOS CRÍTICOS'!F$52:F$61,"X")</f>
        <v>9</v>
      </c>
      <c r="I4" s="86">
        <f t="shared" ref="I4:I14" si="0">SUM(D4:H4)</f>
        <v>45</v>
      </c>
    </row>
    <row r="5" spans="3:9" ht="55.5" customHeight="1">
      <c r="C5" s="59" t="s">
        <v>93</v>
      </c>
      <c r="D5" s="85">
        <f>COUNTIF('PRIORI ASPECTOS CRÍTICOS'!G$4:G$13,"X")</f>
        <v>10</v>
      </c>
      <c r="E5" s="85">
        <f>COUNTIF('PRIORI ASPECTOS CRÍTICOS'!G$16:G$25,"X")</f>
        <v>9</v>
      </c>
      <c r="F5" s="85">
        <f>COUNTIF('PRIORI ASPECTOS CRÍTICOS'!G$28:G$37,"X")</f>
        <v>8</v>
      </c>
      <c r="G5" s="85">
        <f>COUNTIF('PRIORI ASPECTOS CRÍTICOS'!G$40:G$49,"X")</f>
        <v>8</v>
      </c>
      <c r="H5" s="85">
        <f>COUNTIF('PRIORI ASPECTOS CRÍTICOS'!G$52:G$61,"X")</f>
        <v>9</v>
      </c>
      <c r="I5" s="86">
        <f t="shared" si="0"/>
        <v>44</v>
      </c>
    </row>
    <row r="6" spans="3:9" ht="60">
      <c r="C6" s="59" t="s">
        <v>28</v>
      </c>
      <c r="D6" s="85">
        <f>COUNTIF('PRIORI ASPECTOS CRÍTICOS'!H$4:H$13,"X")</f>
        <v>9</v>
      </c>
      <c r="E6" s="85">
        <f>COUNTIF('PRIORI ASPECTOS CRÍTICOS'!H$16:H$25,"X")</f>
        <v>5</v>
      </c>
      <c r="F6" s="85">
        <f>COUNTIF('PRIORI ASPECTOS CRÍTICOS'!H$28:H$37,"X")</f>
        <v>7</v>
      </c>
      <c r="G6" s="85">
        <f>COUNTIF('PRIORI ASPECTOS CRÍTICOS'!H$40:H$49,"X")</f>
        <v>10</v>
      </c>
      <c r="H6" s="85">
        <f>COUNTIF('PRIORI ASPECTOS CRÍTICOS'!H$52:H$61,"X")</f>
        <v>10</v>
      </c>
      <c r="I6" s="86">
        <f t="shared" si="0"/>
        <v>41</v>
      </c>
    </row>
    <row r="7" spans="3:9" ht="61.2" thickTop="1" thickBot="1">
      <c r="C7" s="59" t="s">
        <v>32</v>
      </c>
      <c r="D7" s="85">
        <f>COUNTIF('PRIORI ASPECTOS CRÍTICOS'!P$4:P$13,"X")</f>
        <v>8</v>
      </c>
      <c r="E7" s="85">
        <f>COUNTIF('PRIORI ASPECTOS CRÍTICOS'!P$16:P$25,"X")</f>
        <v>7</v>
      </c>
      <c r="F7" s="85">
        <f>COUNTIF('PRIORI ASPECTOS CRÍTICOS'!P$28:P$37,"X")</f>
        <v>9</v>
      </c>
      <c r="G7" s="85">
        <f>COUNTIF('PRIORI ASPECTOS CRÍTICOS'!P$40:P$49,"X")</f>
        <v>9</v>
      </c>
      <c r="H7" s="85">
        <f>COUNTIF('PRIORI ASPECTOS CRÍTICOS'!P$52:P$61,"X")</f>
        <v>7</v>
      </c>
      <c r="I7" s="86">
        <f t="shared" si="0"/>
        <v>40</v>
      </c>
    </row>
    <row r="8" spans="3:9" ht="96" customHeight="1" thickTop="1" thickBot="1">
      <c r="C8" s="59" t="s">
        <v>31</v>
      </c>
      <c r="D8" s="85">
        <f>COUNTIF('PRIORI ASPECTOS CRÍTICOS'!N$4:N$13,"X")</f>
        <v>9</v>
      </c>
      <c r="E8" s="85">
        <f>COUNTIF('PRIORI ASPECTOS CRÍTICOS'!N$16:N$25,"X")</f>
        <v>7</v>
      </c>
      <c r="F8" s="85">
        <f>COUNTIF('PRIORI ASPECTOS CRÍTICOS'!N$28:N$37,"X")</f>
        <v>7</v>
      </c>
      <c r="G8" s="85">
        <f>COUNTIF('PRIORI ASPECTOS CRÍTICOS'!N$40:N$49,"X")</f>
        <v>10</v>
      </c>
      <c r="H8" s="85">
        <f>COUNTIF('PRIORI ASPECTOS CRÍTICOS'!N$52:N$61,"X")</f>
        <v>6</v>
      </c>
      <c r="I8" s="86">
        <f t="shared" si="0"/>
        <v>39</v>
      </c>
    </row>
    <row r="9" spans="3:9" ht="95.25" customHeight="1" thickTop="1" thickBot="1">
      <c r="C9" s="59" t="s">
        <v>94</v>
      </c>
      <c r="D9" s="85">
        <f>COUNTIF('PRIORI ASPECTOS CRÍTICOS'!L$4:L$13,"X")</f>
        <v>9</v>
      </c>
      <c r="E9" s="85">
        <f>COUNTIF('PRIORI ASPECTOS CRÍTICOS'!L$16:L$25,"X")</f>
        <v>5</v>
      </c>
      <c r="F9" s="85">
        <f>COUNTIF('PRIORI ASPECTOS CRÍTICOS'!L$28:L$37,"X")</f>
        <v>8</v>
      </c>
      <c r="G9" s="85">
        <f>COUNTIF('PRIORI ASPECTOS CRÍTICOS'!L$40:L$49,"X")</f>
        <v>8</v>
      </c>
      <c r="H9" s="85">
        <f>COUNTIF('PRIORI ASPECTOS CRÍTICOS'!L$52:L$61,"X")</f>
        <v>7</v>
      </c>
      <c r="I9" s="86">
        <f t="shared" si="0"/>
        <v>37</v>
      </c>
    </row>
    <row r="10" spans="3:9" ht="61.2" thickTop="1" thickBot="1">
      <c r="C10" s="59" t="s">
        <v>29</v>
      </c>
      <c r="D10" s="85">
        <f>COUNTIF('PRIORI ASPECTOS CRÍTICOS'!K$4:K$13,"X")</f>
        <v>8</v>
      </c>
      <c r="E10" s="85">
        <f>COUNTIF('PRIORI ASPECTOS CRÍTICOS'!K$16:K$25,"X")</f>
        <v>8</v>
      </c>
      <c r="F10" s="85">
        <f>COUNTIF('PRIORI ASPECTOS CRÍTICOS'!K$28:K$37,"X")</f>
        <v>6</v>
      </c>
      <c r="G10" s="85">
        <f>COUNTIF('PRIORI ASPECTOS CRÍTICOS'!K$40:K$49,"X")</f>
        <v>4</v>
      </c>
      <c r="H10" s="85">
        <f>COUNTIF('PRIORI ASPECTOS CRÍTICOS'!K$52:K$61,"X")</f>
        <v>10</v>
      </c>
      <c r="I10" s="86">
        <f t="shared" si="0"/>
        <v>36</v>
      </c>
    </row>
    <row r="11" spans="3:9" ht="76.2" thickTop="1" thickBot="1">
      <c r="C11" s="59" t="s">
        <v>25</v>
      </c>
      <c r="D11" s="85">
        <f>COUNTIF('PRIORI ASPECTOS CRÍTICOS'!O$4:O$13,"X")</f>
        <v>8</v>
      </c>
      <c r="E11" s="85">
        <f>COUNTIF('PRIORI ASPECTOS CRÍTICOS'!O$16:O$25,"X")</f>
        <v>3</v>
      </c>
      <c r="F11" s="85">
        <f>COUNTIF('PRIORI ASPECTOS CRÍTICOS'!O$28:O$37,"X")</f>
        <v>6</v>
      </c>
      <c r="G11" s="85">
        <f>COUNTIF('PRIORI ASPECTOS CRÍTICOS'!O$40:O$49,"X")</f>
        <v>8</v>
      </c>
      <c r="H11" s="85">
        <f>COUNTIF('PRIORI ASPECTOS CRÍTICOS'!O$52:O$61,"X")</f>
        <v>10</v>
      </c>
      <c r="I11" s="86">
        <f t="shared" si="0"/>
        <v>35</v>
      </c>
    </row>
    <row r="12" spans="3:9" ht="61.2" thickTop="1" thickBot="1">
      <c r="C12" s="59" t="s">
        <v>18</v>
      </c>
      <c r="D12" s="85">
        <f>COUNTIF('PRIORI ASPECTOS CRÍTICOS'!J$4:J$13,"X")</f>
        <v>8</v>
      </c>
      <c r="E12" s="85">
        <f>COUNTIF('PRIORI ASPECTOS CRÍTICOS'!J$16:J$25,"X")</f>
        <v>5</v>
      </c>
      <c r="F12" s="85">
        <f>COUNTIF('PRIORI ASPECTOS CRÍTICOS'!J$28:J$37,"X")</f>
        <v>8</v>
      </c>
      <c r="G12" s="85">
        <f>COUNTIF('PRIORI ASPECTOS CRÍTICOS'!J$40:J$49,"X")</f>
        <v>7</v>
      </c>
      <c r="H12" s="85">
        <f>COUNTIF('PRIORI ASPECTOS CRÍTICOS'!J$52:J$61,"X")</f>
        <v>7</v>
      </c>
      <c r="I12" s="86">
        <f t="shared" si="0"/>
        <v>35</v>
      </c>
    </row>
    <row r="13" spans="3:9" ht="76.2" thickTop="1" thickBot="1">
      <c r="C13" s="59" t="s">
        <v>95</v>
      </c>
      <c r="D13" s="85">
        <f>COUNTIF('PRIORI ASPECTOS CRÍTICOS'!I$4:I$13,"X")</f>
        <v>3</v>
      </c>
      <c r="E13" s="85">
        <f>COUNTIF('PRIORI ASPECTOS CRÍTICOS'!I$16:I$25,"X")</f>
        <v>5</v>
      </c>
      <c r="F13" s="85">
        <f>COUNTIF('PRIORI ASPECTOS CRÍTICOS'!I$28:I$37,"X")</f>
        <v>6</v>
      </c>
      <c r="G13" s="85">
        <f>COUNTIF('PRIORI ASPECTOS CRÍTICOS'!I$40:I$49,"X")</f>
        <v>7</v>
      </c>
      <c r="H13" s="85">
        <f>COUNTIF('PRIORI ASPECTOS CRÍTICOS'!I$52:I$61,"X")</f>
        <v>9</v>
      </c>
      <c r="I13" s="86">
        <f t="shared" si="0"/>
        <v>30</v>
      </c>
    </row>
    <row r="14" spans="3:9" ht="61.2" thickTop="1" thickBot="1">
      <c r="C14" s="59" t="s">
        <v>21</v>
      </c>
      <c r="D14" s="85">
        <f>COUNTIF('PRIORI ASPECTOS CRÍTICOS'!M$4:M$13,"X")</f>
        <v>4</v>
      </c>
      <c r="E14" s="85">
        <f>COUNTIF('PRIORI ASPECTOS CRÍTICOS'!M$16:M$25,"X")</f>
        <v>8</v>
      </c>
      <c r="F14" s="85">
        <f>COUNTIF('PRIORI ASPECTOS CRÍTICOS'!M$28:M$37,"X")</f>
        <v>9</v>
      </c>
      <c r="G14" s="85">
        <f>COUNTIF('PRIORI ASPECTOS CRÍTICOS'!M$40:M$49,"X")</f>
        <v>4</v>
      </c>
      <c r="H14" s="85">
        <f>COUNTIF('PRIORI ASPECTOS CRÍTICOS'!M$52:M$61,"X")</f>
        <v>6</v>
      </c>
      <c r="I14" s="86">
        <f t="shared" si="0"/>
        <v>31</v>
      </c>
    </row>
    <row r="15" spans="3:9" ht="45" customHeight="1" thickTop="1" thickBot="1">
      <c r="C15" s="41" t="s">
        <v>96</v>
      </c>
      <c r="D15" s="87">
        <f>SUM(D4:D14)</f>
        <v>86</v>
      </c>
      <c r="E15" s="87">
        <f t="shared" ref="E15:H15" si="1">SUM(E4:E14)</f>
        <v>72</v>
      </c>
      <c r="F15" s="87">
        <f t="shared" si="1"/>
        <v>81</v>
      </c>
      <c r="G15" s="87">
        <f t="shared" si="1"/>
        <v>84</v>
      </c>
      <c r="H15" s="87">
        <f t="shared" si="1"/>
        <v>90</v>
      </c>
      <c r="I15" s="99"/>
    </row>
    <row r="16" spans="3:9" ht="45" customHeight="1" thickTop="1" thickBot="1">
      <c r="C16" s="98"/>
      <c r="D16" s="88"/>
      <c r="E16" s="88"/>
      <c r="F16" s="88"/>
      <c r="G16" s="88"/>
      <c r="H16" s="88"/>
      <c r="I16" s="74"/>
    </row>
    <row r="17" spans="3:9" ht="20.25" customHeight="1" thickTop="1" thickBot="1">
      <c r="C17" s="333" t="s">
        <v>97</v>
      </c>
      <c r="D17" s="334"/>
      <c r="E17" s="88"/>
      <c r="F17" s="88"/>
      <c r="G17" s="88"/>
      <c r="H17" s="88"/>
      <c r="I17" s="74"/>
    </row>
    <row r="18" spans="3:9" ht="16.5" customHeight="1" thickTop="1" thickBot="1">
      <c r="C18" s="97" t="s">
        <v>79</v>
      </c>
      <c r="D18" s="93">
        <v>90</v>
      </c>
      <c r="E18" s="88"/>
      <c r="F18" s="88"/>
      <c r="G18" s="88"/>
      <c r="H18" s="88"/>
      <c r="I18" s="74"/>
    </row>
    <row r="19" spans="3:9" ht="16.8" thickTop="1" thickBot="1">
      <c r="C19" s="97" t="s">
        <v>33</v>
      </c>
      <c r="D19" s="94">
        <v>86</v>
      </c>
      <c r="E19" s="88"/>
      <c r="F19" s="88"/>
      <c r="G19" s="88"/>
      <c r="H19" s="88"/>
      <c r="I19" s="74"/>
    </row>
    <row r="20" spans="3:9" ht="16.8" thickTop="1" thickBot="1">
      <c r="C20" s="97" t="s">
        <v>68</v>
      </c>
      <c r="D20" s="94">
        <v>84</v>
      </c>
      <c r="E20" s="88"/>
      <c r="F20" s="88"/>
      <c r="G20" s="88"/>
      <c r="H20" s="88"/>
      <c r="I20" s="74"/>
    </row>
    <row r="21" spans="3:9" ht="16.8" thickTop="1" thickBot="1">
      <c r="C21" s="97" t="s">
        <v>57</v>
      </c>
      <c r="D21" s="94">
        <v>81</v>
      </c>
      <c r="E21" s="88"/>
      <c r="F21" s="88"/>
      <c r="G21" s="88"/>
      <c r="H21" s="88"/>
      <c r="I21" s="74"/>
    </row>
    <row r="22" spans="3:9" ht="16.8" thickTop="1" thickBot="1">
      <c r="C22" s="97" t="s">
        <v>46</v>
      </c>
      <c r="D22" s="95">
        <v>72</v>
      </c>
      <c r="E22" s="88"/>
      <c r="F22" s="88"/>
      <c r="G22" s="88"/>
      <c r="H22" s="88"/>
      <c r="I22" s="74"/>
    </row>
    <row r="23" spans="3:9" s="89" customFormat="1" ht="17.25" customHeight="1" thickTop="1">
      <c r="I23" s="90"/>
    </row>
    <row r="24" spans="3:9" ht="126.75" customHeight="1"/>
    <row r="25" spans="3:9" s="89" customFormat="1">
      <c r="I25" s="90"/>
    </row>
    <row r="26" spans="3:9" ht="126.75" customHeight="1"/>
    <row r="27" spans="3:9" s="89" customFormat="1">
      <c r="I27" s="90"/>
    </row>
  </sheetData>
  <sheetProtection selectLockedCells="1" selectUnlockedCells="1"/>
  <sortState xmlns:xlrd2="http://schemas.microsoft.com/office/spreadsheetml/2017/richdata2" ref="C18:D22">
    <sortCondition descending="1" ref="D18:D22"/>
  </sortState>
  <mergeCells count="3">
    <mergeCell ref="C2:C3"/>
    <mergeCell ref="D2:H2"/>
    <mergeCell ref="C17:D17"/>
  </mergeCells>
  <printOptions horizontalCentered="1" verticalCentered="1"/>
  <pageMargins left="0.70866141732283472" right="0.70866141732283472" top="0.74803149606299213" bottom="0.74803149606299213" header="0.31496062992125984" footer="0.31496062992125984"/>
  <pageSetup scale="36"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816052-D1B6-4AB1-A0BD-8CDF2DEAD136}">
  <dimension ref="B2:F20"/>
  <sheetViews>
    <sheetView zoomScale="55" zoomScaleNormal="55" workbookViewId="0">
      <selection activeCell="E11" sqref="E11"/>
    </sheetView>
  </sheetViews>
  <sheetFormatPr baseColWidth="10" defaultColWidth="11.44140625" defaultRowHeight="14.4"/>
  <cols>
    <col min="2" max="2" width="77.88671875" customWidth="1"/>
    <col min="3" max="3" width="66.6640625" customWidth="1"/>
    <col min="4" max="4" width="65.6640625" customWidth="1"/>
    <col min="5" max="5" width="79.6640625" customWidth="1"/>
    <col min="6" max="6" width="72.33203125" customWidth="1"/>
  </cols>
  <sheetData>
    <row r="2" spans="2:6" ht="63.75" customHeight="1" thickTop="1" thickBot="1">
      <c r="B2" s="42" t="s">
        <v>33</v>
      </c>
      <c r="C2" s="42" t="s">
        <v>46</v>
      </c>
      <c r="D2" s="42" t="s">
        <v>57</v>
      </c>
      <c r="E2" s="42" t="s">
        <v>68</v>
      </c>
      <c r="F2" s="42" t="s">
        <v>79</v>
      </c>
    </row>
    <row r="3" spans="2:6" ht="46.2" thickTop="1" thickBot="1">
      <c r="B3" s="57" t="s">
        <v>34</v>
      </c>
      <c r="C3" s="57" t="s">
        <v>47</v>
      </c>
      <c r="D3" s="57" t="s">
        <v>58</v>
      </c>
      <c r="E3" s="57" t="s">
        <v>69</v>
      </c>
      <c r="F3" s="57" t="s">
        <v>80</v>
      </c>
    </row>
    <row r="4" spans="2:6" ht="31.2" thickTop="1" thickBot="1">
      <c r="B4" s="57" t="s">
        <v>36</v>
      </c>
      <c r="C4" s="61" t="s">
        <v>48</v>
      </c>
      <c r="D4" s="57" t="s">
        <v>59</v>
      </c>
      <c r="E4" s="61" t="s">
        <v>70</v>
      </c>
      <c r="F4" s="57" t="s">
        <v>81</v>
      </c>
    </row>
    <row r="5" spans="2:6" ht="31.2" thickTop="1" thickBot="1">
      <c r="B5" s="61" t="s">
        <v>37</v>
      </c>
      <c r="C5" s="57" t="s">
        <v>49</v>
      </c>
      <c r="D5" s="57" t="s">
        <v>60</v>
      </c>
      <c r="E5" s="57" t="s">
        <v>71</v>
      </c>
      <c r="F5" s="58" t="s">
        <v>82</v>
      </c>
    </row>
    <row r="6" spans="2:6" ht="46.2" thickTop="1" thickBot="1">
      <c r="B6" s="57" t="s">
        <v>38</v>
      </c>
      <c r="C6" s="57" t="s">
        <v>50</v>
      </c>
      <c r="D6" s="57" t="s">
        <v>61</v>
      </c>
      <c r="E6" s="57" t="s">
        <v>72</v>
      </c>
      <c r="F6" s="57" t="s">
        <v>83</v>
      </c>
    </row>
    <row r="7" spans="2:6" ht="31.2" thickTop="1" thickBot="1">
      <c r="B7" s="57" t="s">
        <v>39</v>
      </c>
      <c r="C7" s="57" t="s">
        <v>51</v>
      </c>
      <c r="D7" s="57" t="s">
        <v>62</v>
      </c>
      <c r="E7" s="61" t="s">
        <v>73</v>
      </c>
      <c r="F7" s="57" t="s">
        <v>84</v>
      </c>
    </row>
    <row r="8" spans="2:6" ht="88.5" customHeight="1" thickTop="1" thickBot="1">
      <c r="B8" s="61" t="s">
        <v>40</v>
      </c>
      <c r="C8" s="61" t="s">
        <v>52</v>
      </c>
      <c r="D8" s="58" t="s">
        <v>63</v>
      </c>
      <c r="E8" s="58" t="s">
        <v>74</v>
      </c>
      <c r="F8" s="61" t="s">
        <v>85</v>
      </c>
    </row>
    <row r="9" spans="2:6" ht="81.75" customHeight="1" thickTop="1" thickBot="1">
      <c r="B9" s="57" t="s">
        <v>41</v>
      </c>
      <c r="C9" s="57" t="s">
        <v>53</v>
      </c>
      <c r="D9" s="57" t="s">
        <v>64</v>
      </c>
      <c r="E9" s="57" t="s">
        <v>75</v>
      </c>
      <c r="F9" s="57" t="s">
        <v>86</v>
      </c>
    </row>
    <row r="10" spans="2:6" ht="75" customHeight="1" thickTop="1" thickBot="1">
      <c r="B10" s="58" t="s">
        <v>42</v>
      </c>
      <c r="C10" s="58" t="s">
        <v>54</v>
      </c>
      <c r="D10" s="61" t="s">
        <v>65</v>
      </c>
      <c r="E10" s="58" t="s">
        <v>76</v>
      </c>
      <c r="F10" s="57" t="s">
        <v>87</v>
      </c>
    </row>
    <row r="11" spans="2:6" ht="85.5" customHeight="1" thickTop="1" thickBot="1">
      <c r="B11" s="61" t="s">
        <v>43</v>
      </c>
      <c r="C11" s="61" t="s">
        <v>55</v>
      </c>
      <c r="D11" s="61" t="s">
        <v>66</v>
      </c>
      <c r="E11" s="57" t="s">
        <v>77</v>
      </c>
      <c r="F11" s="61" t="s">
        <v>88</v>
      </c>
    </row>
    <row r="12" spans="2:6" ht="88.5" customHeight="1" thickTop="1" thickBot="1">
      <c r="B12" s="61" t="s">
        <v>44</v>
      </c>
      <c r="C12" s="57" t="s">
        <v>56</v>
      </c>
      <c r="D12" s="61" t="s">
        <v>67</v>
      </c>
      <c r="E12" s="57" t="s">
        <v>78</v>
      </c>
      <c r="F12" s="61" t="s">
        <v>89</v>
      </c>
    </row>
    <row r="13" spans="2:6" ht="15.6" thickTop="1" thickBot="1">
      <c r="F13" s="275"/>
    </row>
    <row r="14" spans="2:6" ht="15.6">
      <c r="B14" s="63" t="s">
        <v>98</v>
      </c>
      <c r="C14" s="64"/>
      <c r="D14" s="65"/>
      <c r="E14" s="66"/>
      <c r="F14" s="275"/>
    </row>
    <row r="15" spans="2:6" ht="15.6">
      <c r="B15" s="72" t="s">
        <v>33</v>
      </c>
      <c r="C15" s="62">
        <v>1</v>
      </c>
      <c r="D15" s="67">
        <v>4</v>
      </c>
      <c r="E15" s="68">
        <v>5</v>
      </c>
      <c r="F15" s="275"/>
    </row>
    <row r="16" spans="2:6" ht="15.6">
      <c r="B16" s="72" t="s">
        <v>46</v>
      </c>
      <c r="C16" s="62">
        <v>1</v>
      </c>
      <c r="D16" s="67">
        <v>3</v>
      </c>
      <c r="E16" s="68">
        <v>6</v>
      </c>
      <c r="F16" s="275"/>
    </row>
    <row r="17" spans="2:5" ht="15.6">
      <c r="B17" s="72" t="s">
        <v>57</v>
      </c>
      <c r="C17" s="62">
        <v>1</v>
      </c>
      <c r="D17" s="67">
        <v>3</v>
      </c>
      <c r="E17" s="68">
        <v>6</v>
      </c>
    </row>
    <row r="18" spans="2:5" ht="15.6">
      <c r="B18" s="72" t="s">
        <v>68</v>
      </c>
      <c r="C18" s="62">
        <v>2</v>
      </c>
      <c r="D18" s="67">
        <v>2</v>
      </c>
      <c r="E18" s="68">
        <v>6</v>
      </c>
    </row>
    <row r="19" spans="2:5" ht="15.6">
      <c r="B19" s="72" t="s">
        <v>79</v>
      </c>
      <c r="C19" s="62">
        <v>1</v>
      </c>
      <c r="D19" s="67">
        <v>3</v>
      </c>
      <c r="E19" s="68">
        <v>6</v>
      </c>
    </row>
    <row r="20" spans="2:5" ht="16.2" thickBot="1">
      <c r="B20" s="69" t="s">
        <v>96</v>
      </c>
      <c r="C20" s="70">
        <f>SUM(C15:C19)</f>
        <v>6</v>
      </c>
      <c r="D20" s="70">
        <f t="shared" ref="D20:E20" si="0">SUM(D15:D19)</f>
        <v>15</v>
      </c>
      <c r="E20" s="71">
        <f t="shared" si="0"/>
        <v>29</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7">
    <pageSetUpPr fitToPage="1"/>
  </sheetPr>
  <dimension ref="A1:BZ19"/>
  <sheetViews>
    <sheetView showGridLines="0" view="pageBreakPreview" zoomScale="78" zoomScaleNormal="100" zoomScaleSheetLayoutView="78" workbookViewId="0">
      <pane ySplit="2" topLeftCell="A9" activePane="bottomLeft" state="frozen"/>
      <selection activeCell="A2" sqref="A2"/>
      <selection pane="bottomLeft" activeCell="C12" sqref="C12"/>
    </sheetView>
  </sheetViews>
  <sheetFormatPr baseColWidth="10" defaultColWidth="11.44140625" defaultRowHeight="15"/>
  <cols>
    <col min="1" max="1" width="14.88671875" style="73" customWidth="1"/>
    <col min="2" max="2" width="57.33203125" style="75" customWidth="1"/>
    <col min="3" max="3" width="69.6640625" style="75" customWidth="1"/>
    <col min="4" max="4" width="40.5546875" style="75" customWidth="1"/>
    <col min="5" max="5" width="13.33203125" style="73" customWidth="1"/>
    <col min="6" max="78" width="11.44140625" style="73"/>
    <col min="79" max="16384" width="11.44140625" style="75"/>
  </cols>
  <sheetData>
    <row r="1" spans="2:4" s="73" customFormat="1" ht="145.5" customHeight="1" thickBot="1"/>
    <row r="2" spans="2:4" ht="16.8" thickTop="1" thickBot="1">
      <c r="B2" s="60" t="s">
        <v>90</v>
      </c>
      <c r="C2" s="60" t="s">
        <v>99</v>
      </c>
      <c r="D2" s="104" t="s">
        <v>100</v>
      </c>
    </row>
    <row r="3" spans="2:4" ht="126.75" customHeight="1" thickTop="1" thickBot="1">
      <c r="B3" s="92" t="s">
        <v>27</v>
      </c>
      <c r="C3" s="100" t="str">
        <f>'PO-01'!C4</f>
        <v>Articular la planeación definida en el Programa de Gestión Documental, con la dinámica actual de la Entidad en cuanto al manejo de sus procesos, permitiendo realizar el seguimiento y control , en concordancia con el direccionamiento estratégico para el periodo 2024-2027.</v>
      </c>
      <c r="D3" s="101" t="s">
        <v>101</v>
      </c>
    </row>
    <row r="4" spans="2:4" ht="99" customHeight="1" thickTop="1">
      <c r="B4" s="92" t="s">
        <v>93</v>
      </c>
      <c r="C4" s="102" t="str">
        <f>'PO-01'!C4</f>
        <v>Articular la planeación definida en el Programa de Gestión Documental, con la dinámica actual de la Entidad en cuanto al manejo de sus procesos, permitiendo realizar el seguimiento y control , en concordancia con el direccionamiento estratégico para el periodo 2024-2027.</v>
      </c>
      <c r="D4" s="101" t="s">
        <v>101</v>
      </c>
    </row>
    <row r="5" spans="2:4" ht="106.5" customHeight="1">
      <c r="B5" s="92" t="s">
        <v>28</v>
      </c>
      <c r="C5" s="102" t="str">
        <f>'PO-04'!C13</f>
        <v>Apoyar los requerimientos relacionados con la organización de los documentos de archivo en soporte físico y/o electrónico identificados en la Matriz de caracterización de la gestión documental (Plan de mejoramiento, seguimiento y ruta de acción - PMAI)</v>
      </c>
      <c r="D5" s="103" t="s">
        <v>102</v>
      </c>
    </row>
    <row r="6" spans="2:4" ht="144" customHeight="1">
      <c r="B6" s="92" t="s">
        <v>32</v>
      </c>
      <c r="C6" s="102" t="str">
        <f>'PO-03'!C12</f>
        <v>Asegurar las condiciones técnicas requeridas normativamente para gestión de los documentos físico y electrónicos conforme al flujo de información de la SDH, que permita la conformación y actualización de los expedientes físicos - híbridos y electrónicos de archivo en el SGDEA.</v>
      </c>
      <c r="D6" s="103" t="s">
        <v>103</v>
      </c>
    </row>
    <row r="7" spans="2:4" ht="138" customHeight="1">
      <c r="B7" s="92" t="s">
        <v>31</v>
      </c>
      <c r="C7" s="102" t="str">
        <f>'PO-07'!C13</f>
        <v>Modernizar la infraestructura tecnológica de las aplicaciones que impacten  los 8 procesos de gestión documental.</v>
      </c>
      <c r="D7" s="103" t="s">
        <v>104</v>
      </c>
    </row>
    <row r="8" spans="2:4" ht="126" customHeight="1">
      <c r="B8" s="92" t="s">
        <v>94</v>
      </c>
      <c r="C8" s="102" t="str">
        <f>'PO-07'!C13</f>
        <v>Modernizar la infraestructura tecnológica de las aplicaciones que impacten  los 8 procesos de gestión documental.</v>
      </c>
      <c r="D8" s="103" t="s">
        <v>104</v>
      </c>
    </row>
    <row r="9" spans="2:4" ht="148.5" customHeight="1">
      <c r="B9" s="92" t="s">
        <v>29</v>
      </c>
      <c r="C9" s="102" t="str">
        <f>'PO-03'!C12</f>
        <v>Asegurar las condiciones técnicas requeridas normativamente para gestión de los documentos físico y electrónicos conforme al flujo de información de la SDH, que permita la conformación y actualización de los expedientes físicos - híbridos y electrónicos de archivo en el SGDEA.</v>
      </c>
      <c r="D9" s="103" t="s">
        <v>103</v>
      </c>
    </row>
    <row r="10" spans="2:4" ht="105.75" customHeight="1">
      <c r="B10" s="92" t="s">
        <v>25</v>
      </c>
      <c r="C10" s="102" t="str">
        <f>'PO-02'!C12</f>
        <v>Normalizar la producción documental y el manejo de los documentos de archivo físicos y electrónicos que producen las dependencias de la entidad en el marco de sus funciones y procedimientos.</v>
      </c>
      <c r="D10" s="103" t="s">
        <v>105</v>
      </c>
    </row>
    <row r="11" spans="2:4" ht="123.75" customHeight="1">
      <c r="B11" s="92" t="s">
        <v>18</v>
      </c>
      <c r="C11" s="102" t="str">
        <f>'PO-06'!C12</f>
        <v>Aplicar e implementar los instrumentos archivísticos con el fin de garantizar la integridad y la recuperación del patrimonio documental durante todo el ciclo de vida.</v>
      </c>
      <c r="D11" s="103" t="s">
        <v>106</v>
      </c>
    </row>
    <row r="12" spans="2:4" ht="122.25" customHeight="1">
      <c r="B12" s="92" t="s">
        <v>95</v>
      </c>
      <c r="C12" s="102" t="str">
        <f>'PO-05'!C12</f>
        <v>Ejecutar los programas de transferencias primarias y secundarias, aplicando procesos de descripción documental que permitan su futura migración y recuperación de la información.</v>
      </c>
      <c r="D12" s="103" t="s">
        <v>107</v>
      </c>
    </row>
    <row r="13" spans="2:4" ht="124.5" customHeight="1">
      <c r="B13" s="92" t="s">
        <v>21</v>
      </c>
      <c r="C13" s="102" t="str">
        <f>'PO-08'!C4</f>
        <v>Desarrollar estrategias que permitan potencializar el conocimiento técnico y funcional en el proceso de  gestión documental de los funcionarios de la Entidad.</v>
      </c>
      <c r="D13" s="103" t="s">
        <v>108</v>
      </c>
    </row>
    <row r="14" spans="2:4" s="73" customFormat="1"/>
    <row r="15" spans="2:4" ht="84" customHeight="1"/>
    <row r="16" spans="2:4" s="73" customFormat="1"/>
    <row r="17" ht="112.5" customHeight="1"/>
    <row r="18" s="73" customFormat="1"/>
    <row r="19" s="73" customFormat="1"/>
  </sheetData>
  <sheetProtection selectLockedCells="1" selectUnlockedCells="1"/>
  <printOptions horizontalCentered="1" verticalCentered="1"/>
  <pageMargins left="0.70866141732283472" right="0.70866141732283472" top="0.74803149606299213" bottom="0.74803149606299213" header="0.31496062992125984" footer="0.31496062992125984"/>
  <pageSetup scale="38"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8">
    <pageSetUpPr fitToPage="1"/>
  </sheetPr>
  <dimension ref="B1:Z73"/>
  <sheetViews>
    <sheetView showGridLines="0" view="pageBreakPreview" topLeftCell="C1" zoomScale="89" zoomScaleNormal="91" zoomScaleSheetLayoutView="89" workbookViewId="0">
      <pane ySplit="4" topLeftCell="A66" activePane="bottomLeft" state="frozen"/>
      <selection pane="bottomLeft" activeCell="AA70" sqref="AA70"/>
    </sheetView>
  </sheetViews>
  <sheetFormatPr baseColWidth="10" defaultColWidth="11.44140625" defaultRowHeight="15"/>
  <cols>
    <col min="1" max="1" width="19.6640625" style="73" customWidth="1"/>
    <col min="2" max="2" width="42.88671875" style="75" customWidth="1"/>
    <col min="3" max="3" width="31.33203125" style="75" customWidth="1"/>
    <col min="4" max="4" width="19.33203125" style="75" customWidth="1"/>
    <col min="5" max="5" width="41.6640625" style="75" customWidth="1"/>
    <col min="6" max="6" width="57" style="75" customWidth="1"/>
    <col min="7" max="7" width="4.6640625" style="75" customWidth="1"/>
    <col min="8" max="8" width="5.109375" style="75" customWidth="1"/>
    <col min="9" max="10" width="5.44140625" style="75" customWidth="1"/>
    <col min="11" max="11" width="5" style="75" customWidth="1"/>
    <col min="12" max="12" width="4.6640625" style="75" customWidth="1"/>
    <col min="13" max="13" width="5.6640625" style="75" customWidth="1"/>
    <col min="14" max="14" width="6" style="75" customWidth="1"/>
    <col min="15" max="18" width="5.6640625" style="75" customWidth="1"/>
    <col min="19" max="26" width="5" style="75" customWidth="1"/>
    <col min="27" max="27" width="15.109375" style="73" customWidth="1"/>
    <col min="28" max="16384" width="11.44140625" style="73"/>
  </cols>
  <sheetData>
    <row r="1" spans="2:26" ht="121.5" customHeight="1" thickBot="1">
      <c r="B1" s="73"/>
      <c r="C1" s="73"/>
      <c r="D1" s="73"/>
      <c r="E1" s="73"/>
      <c r="F1" s="73"/>
      <c r="G1" s="73"/>
      <c r="H1" s="73"/>
      <c r="I1" s="73"/>
      <c r="J1" s="73"/>
      <c r="K1" s="73"/>
      <c r="L1" s="73"/>
      <c r="M1" s="73"/>
      <c r="N1" s="73"/>
      <c r="O1" s="73"/>
      <c r="P1" s="73"/>
      <c r="Q1" s="73"/>
      <c r="R1" s="73"/>
      <c r="S1" s="73"/>
      <c r="T1" s="73"/>
      <c r="U1" s="73"/>
      <c r="V1" s="73"/>
      <c r="W1" s="73"/>
      <c r="X1" s="73"/>
      <c r="Y1" s="73"/>
      <c r="Z1" s="73"/>
    </row>
    <row r="2" spans="2:26" ht="16.8" hidden="1" thickTop="1" thickBot="1">
      <c r="B2" s="366" t="s">
        <v>109</v>
      </c>
      <c r="C2" s="367"/>
      <c r="D2" s="367"/>
      <c r="E2" s="367"/>
      <c r="F2" s="367"/>
      <c r="G2" s="367"/>
      <c r="H2" s="367"/>
      <c r="I2" s="367"/>
      <c r="J2" s="367"/>
      <c r="K2" s="367"/>
      <c r="L2" s="367"/>
      <c r="M2" s="367"/>
      <c r="N2" s="367"/>
      <c r="O2" s="367"/>
      <c r="P2" s="367"/>
      <c r="Q2" s="367"/>
      <c r="R2" s="367"/>
      <c r="S2" s="367"/>
      <c r="T2" s="367"/>
      <c r="U2" s="367"/>
      <c r="V2" s="367"/>
      <c r="W2" s="367"/>
      <c r="X2" s="367"/>
      <c r="Y2" s="367"/>
      <c r="Z2" s="367"/>
    </row>
    <row r="3" spans="2:26" ht="43.95" customHeight="1" thickTop="1" thickBot="1">
      <c r="B3" s="363" t="s">
        <v>99</v>
      </c>
      <c r="C3" s="363" t="s">
        <v>110</v>
      </c>
      <c r="D3" s="368" t="s">
        <v>111</v>
      </c>
      <c r="E3" s="369"/>
      <c r="F3" s="363" t="s">
        <v>112</v>
      </c>
      <c r="G3" s="360" t="s">
        <v>113</v>
      </c>
      <c r="H3" s="361"/>
      <c r="I3" s="361"/>
      <c r="J3" s="362"/>
      <c r="K3" s="360" t="s">
        <v>114</v>
      </c>
      <c r="L3" s="361"/>
      <c r="M3" s="361"/>
      <c r="N3" s="361"/>
      <c r="O3" s="361"/>
      <c r="P3" s="361"/>
      <c r="Q3" s="361"/>
      <c r="R3" s="361"/>
      <c r="S3" s="361"/>
      <c r="T3" s="361"/>
      <c r="U3" s="361"/>
      <c r="V3" s="362"/>
      <c r="W3" s="360" t="s">
        <v>115</v>
      </c>
      <c r="X3" s="361"/>
      <c r="Y3" s="361"/>
      <c r="Z3" s="362"/>
    </row>
    <row r="4" spans="2:26" ht="15" customHeight="1" thickTop="1" thickBot="1">
      <c r="B4" s="364"/>
      <c r="C4" s="364"/>
      <c r="D4" s="370"/>
      <c r="E4" s="371"/>
      <c r="F4" s="364"/>
      <c r="G4" s="360">
        <v>2025</v>
      </c>
      <c r="H4" s="361"/>
      <c r="I4" s="361"/>
      <c r="J4" s="362"/>
      <c r="K4" s="360">
        <v>2026</v>
      </c>
      <c r="L4" s="361"/>
      <c r="M4" s="361"/>
      <c r="N4" s="362"/>
      <c r="O4" s="360">
        <v>2027</v>
      </c>
      <c r="P4" s="361"/>
      <c r="Q4" s="361"/>
      <c r="R4" s="362"/>
      <c r="S4" s="360">
        <v>2028</v>
      </c>
      <c r="T4" s="361"/>
      <c r="U4" s="361"/>
      <c r="V4" s="362"/>
      <c r="W4" s="360">
        <v>2029</v>
      </c>
      <c r="X4" s="361"/>
      <c r="Y4" s="361"/>
      <c r="Z4" s="362"/>
    </row>
    <row r="5" spans="2:26" ht="16.8" thickTop="1" thickBot="1">
      <c r="B5" s="365"/>
      <c r="C5" s="365"/>
      <c r="D5" s="372"/>
      <c r="E5" s="373"/>
      <c r="F5" s="365"/>
      <c r="G5" s="165" t="s">
        <v>116</v>
      </c>
      <c r="H5" s="165" t="s">
        <v>117</v>
      </c>
      <c r="I5" s="165" t="s">
        <v>118</v>
      </c>
      <c r="J5" s="165" t="s">
        <v>119</v>
      </c>
      <c r="K5" s="165" t="s">
        <v>116</v>
      </c>
      <c r="L5" s="165" t="s">
        <v>117</v>
      </c>
      <c r="M5" s="165" t="s">
        <v>118</v>
      </c>
      <c r="N5" s="165" t="s">
        <v>119</v>
      </c>
      <c r="O5" s="165" t="s">
        <v>116</v>
      </c>
      <c r="P5" s="165" t="s">
        <v>117</v>
      </c>
      <c r="Q5" s="165" t="s">
        <v>118</v>
      </c>
      <c r="R5" s="165" t="s">
        <v>119</v>
      </c>
      <c r="S5" s="165" t="s">
        <v>116</v>
      </c>
      <c r="T5" s="165" t="s">
        <v>117</v>
      </c>
      <c r="U5" s="165" t="s">
        <v>118</v>
      </c>
      <c r="V5" s="165" t="s">
        <v>119</v>
      </c>
      <c r="W5" s="165" t="s">
        <v>116</v>
      </c>
      <c r="X5" s="165" t="s">
        <v>117</v>
      </c>
      <c r="Y5" s="165" t="s">
        <v>118</v>
      </c>
      <c r="Z5" s="165" t="s">
        <v>119</v>
      </c>
    </row>
    <row r="6" spans="2:26" ht="48.75" customHeight="1">
      <c r="B6" s="348" t="str">
        <f>OBJETIVOS!C3</f>
        <v>Articular la planeación definida en el Programa de Gestión Documental, con la dinámica actual de la Entidad en cuanto al manejo de sus procesos, permitiendo realizar el seguimiento y control , en concordancia con el direccionamiento estratégico para el periodo 2024-2027.</v>
      </c>
      <c r="C6" s="351" t="str">
        <f>OBJETIVOS!D3</f>
        <v>PO-01 Planeación Gestión Documental</v>
      </c>
      <c r="D6" s="351" t="str">
        <f>'PO-01'!B11</f>
        <v>PE01-01</v>
      </c>
      <c r="E6" s="353" t="str">
        <f>'PO-01'!C11</f>
        <v>Actualizar procesos SIG, ANS y articulación estrategia Gobierno 
Digital</v>
      </c>
      <c r="F6" s="176" t="str">
        <f>'PO-01'!C12</f>
        <v>Revisar los procedimientos asociados al CPR-120.</v>
      </c>
      <c r="G6" s="179"/>
      <c r="H6" s="168"/>
      <c r="I6" s="168"/>
      <c r="J6" s="168"/>
      <c r="K6" s="168"/>
      <c r="L6" s="168"/>
      <c r="M6" s="168"/>
      <c r="N6" s="168"/>
      <c r="O6" s="168"/>
      <c r="P6" s="168"/>
      <c r="Q6" s="168"/>
      <c r="R6" s="168"/>
      <c r="S6" s="168"/>
      <c r="T6" s="168"/>
      <c r="U6" s="168"/>
      <c r="V6" s="168"/>
      <c r="W6" s="168"/>
      <c r="X6" s="168"/>
      <c r="Y6" s="168"/>
      <c r="Z6" s="169"/>
    </row>
    <row r="7" spans="2:26" ht="48.75" customHeight="1">
      <c r="B7" s="349"/>
      <c r="C7" s="336"/>
      <c r="D7" s="336"/>
      <c r="E7" s="339"/>
      <c r="F7" s="177" t="str">
        <f>'PO-01'!C13</f>
        <v>Actualizar la documentación de los procedimientos.</v>
      </c>
      <c r="G7" s="180"/>
      <c r="H7" s="163"/>
      <c r="I7" s="163"/>
      <c r="J7" s="163"/>
      <c r="K7" s="163"/>
      <c r="L7" s="163"/>
      <c r="M7" s="163"/>
      <c r="N7" s="163"/>
      <c r="O7" s="163"/>
      <c r="P7" s="163"/>
      <c r="Q7" s="163"/>
      <c r="R7" s="163"/>
      <c r="S7" s="163"/>
      <c r="T7" s="163"/>
      <c r="U7" s="163"/>
      <c r="V7" s="163"/>
      <c r="W7" s="163"/>
      <c r="X7" s="163"/>
      <c r="Y7" s="163"/>
      <c r="Z7" s="170"/>
    </row>
    <row r="8" spans="2:26" ht="48.75" customHeight="1" thickBot="1">
      <c r="B8" s="349"/>
      <c r="C8" s="336"/>
      <c r="D8" s="337"/>
      <c r="E8" s="340"/>
      <c r="F8" s="177" t="str">
        <f>'PO-01'!C14</f>
        <v>Aprobar socializar y publicar los procedimientos en el SGC.</v>
      </c>
      <c r="G8" s="181"/>
      <c r="H8" s="172"/>
      <c r="I8" s="172"/>
      <c r="J8" s="172"/>
      <c r="K8" s="172"/>
      <c r="L8" s="172"/>
      <c r="M8" s="172"/>
      <c r="N8" s="172"/>
      <c r="O8" s="172"/>
      <c r="P8" s="172"/>
      <c r="Q8" s="172"/>
      <c r="R8" s="172"/>
      <c r="S8" s="172"/>
      <c r="T8" s="172"/>
      <c r="U8" s="172"/>
      <c r="V8" s="172"/>
      <c r="W8" s="172"/>
      <c r="X8" s="172"/>
      <c r="Y8" s="172"/>
      <c r="Z8" s="182"/>
    </row>
    <row r="9" spans="2:26" ht="60" customHeight="1">
      <c r="B9" s="349"/>
      <c r="C9" s="336"/>
      <c r="D9" s="335" t="str">
        <f>'PO-01'!B15</f>
        <v>PE01-02</v>
      </c>
      <c r="E9" s="338" t="str">
        <f>'PO-01'!C15</f>
        <v>Programa de auditoría y control</v>
      </c>
      <c r="F9" s="177" t="str">
        <f>'PO-01'!C16</f>
        <v>Definir la metodología para desarrollar el plan de control evaluación y seguimiento de la función archivística y gestión documental contemplando los aspectos establecidos en el marco legal.</v>
      </c>
      <c r="G9" s="179"/>
      <c r="H9" s="167"/>
      <c r="I9" s="168"/>
      <c r="J9" s="168"/>
      <c r="K9" s="168"/>
      <c r="L9" s="168"/>
      <c r="M9" s="168"/>
      <c r="N9" s="168"/>
      <c r="O9" s="168"/>
      <c r="P9" s="168"/>
      <c r="Q9" s="168"/>
      <c r="R9" s="168"/>
      <c r="S9" s="168"/>
      <c r="T9" s="168"/>
      <c r="U9" s="168"/>
      <c r="V9" s="168"/>
      <c r="W9" s="168"/>
      <c r="X9" s="168"/>
      <c r="Y9" s="168"/>
      <c r="Z9" s="169"/>
    </row>
    <row r="10" spans="2:26" ht="60" customHeight="1">
      <c r="B10" s="349"/>
      <c r="C10" s="336"/>
      <c r="D10" s="336"/>
      <c r="E10" s="339"/>
      <c r="F10" s="177" t="str">
        <f>'PO-01'!C17</f>
        <v>Generar o solicitar inclusión del plan de control, evaluación y seguimiento de la función archivística y gestión documental a la Oficina de Control Interno y Oficina Asesora de Planeación.</v>
      </c>
      <c r="G10" s="180"/>
      <c r="H10" s="158"/>
      <c r="I10" s="163"/>
      <c r="J10" s="163"/>
      <c r="K10" s="163"/>
      <c r="L10" s="163"/>
      <c r="M10" s="163"/>
      <c r="N10" s="163"/>
      <c r="O10" s="163"/>
      <c r="P10" s="163"/>
      <c r="Q10" s="163"/>
      <c r="R10" s="163"/>
      <c r="S10" s="163"/>
      <c r="T10" s="163"/>
      <c r="U10" s="163"/>
      <c r="V10" s="163"/>
      <c r="W10" s="163"/>
      <c r="X10" s="163"/>
      <c r="Y10" s="163"/>
      <c r="Z10" s="170"/>
    </row>
    <row r="11" spans="2:26" ht="45" customHeight="1">
      <c r="B11" s="349"/>
      <c r="C11" s="336"/>
      <c r="D11" s="336"/>
      <c r="E11" s="339"/>
      <c r="F11" s="177" t="str">
        <f>'PO-01'!C18</f>
        <v>Participar en la ejecución del plan de auditoría de acuerdo con los lineamientos que defina la Oficina de Control Interno y Oficina Asesora de Planeación.</v>
      </c>
      <c r="G11" s="185"/>
      <c r="H11" s="163"/>
      <c r="I11" s="158"/>
      <c r="J11" s="158"/>
      <c r="K11" s="158"/>
      <c r="L11" s="158"/>
      <c r="M11" s="158"/>
      <c r="N11" s="158"/>
      <c r="O11" s="158"/>
      <c r="P11" s="158"/>
      <c r="Q11" s="158"/>
      <c r="R11" s="158"/>
      <c r="S11" s="158"/>
      <c r="T11" s="158"/>
      <c r="U11" s="163"/>
      <c r="V11" s="163"/>
      <c r="W11" s="163"/>
      <c r="X11" s="163"/>
      <c r="Y11" s="163"/>
      <c r="Z11" s="170"/>
    </row>
    <row r="12" spans="2:26" ht="60" customHeight="1" thickBot="1">
      <c r="B12" s="349"/>
      <c r="C12" s="336"/>
      <c r="D12" s="337"/>
      <c r="E12" s="340"/>
      <c r="F12" s="177" t="str">
        <f>'PO-01'!C19</f>
        <v>Solicitar o recibir los hallazgos identificados en el marco de las auditorias con el objetivo de validar acciones que requieran atención.</v>
      </c>
      <c r="G12" s="184"/>
      <c r="H12" s="173"/>
      <c r="I12" s="172"/>
      <c r="J12" s="172"/>
      <c r="K12" s="172"/>
      <c r="L12" s="172"/>
      <c r="M12" s="172"/>
      <c r="N12" s="172"/>
      <c r="O12" s="172"/>
      <c r="P12" s="172"/>
      <c r="Q12" s="172"/>
      <c r="R12" s="172"/>
      <c r="S12" s="172"/>
      <c r="T12" s="172"/>
      <c r="U12" s="173"/>
      <c r="V12" s="173"/>
      <c r="W12" s="173"/>
      <c r="X12" s="173"/>
      <c r="Y12" s="173"/>
      <c r="Z12" s="183"/>
    </row>
    <row r="13" spans="2:26" ht="66" customHeight="1">
      <c r="B13" s="349"/>
      <c r="C13" s="336"/>
      <c r="D13" s="335" t="str">
        <f>'PO-01'!B20</f>
        <v>PE01-03</v>
      </c>
      <c r="E13" s="345" t="str">
        <f>'PO-01'!C20</f>
        <v>Articulación con la plataforma estratégica de la entidad</v>
      </c>
      <c r="F13" s="186" t="str">
        <f>'PO-01'!C21</f>
        <v>Articular el MIGDA con el PGD y el modelo de gestión documental del SHD  para el periodo 2024-2028.</v>
      </c>
      <c r="G13" s="179"/>
      <c r="H13" s="168"/>
      <c r="I13" s="168"/>
      <c r="J13" s="168"/>
      <c r="K13" s="168"/>
      <c r="L13" s="189"/>
      <c r="M13" s="189"/>
      <c r="N13" s="189"/>
      <c r="O13" s="189"/>
      <c r="P13" s="189"/>
      <c r="Q13" s="189"/>
      <c r="R13" s="189"/>
      <c r="S13" s="189"/>
      <c r="T13" s="189"/>
      <c r="U13" s="189"/>
      <c r="V13" s="189"/>
      <c r="W13" s="189"/>
      <c r="X13" s="189"/>
      <c r="Y13" s="189"/>
      <c r="Z13" s="190"/>
    </row>
    <row r="14" spans="2:26" ht="69" customHeight="1">
      <c r="B14" s="349"/>
      <c r="C14" s="336"/>
      <c r="D14" s="336"/>
      <c r="E14" s="346"/>
      <c r="F14" s="187" t="str">
        <f>'PO-01'!C22</f>
        <v>Presentación y aprobación del  PGD y el modelo de gestión documental del SHD por el Comité Institucional de Gestión y desempeño.</v>
      </c>
      <c r="G14" s="180"/>
      <c r="H14" s="163"/>
      <c r="I14" s="163"/>
      <c r="J14" s="163"/>
      <c r="K14" s="163"/>
      <c r="L14" s="159"/>
      <c r="M14" s="159"/>
      <c r="N14" s="159"/>
      <c r="O14" s="159"/>
      <c r="P14" s="159"/>
      <c r="Q14" s="159"/>
      <c r="R14" s="159"/>
      <c r="S14" s="159"/>
      <c r="T14" s="159"/>
      <c r="U14" s="159"/>
      <c r="V14" s="159"/>
      <c r="W14" s="159"/>
      <c r="X14" s="159"/>
      <c r="Y14" s="159"/>
      <c r="Z14" s="171"/>
    </row>
    <row r="15" spans="2:26" ht="51" customHeight="1" thickBot="1">
      <c r="B15" s="350"/>
      <c r="C15" s="352"/>
      <c r="D15" s="352"/>
      <c r="E15" s="354"/>
      <c r="F15" s="188" t="str">
        <f>'PO-01'!C23</f>
        <v>Publicar y socializar el PGD y el modelo de gestión documental del SHD.</v>
      </c>
      <c r="G15" s="181"/>
      <c r="H15" s="172"/>
      <c r="I15" s="172"/>
      <c r="J15" s="173"/>
      <c r="K15" s="173"/>
      <c r="L15" s="174"/>
      <c r="M15" s="174"/>
      <c r="N15" s="174"/>
      <c r="O15" s="174"/>
      <c r="P15" s="174"/>
      <c r="Q15" s="174"/>
      <c r="R15" s="174"/>
      <c r="S15" s="174"/>
      <c r="T15" s="174"/>
      <c r="U15" s="174"/>
      <c r="V15" s="174"/>
      <c r="W15" s="174"/>
      <c r="X15" s="174"/>
      <c r="Y15" s="174"/>
      <c r="Z15" s="175"/>
    </row>
    <row r="16" spans="2:26" ht="67.5" customHeight="1" thickBot="1">
      <c r="B16" s="355" t="str">
        <f>OBJETIVOS!C10</f>
        <v>Normalizar la producción documental y el manejo de los documentos de archivo físicos y electrónicos que producen las dependencias de la entidad en el marco de sus funciones y procedimientos.</v>
      </c>
      <c r="C16" s="351" t="str">
        <f>OBJETIVOS!D10</f>
        <v>PO-02 Producción documental</v>
      </c>
      <c r="D16" s="156" t="str">
        <f>'PO-02'!B19</f>
        <v>PE02-04</v>
      </c>
      <c r="E16" s="166" t="str">
        <f>'PO-02'!C19</f>
        <v>Normalización de formas y formularios electrónicos</v>
      </c>
      <c r="F16" s="191" t="str">
        <f>'PO-02'!C20</f>
        <v>Ejecutar el programa especifico de normalización de formas y formularios electrónicos.</v>
      </c>
      <c r="G16" s="192"/>
      <c r="H16" s="193"/>
      <c r="I16" s="193"/>
      <c r="J16" s="193"/>
      <c r="K16" s="193"/>
      <c r="L16" s="193"/>
      <c r="M16" s="193"/>
      <c r="N16" s="193"/>
      <c r="O16" s="193"/>
      <c r="P16" s="193"/>
      <c r="Q16" s="193"/>
      <c r="R16" s="193"/>
      <c r="S16" s="193"/>
      <c r="T16" s="193"/>
      <c r="U16" s="193"/>
      <c r="V16" s="193"/>
      <c r="W16" s="194"/>
      <c r="X16" s="194"/>
      <c r="Y16" s="194"/>
      <c r="Z16" s="195"/>
    </row>
    <row r="17" spans="2:26" ht="124.5" customHeight="1">
      <c r="B17" s="343"/>
      <c r="C17" s="336"/>
      <c r="D17" s="335" t="str">
        <f>'PO-02'!B21</f>
        <v xml:space="preserve">PE02-05 </v>
      </c>
      <c r="E17" s="345" t="str">
        <f>'PO-02'!C21</f>
        <v>Proceso de Indexación y Migración</v>
      </c>
      <c r="F17" s="187" t="str">
        <f>'PO-02'!C22</f>
        <v>Generar el cronograma del plan de digitalización de acuerdo con las necesidades identificadas en la matriz de Caracterización documental (Plan de mejoramiento, seguimiento y ruta de acción) y los acuerdos de servicio que se tienen con las dependencias al igual que las transferencias documentales realizadas por la OTSGD.</v>
      </c>
      <c r="G17" s="197"/>
      <c r="H17" s="198"/>
      <c r="I17" s="198"/>
      <c r="J17" s="198"/>
      <c r="K17" s="199"/>
      <c r="L17" s="199"/>
      <c r="M17" s="199"/>
      <c r="N17" s="199"/>
      <c r="O17" s="199"/>
      <c r="P17" s="199"/>
      <c r="Q17" s="199"/>
      <c r="R17" s="199"/>
      <c r="S17" s="199"/>
      <c r="T17" s="199"/>
      <c r="U17" s="199"/>
      <c r="V17" s="199"/>
      <c r="W17" s="198"/>
      <c r="X17" s="198"/>
      <c r="Y17" s="198"/>
      <c r="Z17" s="200"/>
    </row>
    <row r="18" spans="2:26" ht="39.75" customHeight="1">
      <c r="B18" s="343"/>
      <c r="C18" s="336"/>
      <c r="D18" s="336"/>
      <c r="E18" s="346"/>
      <c r="F18" s="187" t="str">
        <f>'PO-02'!C23</f>
        <v>Ejecutar y dar cumplimiento al cronograma del plan de digitalización aprobado.</v>
      </c>
      <c r="G18" s="185"/>
      <c r="H18" s="160"/>
      <c r="I18" s="160"/>
      <c r="J18" s="160"/>
      <c r="K18" s="160"/>
      <c r="L18" s="160"/>
      <c r="M18" s="160"/>
      <c r="N18" s="160"/>
      <c r="O18" s="160"/>
      <c r="P18" s="160"/>
      <c r="Q18" s="160"/>
      <c r="R18" s="160"/>
      <c r="S18" s="160"/>
      <c r="T18" s="160"/>
      <c r="U18" s="160"/>
      <c r="V18" s="160"/>
      <c r="W18" s="160"/>
      <c r="X18" s="160"/>
      <c r="Y18" s="160"/>
      <c r="Z18" s="201"/>
    </row>
    <row r="19" spans="2:26" ht="39.75" customHeight="1">
      <c r="B19" s="343"/>
      <c r="C19" s="336"/>
      <c r="D19" s="336"/>
      <c r="E19" s="346"/>
      <c r="F19" s="187" t="str">
        <f>'PO-02'!C24</f>
        <v>Indexar las imágenes en el SGDEA.</v>
      </c>
      <c r="G19" s="202"/>
      <c r="H19" s="160"/>
      <c r="I19" s="160"/>
      <c r="J19" s="160"/>
      <c r="K19" s="160"/>
      <c r="L19" s="160"/>
      <c r="M19" s="160"/>
      <c r="N19" s="160"/>
      <c r="O19" s="160"/>
      <c r="P19" s="160"/>
      <c r="Q19" s="160"/>
      <c r="R19" s="160"/>
      <c r="S19" s="160"/>
      <c r="T19" s="160"/>
      <c r="U19" s="160"/>
      <c r="V19" s="160"/>
      <c r="W19" s="160"/>
      <c r="X19" s="160"/>
      <c r="Y19" s="160"/>
      <c r="Z19" s="201"/>
    </row>
    <row r="20" spans="2:26" ht="39.75" customHeight="1">
      <c r="B20" s="343"/>
      <c r="C20" s="336"/>
      <c r="D20" s="336"/>
      <c r="E20" s="346"/>
      <c r="F20" s="187" t="str">
        <f>'PO-02'!C25</f>
        <v>Realizar control de calidad de las imágenes digitalizadas que se cargan en el SGDEA.</v>
      </c>
      <c r="G20" s="202"/>
      <c r="H20" s="160"/>
      <c r="I20" s="160"/>
      <c r="J20" s="160"/>
      <c r="K20" s="160"/>
      <c r="L20" s="160"/>
      <c r="M20" s="160"/>
      <c r="N20" s="160"/>
      <c r="O20" s="160"/>
      <c r="P20" s="160"/>
      <c r="Q20" s="160"/>
      <c r="R20" s="160"/>
      <c r="S20" s="160"/>
      <c r="T20" s="160"/>
      <c r="U20" s="160"/>
      <c r="V20" s="160"/>
      <c r="W20" s="160"/>
      <c r="X20" s="160"/>
      <c r="Y20" s="160"/>
      <c r="Z20" s="201"/>
    </row>
    <row r="21" spans="2:26" ht="51" customHeight="1">
      <c r="B21" s="343"/>
      <c r="C21" s="336"/>
      <c r="D21" s="336"/>
      <c r="E21" s="346"/>
      <c r="F21" s="187" t="str">
        <f>'PO-02'!C26</f>
        <v>Identificar los registros del SGDEA que deben ser migrados al periodo correspondiente de TRD.</v>
      </c>
      <c r="G21" s="202"/>
      <c r="H21" s="160"/>
      <c r="I21" s="164"/>
      <c r="J21" s="164"/>
      <c r="K21" s="119"/>
      <c r="L21" s="119"/>
      <c r="M21" s="119"/>
      <c r="N21" s="119"/>
      <c r="O21" s="119"/>
      <c r="P21" s="119"/>
      <c r="Q21" s="119"/>
      <c r="R21" s="119"/>
      <c r="S21" s="119"/>
      <c r="T21" s="119"/>
      <c r="U21" s="119"/>
      <c r="V21" s="119"/>
      <c r="W21" s="119"/>
      <c r="X21" s="119"/>
      <c r="Y21" s="119"/>
      <c r="Z21" s="203"/>
    </row>
    <row r="22" spans="2:26" ht="39.75" customHeight="1" thickBot="1">
      <c r="B22" s="343"/>
      <c r="C22" s="336"/>
      <c r="D22" s="337"/>
      <c r="E22" s="347"/>
      <c r="F22" s="187" t="str">
        <f>'PO-02'!C27</f>
        <v>Generar el reporte de registros a migrar y solicitar el movimiento al líder funcional de WCC.</v>
      </c>
      <c r="G22" s="204"/>
      <c r="H22" s="205"/>
      <c r="I22" s="205"/>
      <c r="J22" s="205"/>
      <c r="K22" s="205"/>
      <c r="L22" s="205"/>
      <c r="M22" s="206"/>
      <c r="N22" s="206"/>
      <c r="O22" s="206"/>
      <c r="P22" s="206"/>
      <c r="Q22" s="206"/>
      <c r="R22" s="206"/>
      <c r="S22" s="206"/>
      <c r="T22" s="206"/>
      <c r="U22" s="206"/>
      <c r="V22" s="206"/>
      <c r="W22" s="206"/>
      <c r="X22" s="206"/>
      <c r="Y22" s="206"/>
      <c r="Z22" s="207"/>
    </row>
    <row r="23" spans="2:26" ht="45" customHeight="1">
      <c r="B23" s="343"/>
      <c r="C23" s="336"/>
      <c r="D23" s="335" t="str">
        <f>'PO-02'!B28</f>
        <v xml:space="preserve">PE02-06 </v>
      </c>
      <c r="E23" s="345" t="str">
        <f>'PO-02'!C28</f>
        <v>Actualización de las TRD</v>
      </c>
      <c r="F23" s="144" t="str">
        <f>'PO-02'!C29</f>
        <v>Ejecutar el cronograma de mesas de trabajo de actualización de TRD en el marco de la actualización del mapa de procesos.</v>
      </c>
      <c r="G23" s="197"/>
      <c r="H23" s="199"/>
      <c r="I23" s="168"/>
      <c r="J23" s="168"/>
      <c r="K23" s="208"/>
      <c r="L23" s="208"/>
      <c r="M23" s="208"/>
      <c r="N23" s="208"/>
      <c r="O23" s="208"/>
      <c r="P23" s="208"/>
      <c r="Q23" s="208"/>
      <c r="R23" s="208"/>
      <c r="S23" s="208"/>
      <c r="T23" s="208"/>
      <c r="U23" s="208"/>
      <c r="V23" s="208"/>
      <c r="W23" s="208"/>
      <c r="X23" s="208"/>
      <c r="Y23" s="208"/>
      <c r="Z23" s="209"/>
    </row>
    <row r="24" spans="2:26" ht="45" customHeight="1">
      <c r="B24" s="343"/>
      <c r="C24" s="336"/>
      <c r="D24" s="336"/>
      <c r="E24" s="346"/>
      <c r="F24" s="144" t="str">
        <f>'PO-02'!C30</f>
        <v>Actualizar TRD, Cuadro de Clasificación Documental, Fichas de valoración, Cuadros de Caracterización y memoria descriptiva.</v>
      </c>
      <c r="G24" s="202"/>
      <c r="H24" s="160"/>
      <c r="I24" s="163"/>
      <c r="J24" s="163"/>
      <c r="K24" s="164"/>
      <c r="L24" s="164"/>
      <c r="M24" s="164"/>
      <c r="N24" s="164"/>
      <c r="O24" s="164"/>
      <c r="P24" s="164"/>
      <c r="Q24" s="164"/>
      <c r="R24" s="164"/>
      <c r="S24" s="164"/>
      <c r="T24" s="164"/>
      <c r="U24" s="164"/>
      <c r="V24" s="164"/>
      <c r="W24" s="164"/>
      <c r="X24" s="164"/>
      <c r="Y24" s="164"/>
      <c r="Z24" s="210"/>
    </row>
    <row r="25" spans="2:26" ht="39.75" customHeight="1">
      <c r="B25" s="343"/>
      <c r="C25" s="336"/>
      <c r="D25" s="336"/>
      <c r="E25" s="346"/>
      <c r="F25" s="144" t="str">
        <f>'PO-02'!C31</f>
        <v>Presentación y aprobación en Comité Institucional de Gestión y Desempeño.</v>
      </c>
      <c r="G25" s="185"/>
      <c r="H25" s="163"/>
      <c r="I25" s="160"/>
      <c r="J25" s="163"/>
      <c r="K25" s="164"/>
      <c r="L25" s="164"/>
      <c r="M25" s="164"/>
      <c r="N25" s="164"/>
      <c r="O25" s="164"/>
      <c r="P25" s="164"/>
      <c r="Q25" s="164"/>
      <c r="R25" s="164"/>
      <c r="S25" s="164"/>
      <c r="T25" s="164"/>
      <c r="U25" s="164"/>
      <c r="V25" s="164"/>
      <c r="W25" s="164"/>
      <c r="X25" s="164"/>
      <c r="Y25" s="164"/>
      <c r="Z25" s="210"/>
    </row>
    <row r="26" spans="2:26" ht="29.25" customHeight="1" thickBot="1">
      <c r="B26" s="344"/>
      <c r="C26" s="337"/>
      <c r="D26" s="337"/>
      <c r="E26" s="347"/>
      <c r="F26" s="144" t="str">
        <f>'PO-02'!C32</f>
        <v>Preparación y envío de TRD al Archivo de Bogotá.</v>
      </c>
      <c r="G26" s="184"/>
      <c r="H26" s="173"/>
      <c r="I26" s="205"/>
      <c r="J26" s="173"/>
      <c r="K26" s="211"/>
      <c r="L26" s="211"/>
      <c r="M26" s="211"/>
      <c r="N26" s="211"/>
      <c r="O26" s="211"/>
      <c r="P26" s="211"/>
      <c r="Q26" s="211"/>
      <c r="R26" s="211"/>
      <c r="S26" s="211"/>
      <c r="T26" s="211"/>
      <c r="U26" s="211"/>
      <c r="V26" s="211"/>
      <c r="W26" s="211"/>
      <c r="X26" s="211"/>
      <c r="Y26" s="211"/>
      <c r="Z26" s="212"/>
    </row>
    <row r="27" spans="2:26" ht="50.4" customHeight="1">
      <c r="B27" s="342" t="str">
        <f>OBJETIVOS!C9</f>
        <v>Asegurar las condiciones técnicas requeridas normativamente para gestión de los documentos físico y electrónicos conforme al flujo de información de la SDH, que permita la conformación y actualización de los expedientes físicos - híbridos y electrónicos de archivo en el SGDEA.</v>
      </c>
      <c r="C27" s="335" t="str">
        <f>OBJETIVOS!D9</f>
        <v>PO-03 Gestión y trámite documental</v>
      </c>
      <c r="D27" s="335" t="str">
        <f>'PO-03'!B19</f>
        <v xml:space="preserve">PE03-07 </v>
      </c>
      <c r="E27" s="345" t="str">
        <f>'PO-03'!C19</f>
        <v>Programa de gestión de documentos electrónicos</v>
      </c>
      <c r="F27" s="144" t="str">
        <f>'PO-03'!C20</f>
        <v>Elaborar la política de cero papel en articulación con  la estrategia de gobierno en línea.</v>
      </c>
      <c r="G27" s="213"/>
      <c r="H27" s="214"/>
      <c r="I27" s="168"/>
      <c r="J27" s="168"/>
      <c r="K27" s="168"/>
      <c r="L27" s="168"/>
      <c r="M27" s="168"/>
      <c r="N27" s="168"/>
      <c r="O27" s="168"/>
      <c r="P27" s="168"/>
      <c r="Q27" s="168"/>
      <c r="R27" s="168"/>
      <c r="S27" s="168"/>
      <c r="T27" s="168"/>
      <c r="U27" s="168"/>
      <c r="V27" s="168"/>
      <c r="W27" s="168"/>
      <c r="X27" s="168"/>
      <c r="Y27" s="168"/>
      <c r="Z27" s="169"/>
    </row>
    <row r="28" spans="2:26" ht="50.4" customHeight="1">
      <c r="B28" s="343"/>
      <c r="C28" s="336"/>
      <c r="D28" s="336"/>
      <c r="E28" s="346"/>
      <c r="F28" s="144" t="str">
        <f>'PO-03'!C21</f>
        <v xml:space="preserve">Definir el programa de Gestión de Documentos Electrónicos de la SDH de manera centralizada, articulada con la política cero papel. </v>
      </c>
      <c r="G28" s="185"/>
      <c r="H28" s="163"/>
      <c r="I28" s="161"/>
      <c r="J28" s="163"/>
      <c r="K28" s="163"/>
      <c r="L28" s="163"/>
      <c r="M28" s="163"/>
      <c r="N28" s="163"/>
      <c r="O28" s="163"/>
      <c r="P28" s="163"/>
      <c r="Q28" s="163"/>
      <c r="R28" s="163"/>
      <c r="S28" s="163"/>
      <c r="T28" s="163"/>
      <c r="U28" s="163"/>
      <c r="V28" s="163"/>
      <c r="W28" s="163"/>
      <c r="X28" s="163"/>
      <c r="Y28" s="163"/>
      <c r="Z28" s="170"/>
    </row>
    <row r="29" spans="2:26" ht="50.4" customHeight="1">
      <c r="B29" s="343"/>
      <c r="C29" s="336"/>
      <c r="D29" s="336"/>
      <c r="E29" s="346"/>
      <c r="F29" s="144" t="str">
        <f>'PO-03'!C22</f>
        <v>Desarrollar la estrategia de documentos electrónicos de archivo por dependencias, de acuerdo con la priorización y el volumen identificado.</v>
      </c>
      <c r="G29" s="185"/>
      <c r="H29" s="163"/>
      <c r="I29" s="163"/>
      <c r="J29" s="161"/>
      <c r="K29" s="163"/>
      <c r="L29" s="163"/>
      <c r="M29" s="163"/>
      <c r="N29" s="163"/>
      <c r="O29" s="163"/>
      <c r="P29" s="163"/>
      <c r="Q29" s="163"/>
      <c r="R29" s="163"/>
      <c r="S29" s="163"/>
      <c r="T29" s="163"/>
      <c r="U29" s="163"/>
      <c r="V29" s="163"/>
      <c r="W29" s="163"/>
      <c r="X29" s="163"/>
      <c r="Y29" s="163"/>
      <c r="Z29" s="170"/>
    </row>
    <row r="30" spans="2:26" ht="50.4" customHeight="1">
      <c r="B30" s="343"/>
      <c r="C30" s="336"/>
      <c r="D30" s="336"/>
      <c r="E30" s="346"/>
      <c r="F30" s="144" t="str">
        <f>'PO-03'!C23</f>
        <v>Aplicar los procesos  de estampado cronológico, marca de agua y firma electrónica de la Entidad.</v>
      </c>
      <c r="G30" s="215"/>
      <c r="H30" s="161"/>
      <c r="I30" s="161"/>
      <c r="J30" s="161"/>
      <c r="K30" s="161"/>
      <c r="L30" s="161"/>
      <c r="M30" s="161"/>
      <c r="N30" s="161"/>
      <c r="O30" s="161"/>
      <c r="P30" s="161"/>
      <c r="Q30" s="161"/>
      <c r="R30" s="161"/>
      <c r="S30" s="161"/>
      <c r="T30" s="161"/>
      <c r="U30" s="161"/>
      <c r="V30" s="161"/>
      <c r="W30" s="161"/>
      <c r="X30" s="161"/>
      <c r="Y30" s="161"/>
      <c r="Z30" s="216"/>
    </row>
    <row r="31" spans="2:26" ht="50.4" customHeight="1" thickBot="1">
      <c r="B31" s="343"/>
      <c r="C31" s="336"/>
      <c r="D31" s="337"/>
      <c r="E31" s="347"/>
      <c r="F31" s="144" t="str">
        <f>'PO-03'!C24</f>
        <v xml:space="preserve">Realizar seguimiento al uso de firmas electrónicas certificadas.
</v>
      </c>
      <c r="G31" s="217"/>
      <c r="H31" s="218"/>
      <c r="I31" s="218"/>
      <c r="J31" s="218"/>
      <c r="K31" s="218"/>
      <c r="L31" s="218"/>
      <c r="M31" s="218"/>
      <c r="N31" s="218"/>
      <c r="O31" s="218"/>
      <c r="P31" s="218"/>
      <c r="Q31" s="218"/>
      <c r="R31" s="218"/>
      <c r="S31" s="218"/>
      <c r="T31" s="218"/>
      <c r="U31" s="218"/>
      <c r="V31" s="218"/>
      <c r="W31" s="218"/>
      <c r="X31" s="218"/>
      <c r="Y31" s="218"/>
      <c r="Z31" s="219"/>
    </row>
    <row r="32" spans="2:26" ht="50.4" customHeight="1">
      <c r="B32" s="343"/>
      <c r="C32" s="336"/>
      <c r="D32" s="335" t="str">
        <f>'PO-03'!B25</f>
        <v xml:space="preserve">PE03-08 </v>
      </c>
      <c r="E32" s="338" t="str">
        <f>'PO-03'!C25</f>
        <v>Programa estratégico de sistematización y custodia en el marco de la política cero papel.</v>
      </c>
      <c r="F32" s="220" t="str">
        <f>'PO-03'!C26</f>
        <v>Centralizar la administración de los espacios físicos de archivo del CAD.</v>
      </c>
      <c r="G32" s="221"/>
      <c r="H32" s="214"/>
      <c r="I32" s="214"/>
      <c r="J32" s="214"/>
      <c r="K32" s="168"/>
      <c r="L32" s="168"/>
      <c r="M32" s="168"/>
      <c r="N32" s="168"/>
      <c r="O32" s="168"/>
      <c r="P32" s="168"/>
      <c r="Q32" s="168"/>
      <c r="R32" s="168"/>
      <c r="S32" s="168"/>
      <c r="T32" s="168"/>
      <c r="U32" s="168"/>
      <c r="V32" s="168"/>
      <c r="W32" s="168"/>
      <c r="X32" s="168"/>
      <c r="Y32" s="168"/>
      <c r="Z32" s="169"/>
    </row>
    <row r="33" spans="2:26" ht="45" customHeight="1">
      <c r="B33" s="343"/>
      <c r="C33" s="336"/>
      <c r="D33" s="336"/>
      <c r="E33" s="339"/>
      <c r="F33" s="220" t="str">
        <f>'PO-03'!C27</f>
        <v>Dimensionar el almacenamiento y custodia de los próximos 3 años para los archivos físicos de la entidad.</v>
      </c>
      <c r="G33" s="185"/>
      <c r="H33" s="161"/>
      <c r="I33" s="161"/>
      <c r="J33" s="161"/>
      <c r="K33" s="164"/>
      <c r="L33" s="164"/>
      <c r="M33" s="164"/>
      <c r="N33" s="164"/>
      <c r="O33" s="164"/>
      <c r="P33" s="164"/>
      <c r="Q33" s="164"/>
      <c r="R33" s="164"/>
      <c r="S33" s="164"/>
      <c r="T33" s="164"/>
      <c r="U33" s="164"/>
      <c r="V33" s="164"/>
      <c r="W33" s="164"/>
      <c r="X33" s="164"/>
      <c r="Y33" s="164"/>
      <c r="Z33" s="210"/>
    </row>
    <row r="34" spans="2:26" ht="60.75" customHeight="1" thickBot="1">
      <c r="B34" s="344"/>
      <c r="C34" s="337"/>
      <c r="D34" s="337"/>
      <c r="E34" s="340"/>
      <c r="F34" s="220" t="str">
        <f>'PO-03'!C28</f>
        <v xml:space="preserve">Definir el documento técnico que establezca las condiciones de custodia, préstamo documental y administración integral del archivo central de la entidad. </v>
      </c>
      <c r="G34" s="184"/>
      <c r="H34" s="218"/>
      <c r="I34" s="218"/>
      <c r="J34" s="218"/>
      <c r="K34" s="218"/>
      <c r="L34" s="218"/>
      <c r="M34" s="218"/>
      <c r="N34" s="218"/>
      <c r="O34" s="218"/>
      <c r="P34" s="218"/>
      <c r="Q34" s="218"/>
      <c r="R34" s="218"/>
      <c r="S34" s="218"/>
      <c r="T34" s="218"/>
      <c r="U34" s="218"/>
      <c r="V34" s="218"/>
      <c r="W34" s="173"/>
      <c r="X34" s="173"/>
      <c r="Y34" s="173"/>
      <c r="Z34" s="183"/>
    </row>
    <row r="35" spans="2:26" ht="59.25" customHeight="1">
      <c r="B35" s="342" t="str">
        <f>OBJETIVOS!C5</f>
        <v>Apoyar los requerimientos relacionados con la organización de los documentos de archivo en soporte físico y/o electrónico identificados en la Matriz de caracterización de la gestión documental (Plan de mejoramiento, seguimiento y ruta de acción - PMAI)</v>
      </c>
      <c r="C35" s="335" t="str">
        <f>OBJETIVOS!D5</f>
        <v>PO-04 Organización documental</v>
      </c>
      <c r="D35" s="335" t="str">
        <f>'PO-04'!B20</f>
        <v>PE04-09</v>
      </c>
      <c r="E35" s="338" t="str">
        <f>'PO-04'!C20</f>
        <v>Programa de archivos descentralizados y normalización de inventarios</v>
      </c>
      <c r="F35" s="177" t="str">
        <f>'PO-04'!C21</f>
        <v>Identificar inconsistencias y necesidades de actualización del  inventario documental de las dependencias en el SGDEA.</v>
      </c>
      <c r="G35" s="223"/>
      <c r="H35" s="168"/>
      <c r="I35" s="168"/>
      <c r="J35" s="168"/>
      <c r="K35" s="208"/>
      <c r="L35" s="208"/>
      <c r="M35" s="208"/>
      <c r="N35" s="208"/>
      <c r="O35" s="208"/>
      <c r="P35" s="208"/>
      <c r="Q35" s="208"/>
      <c r="R35" s="208"/>
      <c r="S35" s="208"/>
      <c r="T35" s="208"/>
      <c r="U35" s="208"/>
      <c r="V35" s="208"/>
      <c r="W35" s="208"/>
      <c r="X35" s="208"/>
      <c r="Y35" s="208"/>
      <c r="Z35" s="209"/>
    </row>
    <row r="36" spans="2:26" ht="59.25" customHeight="1">
      <c r="B36" s="343"/>
      <c r="C36" s="336"/>
      <c r="D36" s="336"/>
      <c r="E36" s="339"/>
      <c r="F36" s="177" t="str">
        <f>'PO-04'!C22</f>
        <v>Formular los recursos físicos, tecnológicos, talento humano para la actualización de los inventarios documentales.</v>
      </c>
      <c r="G36" s="224"/>
      <c r="H36" s="225"/>
      <c r="I36" s="178"/>
      <c r="J36" s="178"/>
      <c r="K36" s="196"/>
      <c r="L36" s="196"/>
      <c r="M36" s="196"/>
      <c r="N36" s="196"/>
      <c r="O36" s="196"/>
      <c r="P36" s="196"/>
      <c r="Q36" s="196"/>
      <c r="R36" s="196"/>
      <c r="S36" s="196"/>
      <c r="T36" s="196"/>
      <c r="U36" s="196"/>
      <c r="V36" s="196"/>
      <c r="W36" s="196"/>
      <c r="X36" s="196"/>
      <c r="Y36" s="196"/>
      <c r="Z36" s="222"/>
    </row>
    <row r="37" spans="2:26" ht="69" customHeight="1">
      <c r="B37" s="343"/>
      <c r="C37" s="336"/>
      <c r="D37" s="336"/>
      <c r="E37" s="339"/>
      <c r="F37" s="177" t="str">
        <f>'PO-04'!C23</f>
        <v>Establecer un cronograma de actualización de inventario documental por dependencias.</v>
      </c>
      <c r="G37" s="185"/>
      <c r="H37" s="163"/>
      <c r="I37" s="226"/>
      <c r="J37" s="163"/>
      <c r="K37" s="164"/>
      <c r="L37" s="164"/>
      <c r="M37" s="164"/>
      <c r="N37" s="164"/>
      <c r="O37" s="164"/>
      <c r="P37" s="164"/>
      <c r="Q37" s="164"/>
      <c r="R37" s="164"/>
      <c r="S37" s="164"/>
      <c r="T37" s="164"/>
      <c r="U37" s="164"/>
      <c r="V37" s="164"/>
      <c r="W37" s="164"/>
      <c r="X37" s="164"/>
      <c r="Y37" s="164"/>
      <c r="Z37" s="210"/>
    </row>
    <row r="38" spans="2:26" ht="79.5" customHeight="1" thickBot="1">
      <c r="B38" s="343"/>
      <c r="C38" s="336"/>
      <c r="D38" s="337"/>
      <c r="E38" s="340"/>
      <c r="F38" s="177" t="str">
        <f>'PO-04'!C24</f>
        <v>Ejecutar la actualización del inventario documental de acuerdo al cronograma de operación.</v>
      </c>
      <c r="G38" s="231"/>
      <c r="H38" s="232"/>
      <c r="I38" s="259"/>
      <c r="J38" s="259"/>
      <c r="K38" s="260"/>
      <c r="L38" s="260"/>
      <c r="M38" s="261"/>
      <c r="N38" s="261"/>
      <c r="O38" s="261"/>
      <c r="P38" s="261"/>
      <c r="Q38" s="261"/>
      <c r="R38" s="261"/>
      <c r="S38" s="261"/>
      <c r="T38" s="261"/>
      <c r="U38" s="261"/>
      <c r="V38" s="261"/>
      <c r="W38" s="261"/>
      <c r="X38" s="261"/>
      <c r="Y38" s="261"/>
      <c r="Z38" s="267"/>
    </row>
    <row r="39" spans="2:26" ht="99.75" customHeight="1">
      <c r="B39" s="343"/>
      <c r="C39" s="336"/>
      <c r="D39" s="335" t="str">
        <f>'PO-04'!B25</f>
        <v>PE04-10</v>
      </c>
      <c r="E39" s="338" t="str">
        <f>'PO-04'!C25</f>
        <v xml:space="preserve"> Programa de archivos centralizados de gestión.</v>
      </c>
      <c r="F39" s="177" t="str">
        <f>'PO-04'!C26</f>
        <v>Elaborar el modelo de gestión documental descentralizado  de la SHD, asociado al programa específico de archivos centralizados del PGD.</v>
      </c>
      <c r="G39" s="223"/>
      <c r="H39" s="208"/>
      <c r="I39" s="208"/>
      <c r="J39" s="208"/>
      <c r="K39" s="208"/>
      <c r="L39" s="208"/>
      <c r="M39" s="208"/>
      <c r="N39" s="208"/>
      <c r="O39" s="208"/>
      <c r="P39" s="208"/>
      <c r="Q39" s="208"/>
      <c r="R39" s="208"/>
      <c r="S39" s="208"/>
      <c r="T39" s="208"/>
      <c r="U39" s="208"/>
      <c r="V39" s="208"/>
      <c r="W39" s="208"/>
      <c r="X39" s="208"/>
      <c r="Y39" s="208"/>
      <c r="Z39" s="209"/>
    </row>
    <row r="40" spans="2:26" ht="50.4" customHeight="1">
      <c r="B40" s="343"/>
      <c r="C40" s="336"/>
      <c r="D40" s="336"/>
      <c r="E40" s="339"/>
      <c r="F40" s="177" t="str">
        <f>'PO-04'!C27</f>
        <v>Formular los recursos físicos, tecnológicos, talento humano para el modelo de gestión documental descentralizado.</v>
      </c>
      <c r="G40" s="268"/>
      <c r="H40" s="266"/>
      <c r="I40" s="164"/>
      <c r="J40" s="164"/>
      <c r="K40" s="164"/>
      <c r="L40" s="164"/>
      <c r="M40" s="164"/>
      <c r="N40" s="164"/>
      <c r="O40" s="164"/>
      <c r="P40" s="164"/>
      <c r="Q40" s="164"/>
      <c r="R40" s="164"/>
      <c r="S40" s="164"/>
      <c r="T40" s="164"/>
      <c r="U40" s="164"/>
      <c r="V40" s="164"/>
      <c r="W40" s="164"/>
      <c r="X40" s="163"/>
      <c r="Y40" s="163"/>
      <c r="Z40" s="170"/>
    </row>
    <row r="41" spans="2:26" ht="50.4" customHeight="1">
      <c r="B41" s="343"/>
      <c r="C41" s="336"/>
      <c r="D41" s="336"/>
      <c r="E41" s="339"/>
      <c r="F41" s="177" t="str">
        <f>'PO-04'!C28</f>
        <v>Establecer un cronograma para la recepción de expedientes de las dependencias priorizadas.</v>
      </c>
      <c r="G41" s="268"/>
      <c r="H41" s="266"/>
      <c r="I41" s="164"/>
      <c r="J41" s="164"/>
      <c r="K41" s="164"/>
      <c r="L41" s="164"/>
      <c r="M41" s="164"/>
      <c r="N41" s="164"/>
      <c r="O41" s="164"/>
      <c r="P41" s="164"/>
      <c r="Q41" s="164"/>
      <c r="R41" s="164"/>
      <c r="S41" s="164"/>
      <c r="T41" s="164"/>
      <c r="U41" s="164"/>
      <c r="V41" s="164"/>
      <c r="W41" s="164"/>
      <c r="X41" s="163"/>
      <c r="Y41" s="163"/>
      <c r="Z41" s="170"/>
    </row>
    <row r="42" spans="2:26" ht="50.4" customHeight="1" thickBot="1">
      <c r="B42" s="343"/>
      <c r="C42" s="336"/>
      <c r="D42" s="337"/>
      <c r="E42" s="340"/>
      <c r="F42" s="177" t="str">
        <f>'PO-04'!C29</f>
        <v>Ejecutar el modelo de operación con base en las priorizaciones definidas.</v>
      </c>
      <c r="G42" s="262"/>
      <c r="H42" s="263"/>
      <c r="I42" s="264"/>
      <c r="J42" s="264"/>
      <c r="K42" s="264"/>
      <c r="L42" s="264"/>
      <c r="M42" s="264"/>
      <c r="N42" s="264"/>
      <c r="O42" s="264"/>
      <c r="P42" s="264"/>
      <c r="Q42" s="264"/>
      <c r="R42" s="264"/>
      <c r="S42" s="264"/>
      <c r="T42" s="264"/>
      <c r="U42" s="265"/>
      <c r="V42" s="265"/>
      <c r="W42" s="265"/>
      <c r="X42" s="211"/>
      <c r="Y42" s="211"/>
      <c r="Z42" s="212"/>
    </row>
    <row r="43" spans="2:26" ht="50.4" customHeight="1" thickBot="1">
      <c r="B43" s="344"/>
      <c r="C43" s="337"/>
      <c r="D43" s="156" t="str">
        <f>'PO-04'!B30</f>
        <v xml:space="preserve">PE04-11 </v>
      </c>
      <c r="E43" s="157" t="str">
        <f>'PO-04'!C30</f>
        <v>Programa de documentos vitales o esenciales</v>
      </c>
      <c r="F43" s="191" t="str">
        <f>'PO-04'!C31</f>
        <v>Actualizar matriz extendida del Programa de documentos vitales y esenciales.</v>
      </c>
      <c r="G43" s="229"/>
      <c r="H43" s="230"/>
      <c r="I43" s="227"/>
      <c r="J43" s="227"/>
      <c r="K43" s="227"/>
      <c r="L43" s="227"/>
      <c r="M43" s="227"/>
      <c r="N43" s="227"/>
      <c r="O43" s="227"/>
      <c r="P43" s="227"/>
      <c r="Q43" s="227"/>
      <c r="R43" s="227"/>
      <c r="S43" s="227"/>
      <c r="T43" s="227"/>
      <c r="U43" s="227"/>
      <c r="V43" s="227"/>
      <c r="W43" s="227"/>
      <c r="X43" s="227"/>
      <c r="Y43" s="227"/>
      <c r="Z43" s="227"/>
    </row>
    <row r="44" spans="2:26" ht="50.4" customHeight="1">
      <c r="B44" s="342" t="str">
        <f>OBJETIVOS!C12</f>
        <v>Ejecutar los programas de transferencias primarias y secundarias, aplicando procesos de descripción documental que permitan su futura migración y recuperación de la información.</v>
      </c>
      <c r="C44" s="338" t="str">
        <f>OBJETIVOS!D12</f>
        <v>PO-05 Transferencias documentales</v>
      </c>
      <c r="D44" s="335" t="str">
        <f>'PO-05'!B19</f>
        <v xml:space="preserve">PE05-12 </v>
      </c>
      <c r="E44" s="338" t="s">
        <v>120</v>
      </c>
      <c r="F44" s="220" t="str">
        <f>'PO-05'!C20</f>
        <v>Formular los recursos físicos, tecnológicos, talento humano para la ejecución del programa de transferencias primarias.</v>
      </c>
      <c r="G44" s="233"/>
      <c r="H44" s="234"/>
      <c r="I44" s="168"/>
      <c r="J44" s="168"/>
      <c r="K44" s="208"/>
      <c r="L44" s="208"/>
      <c r="M44" s="208"/>
      <c r="N44" s="208"/>
      <c r="O44" s="208"/>
      <c r="P44" s="208"/>
      <c r="Q44" s="208"/>
      <c r="R44" s="208"/>
      <c r="S44" s="208"/>
      <c r="T44" s="208"/>
      <c r="U44" s="208"/>
      <c r="V44" s="208"/>
      <c r="W44" s="208"/>
      <c r="X44" s="208"/>
      <c r="Y44" s="208"/>
      <c r="Z44" s="209"/>
    </row>
    <row r="45" spans="2:26" ht="50.4" customHeight="1">
      <c r="B45" s="343"/>
      <c r="C45" s="339"/>
      <c r="D45" s="336"/>
      <c r="E45" s="339"/>
      <c r="F45" s="220" t="str">
        <f>'PO-05'!C21</f>
        <v>Elaborar y socializar el cronograma de transferencias primarias.</v>
      </c>
      <c r="G45" s="185"/>
      <c r="H45" s="163"/>
      <c r="I45" s="228"/>
      <c r="J45" s="163"/>
      <c r="K45" s="164"/>
      <c r="L45" s="164"/>
      <c r="M45" s="164"/>
      <c r="N45" s="164"/>
      <c r="O45" s="164"/>
      <c r="P45" s="164"/>
      <c r="Q45" s="164"/>
      <c r="R45" s="164"/>
      <c r="S45" s="164"/>
      <c r="T45" s="164"/>
      <c r="U45" s="164"/>
      <c r="V45" s="164"/>
      <c r="W45" s="164"/>
      <c r="X45" s="164"/>
      <c r="Y45" s="164"/>
      <c r="Z45" s="210"/>
    </row>
    <row r="46" spans="2:26" ht="50.4" customHeight="1" thickBot="1">
      <c r="B46" s="343"/>
      <c r="C46" s="339"/>
      <c r="D46" s="337"/>
      <c r="E46" s="340"/>
      <c r="F46" s="220" t="str">
        <f>'PO-05'!C22</f>
        <v>Ejecutar las trasferencias primarias de acuerdo con el procedimiento.</v>
      </c>
      <c r="G46" s="184"/>
      <c r="H46" s="173"/>
      <c r="I46" s="173"/>
      <c r="J46" s="235"/>
      <c r="K46" s="235"/>
      <c r="L46" s="235"/>
      <c r="M46" s="235"/>
      <c r="N46" s="235"/>
      <c r="O46" s="235"/>
      <c r="P46" s="235"/>
      <c r="Q46" s="235"/>
      <c r="R46" s="235"/>
      <c r="S46" s="235"/>
      <c r="T46" s="235"/>
      <c r="U46" s="235"/>
      <c r="V46" s="235"/>
      <c r="W46" s="235"/>
      <c r="X46" s="235"/>
      <c r="Y46" s="235"/>
      <c r="Z46" s="236"/>
    </row>
    <row r="47" spans="2:26" ht="50.4" customHeight="1">
      <c r="B47" s="343"/>
      <c r="C47" s="339"/>
      <c r="D47" s="335" t="str">
        <f>'PO-05'!B23</f>
        <v xml:space="preserve">PE05-13 </v>
      </c>
      <c r="E47" s="338" t="str">
        <f>'PO-05'!C23</f>
        <v>Programa de transferencias secundarias y descripción documental ISADG</v>
      </c>
      <c r="F47" s="220" t="str">
        <f>'PO-05'!C24</f>
        <v>Formular los recursos físicos, tecnológicos, talento humano para la ejecución del programa de descripción documental.</v>
      </c>
      <c r="G47" s="233"/>
      <c r="H47" s="234"/>
      <c r="I47" s="168"/>
      <c r="J47" s="168"/>
      <c r="K47" s="208"/>
      <c r="L47" s="208"/>
      <c r="M47" s="208"/>
      <c r="N47" s="208"/>
      <c r="O47" s="208"/>
      <c r="P47" s="208"/>
      <c r="Q47" s="208"/>
      <c r="R47" s="208"/>
      <c r="S47" s="208"/>
      <c r="T47" s="208"/>
      <c r="U47" s="208"/>
      <c r="V47" s="208"/>
      <c r="W47" s="208"/>
      <c r="X47" s="208"/>
      <c r="Y47" s="208"/>
      <c r="Z47" s="209"/>
    </row>
    <row r="48" spans="2:26" ht="50.4" customHeight="1">
      <c r="B48" s="343"/>
      <c r="C48" s="339"/>
      <c r="D48" s="336"/>
      <c r="E48" s="339"/>
      <c r="F48" s="220" t="str">
        <f>'PO-05'!C25</f>
        <v>Elaborar el plan de descripción y transferencia documental secundaria.</v>
      </c>
      <c r="G48" s="185"/>
      <c r="H48" s="163"/>
      <c r="I48" s="228"/>
      <c r="J48" s="163"/>
      <c r="K48" s="164"/>
      <c r="L48" s="164"/>
      <c r="M48" s="164"/>
      <c r="N48" s="164"/>
      <c r="O48" s="164"/>
      <c r="P48" s="164"/>
      <c r="Q48" s="164"/>
      <c r="R48" s="164"/>
      <c r="S48" s="164"/>
      <c r="T48" s="164"/>
      <c r="U48" s="164"/>
      <c r="V48" s="164"/>
      <c r="W48" s="164"/>
      <c r="X48" s="164"/>
      <c r="Y48" s="164"/>
      <c r="Z48" s="210"/>
    </row>
    <row r="49" spans="2:26" ht="50.4" customHeight="1" thickBot="1">
      <c r="B49" s="344"/>
      <c r="C49" s="340"/>
      <c r="D49" s="337"/>
      <c r="E49" s="340"/>
      <c r="F49" s="220" t="str">
        <f>'PO-05'!C26</f>
        <v>Ejecutar el plan de descripción y transferencia documental secundaria.</v>
      </c>
      <c r="G49" s="184"/>
      <c r="H49" s="173"/>
      <c r="I49" s="173"/>
      <c r="J49" s="235"/>
      <c r="K49" s="235"/>
      <c r="L49" s="235"/>
      <c r="M49" s="235"/>
      <c r="N49" s="235"/>
      <c r="O49" s="235"/>
      <c r="P49" s="235"/>
      <c r="Q49" s="235"/>
      <c r="R49" s="235"/>
      <c r="S49" s="235"/>
      <c r="T49" s="235"/>
      <c r="U49" s="235"/>
      <c r="V49" s="235"/>
      <c r="W49" s="235"/>
      <c r="X49" s="235"/>
      <c r="Y49" s="235"/>
      <c r="Z49" s="236"/>
    </row>
    <row r="50" spans="2:26" ht="45">
      <c r="B50" s="356" t="str">
        <f>OBJETIVOS!C11</f>
        <v>Aplicar e implementar los instrumentos archivísticos con el fin de garantizar la integridad y la recuperación del patrimonio documental durante todo el ciclo de vida.</v>
      </c>
      <c r="C50" s="338" t="str">
        <f>OBJETIVOS!D11</f>
        <v xml:space="preserve"> PO-06 Disposición documental</v>
      </c>
      <c r="D50" s="335" t="str">
        <f>'PO-06'!B18</f>
        <v>PE06-14</v>
      </c>
      <c r="E50" s="338" t="str">
        <f>'PO-06'!C18</f>
        <v>Aplicación de TVD</v>
      </c>
      <c r="F50" s="220" t="str">
        <f>'PO-06'!C19</f>
        <v>Formular los recursos físicos, tecnológicos, talento humano para la ejecución del programa de transferencias secundarias.</v>
      </c>
      <c r="G50" s="238"/>
      <c r="H50" s="239"/>
      <c r="I50" s="168"/>
      <c r="J50" s="168"/>
      <c r="K50" s="208"/>
      <c r="L50" s="208"/>
      <c r="M50" s="208"/>
      <c r="N50" s="208"/>
      <c r="O50" s="208"/>
      <c r="P50" s="208"/>
      <c r="Q50" s="208"/>
      <c r="R50" s="208"/>
      <c r="S50" s="208"/>
      <c r="T50" s="208"/>
      <c r="U50" s="208"/>
      <c r="V50" s="208"/>
      <c r="W50" s="208"/>
      <c r="X50" s="208"/>
      <c r="Y50" s="208"/>
      <c r="Z50" s="209"/>
    </row>
    <row r="51" spans="2:26">
      <c r="B51" s="356"/>
      <c r="C51" s="339"/>
      <c r="D51" s="336"/>
      <c r="E51" s="339"/>
      <c r="F51" s="220" t="str">
        <f>'PO-06'!C20</f>
        <v>Elaborar plan de aplicación de TVD.</v>
      </c>
      <c r="G51" s="185"/>
      <c r="H51" s="237"/>
      <c r="I51" s="163"/>
      <c r="J51" s="163"/>
      <c r="K51" s="164"/>
      <c r="L51" s="164"/>
      <c r="M51" s="164"/>
      <c r="N51" s="164"/>
      <c r="O51" s="164"/>
      <c r="P51" s="164"/>
      <c r="Q51" s="164"/>
      <c r="R51" s="164"/>
      <c r="S51" s="164"/>
      <c r="T51" s="164"/>
      <c r="U51" s="164"/>
      <c r="V51" s="164"/>
      <c r="W51" s="164"/>
      <c r="X51" s="164"/>
      <c r="Y51" s="164"/>
      <c r="Z51" s="210"/>
    </row>
    <row r="52" spans="2:26" ht="30.6" thickBot="1">
      <c r="B52" s="356"/>
      <c r="C52" s="339"/>
      <c r="D52" s="336"/>
      <c r="E52" s="340"/>
      <c r="F52" s="220" t="str">
        <f>'PO-06'!C21</f>
        <v>Ejecutar plan de aplicación de TVD con series de selección y conservación total.</v>
      </c>
      <c r="G52" s="184"/>
      <c r="H52" s="173"/>
      <c r="I52" s="240"/>
      <c r="J52" s="240"/>
      <c r="K52" s="241"/>
      <c r="L52" s="241"/>
      <c r="M52" s="241"/>
      <c r="N52" s="241"/>
      <c r="O52" s="241"/>
      <c r="P52" s="241"/>
      <c r="Q52" s="241"/>
      <c r="R52" s="241"/>
      <c r="S52" s="241"/>
      <c r="T52" s="241"/>
      <c r="U52" s="241"/>
      <c r="V52" s="241"/>
      <c r="W52" s="241"/>
      <c r="X52" s="241"/>
      <c r="Y52" s="241"/>
      <c r="Z52" s="242"/>
    </row>
    <row r="53" spans="2:26" ht="50.4" customHeight="1">
      <c r="B53" s="356"/>
      <c r="C53" s="339"/>
      <c r="D53" s="341" t="str">
        <f>'PO-06'!B22</f>
        <v>PE06-15</v>
      </c>
      <c r="E53" s="338" t="str">
        <f>'PO-06'!C22</f>
        <v>Aplicación de TRD</v>
      </c>
      <c r="F53" s="220" t="str">
        <f>'PO-06'!C23</f>
        <v>Formular los recursos físicos, tecnológicos, talento humano para la ejecución del programa de transferencias secundarias.</v>
      </c>
      <c r="G53" s="238"/>
      <c r="H53" s="239"/>
      <c r="I53" s="168"/>
      <c r="J53" s="168"/>
      <c r="K53" s="208"/>
      <c r="L53" s="208"/>
      <c r="M53" s="208"/>
      <c r="N53" s="208"/>
      <c r="O53" s="208"/>
      <c r="P53" s="208"/>
      <c r="Q53" s="208"/>
      <c r="R53" s="208"/>
      <c r="S53" s="208"/>
      <c r="T53" s="208"/>
      <c r="U53" s="208"/>
      <c r="V53" s="208"/>
      <c r="W53" s="208"/>
      <c r="X53" s="208"/>
      <c r="Y53" s="208"/>
      <c r="Z53" s="209"/>
    </row>
    <row r="54" spans="2:26" ht="50.4" customHeight="1">
      <c r="B54" s="356"/>
      <c r="C54" s="339"/>
      <c r="D54" s="341"/>
      <c r="E54" s="339"/>
      <c r="F54" s="220" t="str">
        <f>'PO-06'!C24</f>
        <v>Elaborar el plan de aplicación de TRD.</v>
      </c>
      <c r="G54" s="185"/>
      <c r="H54" s="237"/>
      <c r="I54" s="163"/>
      <c r="J54" s="163"/>
      <c r="K54" s="164"/>
      <c r="L54" s="164"/>
      <c r="M54" s="164"/>
      <c r="N54" s="164"/>
      <c r="O54" s="164"/>
      <c r="P54" s="164"/>
      <c r="Q54" s="164"/>
      <c r="R54" s="164"/>
      <c r="S54" s="164"/>
      <c r="T54" s="164"/>
      <c r="U54" s="164"/>
      <c r="V54" s="164"/>
      <c r="W54" s="164"/>
      <c r="X54" s="164"/>
      <c r="Y54" s="164"/>
      <c r="Z54" s="210"/>
    </row>
    <row r="55" spans="2:26" ht="50.4" customHeight="1" thickBot="1">
      <c r="B55" s="356"/>
      <c r="C55" s="339"/>
      <c r="D55" s="341"/>
      <c r="E55" s="340"/>
      <c r="F55" s="220" t="str">
        <f>'PO-06'!C25</f>
        <v>Ejecutar el plan de aplicación de TRD.</v>
      </c>
      <c r="G55" s="184"/>
      <c r="H55" s="173"/>
      <c r="I55" s="240"/>
      <c r="J55" s="240"/>
      <c r="K55" s="241"/>
      <c r="L55" s="241"/>
      <c r="M55" s="241"/>
      <c r="N55" s="241"/>
      <c r="O55" s="241"/>
      <c r="P55" s="241"/>
      <c r="Q55" s="241"/>
      <c r="R55" s="241"/>
      <c r="S55" s="241"/>
      <c r="T55" s="241"/>
      <c r="U55" s="241"/>
      <c r="V55" s="241"/>
      <c r="W55" s="241"/>
      <c r="X55" s="241"/>
      <c r="Y55" s="241"/>
      <c r="Z55" s="242"/>
    </row>
    <row r="56" spans="2:26" ht="45">
      <c r="B56" s="356" t="str">
        <f>OBJETIVOS!C8</f>
        <v>Modernizar la infraestructura tecnológica de las aplicaciones que impacten  los 8 procesos de gestión documental.</v>
      </c>
      <c r="C56" s="357" t="str">
        <f>OBJETIVOS!D8</f>
        <v xml:space="preserve">PO-07 Estabilización de SGDEA con BOGDATA </v>
      </c>
      <c r="D56" s="335" t="str">
        <f>'PO-07'!B20</f>
        <v>PE07-16</v>
      </c>
      <c r="E56" s="338" t="str">
        <f>'PO-07'!C20</f>
        <v>Modernización de la infraestructura tecnologica de gestión documental.</v>
      </c>
      <c r="F56" s="220" t="str">
        <f>'PO-07'!C21</f>
        <v>Formular los recursos físicos, tecnológicos, talento humano para la modernización de la infraestructura tecnológica de gestión documental.</v>
      </c>
      <c r="G56" s="246"/>
      <c r="H56" s="247"/>
      <c r="I56" s="168"/>
      <c r="J56" s="168"/>
      <c r="K56" s="208"/>
      <c r="L56" s="208"/>
      <c r="M56" s="208"/>
      <c r="N56" s="208"/>
      <c r="O56" s="208"/>
      <c r="P56" s="208"/>
      <c r="Q56" s="208"/>
      <c r="R56" s="208"/>
      <c r="S56" s="208"/>
      <c r="T56" s="208"/>
      <c r="U56" s="208"/>
      <c r="V56" s="208"/>
      <c r="W56" s="208"/>
      <c r="X56" s="208"/>
      <c r="Y56" s="208"/>
      <c r="Z56" s="209"/>
    </row>
    <row r="57" spans="2:26" ht="90">
      <c r="B57" s="356"/>
      <c r="C57" s="357"/>
      <c r="D57" s="336"/>
      <c r="E57" s="339"/>
      <c r="F57" s="220" t="str">
        <f>'PO-07'!C22</f>
        <v>Definir estrategias que permitan al corto, mediano y largo plazo desarrollar procesos de digitalización y automatización de los flujos de información física y electrónica aprovechando las tecnologías disponibles (IA, BLOCKCHAIN, OCR-ICR, SGDEA) y los servicios web BOGDATA - SGDEA.</v>
      </c>
      <c r="G57" s="248"/>
      <c r="H57" s="162"/>
      <c r="I57" s="163"/>
      <c r="J57" s="163"/>
      <c r="K57" s="164"/>
      <c r="L57" s="164"/>
      <c r="M57" s="164"/>
      <c r="N57" s="164"/>
      <c r="O57" s="164"/>
      <c r="P57" s="164"/>
      <c r="Q57" s="164"/>
      <c r="R57" s="164"/>
      <c r="S57" s="164"/>
      <c r="T57" s="164"/>
      <c r="U57" s="164"/>
      <c r="V57" s="164"/>
      <c r="W57" s="164"/>
      <c r="X57" s="164"/>
      <c r="Y57" s="164"/>
      <c r="Z57" s="210"/>
    </row>
    <row r="58" spans="2:26" ht="45">
      <c r="B58" s="356"/>
      <c r="C58" s="357"/>
      <c r="D58" s="336"/>
      <c r="E58" s="339"/>
      <c r="F58" s="220" t="str">
        <f>'PO-07'!C23</f>
        <v>Establecer un cronograma  para el desarrollo de las estrategias encaminadas a la modernización de la infraestructura tecnológica de gestión documental.</v>
      </c>
      <c r="G58" s="248"/>
      <c r="H58" s="162"/>
      <c r="I58" s="163"/>
      <c r="J58" s="163"/>
      <c r="K58" s="164"/>
      <c r="L58" s="164"/>
      <c r="M58" s="164"/>
      <c r="N58" s="164"/>
      <c r="O58" s="164"/>
      <c r="P58" s="164"/>
      <c r="Q58" s="164"/>
      <c r="R58" s="164"/>
      <c r="S58" s="164"/>
      <c r="T58" s="164"/>
      <c r="U58" s="164"/>
      <c r="V58" s="164"/>
      <c r="W58" s="164"/>
      <c r="X58" s="164"/>
      <c r="Y58" s="164"/>
      <c r="Z58" s="210"/>
    </row>
    <row r="59" spans="2:26" ht="45">
      <c r="B59" s="356"/>
      <c r="C59" s="357"/>
      <c r="D59" s="336"/>
      <c r="E59" s="339"/>
      <c r="F59" s="220" t="str">
        <f>'PO-07'!C24</f>
        <v>Desarrollar la generación de reportes estadísticos con implementación de tecnologia de la web 3.0 y 4.0 (BigData y web semántica) para la toma de desiciones.</v>
      </c>
      <c r="G59" s="185"/>
      <c r="H59" s="163"/>
      <c r="I59" s="162"/>
      <c r="J59" s="162"/>
      <c r="K59" s="162"/>
      <c r="L59" s="162"/>
      <c r="M59" s="162"/>
      <c r="N59" s="162"/>
      <c r="O59" s="245"/>
      <c r="P59" s="245"/>
      <c r="Q59" s="245"/>
      <c r="R59" s="245"/>
      <c r="S59" s="164"/>
      <c r="T59" s="164"/>
      <c r="U59" s="164"/>
      <c r="V59" s="164"/>
      <c r="W59" s="164"/>
      <c r="X59" s="164"/>
      <c r="Y59" s="164"/>
      <c r="Z59" s="210"/>
    </row>
    <row r="60" spans="2:26" ht="30.6" thickBot="1">
      <c r="B60" s="356"/>
      <c r="C60" s="357"/>
      <c r="D60" s="337"/>
      <c r="E60" s="340"/>
      <c r="F60" s="220" t="str">
        <f>'PO-07'!C25</f>
        <v>Ejecutar las estrategias definidas para la modernización de la infraestructura tecnológica de gestión documental.</v>
      </c>
      <c r="G60" s="184"/>
      <c r="H60" s="173"/>
      <c r="I60" s="249"/>
      <c r="J60" s="249"/>
      <c r="K60" s="249"/>
      <c r="L60" s="249"/>
      <c r="M60" s="249"/>
      <c r="N60" s="249"/>
      <c r="O60" s="249"/>
      <c r="P60" s="249"/>
      <c r="Q60" s="249"/>
      <c r="R60" s="249"/>
      <c r="S60" s="211"/>
      <c r="T60" s="211"/>
      <c r="U60" s="211"/>
      <c r="V60" s="211"/>
      <c r="W60" s="211"/>
      <c r="X60" s="211"/>
      <c r="Y60" s="211"/>
      <c r="Z60" s="212"/>
    </row>
    <row r="61" spans="2:26" ht="45">
      <c r="B61" s="356"/>
      <c r="C61" s="357"/>
      <c r="D61" s="335" t="str">
        <f>'PO-07'!B26</f>
        <v>PE07-17</v>
      </c>
      <c r="E61" s="338" t="str">
        <f>'PO-07'!C26</f>
        <v>Implementación de componentes de gestión documental electrónica en el SGDEA.</v>
      </c>
      <c r="F61" s="220" t="str">
        <f>'PO-07'!C27</f>
        <v>Formular los recursos físicos, tecnológicos, talento humano para la modernización de la infraestructura tecnológica de gestión documental.</v>
      </c>
      <c r="G61" s="246"/>
      <c r="H61" s="247"/>
      <c r="I61" s="251"/>
      <c r="J61" s="251"/>
      <c r="K61" s="252"/>
      <c r="L61" s="252"/>
      <c r="M61" s="252"/>
      <c r="N61" s="252"/>
      <c r="O61" s="208"/>
      <c r="P61" s="208"/>
      <c r="Q61" s="208"/>
      <c r="R61" s="208"/>
      <c r="S61" s="208"/>
      <c r="T61" s="208"/>
      <c r="U61" s="208"/>
      <c r="V61" s="208"/>
      <c r="W61" s="208"/>
      <c r="X61" s="208"/>
      <c r="Y61" s="208"/>
      <c r="Z61" s="209"/>
    </row>
    <row r="62" spans="2:26" ht="60">
      <c r="B62" s="356"/>
      <c r="C62" s="357"/>
      <c r="D62" s="336"/>
      <c r="E62" s="339"/>
      <c r="F62" s="220" t="str">
        <f>'PO-07'!C28</f>
        <v>Identificar los requerimientos tecnológicos para el desarrollo de la estrategia de documentos electrónicos de archivo que abarquen los ocho procesos de la gestión documental.</v>
      </c>
      <c r="G62" s="253"/>
      <c r="H62" s="245"/>
      <c r="I62" s="162"/>
      <c r="J62" s="245"/>
      <c r="K62" s="250"/>
      <c r="L62" s="250"/>
      <c r="M62" s="250"/>
      <c r="N62" s="250"/>
      <c r="O62" s="164"/>
      <c r="P62" s="164"/>
      <c r="Q62" s="164"/>
      <c r="R62" s="164"/>
      <c r="S62" s="164"/>
      <c r="T62" s="164"/>
      <c r="U62" s="164"/>
      <c r="V62" s="164"/>
      <c r="W62" s="164"/>
      <c r="X62" s="164"/>
      <c r="Y62" s="164"/>
      <c r="Z62" s="210"/>
    </row>
    <row r="63" spans="2:26" ht="30">
      <c r="B63" s="356"/>
      <c r="C63" s="357"/>
      <c r="D63" s="336"/>
      <c r="E63" s="339"/>
      <c r="F63" s="220" t="str">
        <f>'PO-07'!C29</f>
        <v>Definir el plan de trabajo en articulación con la SOTIC para el desarrollo de los requrimientos.</v>
      </c>
      <c r="G63" s="253"/>
      <c r="H63" s="245"/>
      <c r="I63" s="245"/>
      <c r="J63" s="162"/>
      <c r="K63" s="250"/>
      <c r="L63" s="250"/>
      <c r="M63" s="250"/>
      <c r="N63" s="250"/>
      <c r="O63" s="164"/>
      <c r="P63" s="164"/>
      <c r="Q63" s="164"/>
      <c r="R63" s="164"/>
      <c r="S63" s="164"/>
      <c r="T63" s="164"/>
      <c r="U63" s="164"/>
      <c r="V63" s="164"/>
      <c r="W63" s="164"/>
      <c r="X63" s="164"/>
      <c r="Y63" s="164"/>
      <c r="Z63" s="210"/>
    </row>
    <row r="64" spans="2:26" ht="30.6" thickBot="1">
      <c r="B64" s="356"/>
      <c r="C64" s="357"/>
      <c r="D64" s="337"/>
      <c r="E64" s="340"/>
      <c r="F64" s="220" t="str">
        <f>'PO-07'!C30</f>
        <v>Ejecutar el  plan de trabajo en articulación con la SOTIC para el desarrollo de los requrimientos.</v>
      </c>
      <c r="G64" s="254"/>
      <c r="H64" s="255"/>
      <c r="I64" s="255"/>
      <c r="J64" s="249"/>
      <c r="K64" s="249"/>
      <c r="L64" s="249"/>
      <c r="M64" s="249"/>
      <c r="N64" s="249"/>
      <c r="O64" s="249"/>
      <c r="P64" s="249"/>
      <c r="Q64" s="249"/>
      <c r="R64" s="249"/>
      <c r="S64" s="211"/>
      <c r="T64" s="211"/>
      <c r="U64" s="211"/>
      <c r="V64" s="211"/>
      <c r="W64" s="211"/>
      <c r="X64" s="211"/>
      <c r="Y64" s="211"/>
      <c r="Z64" s="212"/>
    </row>
    <row r="65" spans="2:26" ht="45">
      <c r="B65" s="359" t="str">
        <f>OBJETIVOS!C13</f>
        <v>Desarrollar estrategias que permitan potencializar el conocimiento técnico y funcional en el proceso de  gestión documental de los funcionarios de la Entidad.</v>
      </c>
      <c r="C65" s="358" t="str">
        <f>OBJETIVOS!D13</f>
        <v>PO-08 Potenciación de capacidades en gestión documental</v>
      </c>
      <c r="D65" s="335" t="str">
        <f>'PO-08'!B11</f>
        <v>PE08-18</v>
      </c>
      <c r="E65" s="338" t="str">
        <f>'PO-08'!C11</f>
        <v>Sensibilización a través de estrategias comunicativas.</v>
      </c>
      <c r="F65" s="220" t="str">
        <f>'PO-08'!C12</f>
        <v>Articular las estrategias comunicativas del proceso de gestión documental con el Plan de comunicaciones de la entidad.</v>
      </c>
      <c r="G65" s="256"/>
      <c r="H65" s="251"/>
      <c r="I65" s="251"/>
      <c r="J65" s="251"/>
      <c r="K65" s="252"/>
      <c r="L65" s="252"/>
      <c r="M65" s="252"/>
      <c r="N65" s="252"/>
      <c r="O65" s="208"/>
      <c r="P65" s="208"/>
      <c r="Q65" s="208"/>
      <c r="R65" s="208"/>
      <c r="S65" s="208"/>
      <c r="T65" s="208"/>
      <c r="U65" s="208"/>
      <c r="V65" s="208"/>
      <c r="W65" s="208"/>
      <c r="X65" s="208"/>
      <c r="Y65" s="208"/>
      <c r="Z65" s="209"/>
    </row>
    <row r="66" spans="2:26" ht="30.6" thickBot="1">
      <c r="B66" s="359"/>
      <c r="C66" s="358"/>
      <c r="D66" s="337"/>
      <c r="E66" s="340"/>
      <c r="F66" s="220" t="str">
        <f>'PO-08'!C13</f>
        <v>Ejecutar las estrategias comunicativas definidas en el plan de comunicaciones de la entidad.</v>
      </c>
      <c r="G66" s="254"/>
      <c r="H66" s="257"/>
      <c r="I66" s="257"/>
      <c r="J66" s="257"/>
      <c r="K66" s="257"/>
      <c r="L66" s="257"/>
      <c r="M66" s="257"/>
      <c r="N66" s="257"/>
      <c r="O66" s="257"/>
      <c r="P66" s="257"/>
      <c r="Q66" s="257"/>
      <c r="R66" s="257"/>
      <c r="S66" s="257"/>
      <c r="T66" s="257"/>
      <c r="U66" s="257"/>
      <c r="V66" s="257"/>
      <c r="W66" s="257"/>
      <c r="X66" s="257"/>
      <c r="Y66" s="257"/>
      <c r="Z66" s="258"/>
    </row>
    <row r="67" spans="2:26" ht="47.25" customHeight="1">
      <c r="B67" s="359"/>
      <c r="C67" s="358"/>
      <c r="D67" s="335" t="str">
        <f>'PO-08'!B14</f>
        <v>PE08-19</v>
      </c>
      <c r="E67" s="338" t="str">
        <f>'PO-08'!C14</f>
        <v xml:space="preserve"> Plan de capacitaciones Proceso de Gestión Documental físico y electrónico.</v>
      </c>
      <c r="F67" s="143" t="str">
        <f>'PO-08'!C15</f>
        <v>Generar el programa de capacitaciones en gestión documental física y electrónica.</v>
      </c>
      <c r="G67" s="274"/>
      <c r="H67" s="178"/>
      <c r="I67" s="178"/>
      <c r="J67" s="178"/>
      <c r="K67" s="196"/>
      <c r="L67" s="196"/>
      <c r="M67" s="196"/>
      <c r="N67" s="196"/>
      <c r="O67" s="196"/>
      <c r="P67" s="196"/>
      <c r="Q67" s="196"/>
      <c r="R67" s="196"/>
      <c r="S67" s="196"/>
      <c r="T67" s="196"/>
      <c r="U67" s="196"/>
      <c r="V67" s="196"/>
      <c r="W67" s="196"/>
      <c r="X67" s="196"/>
      <c r="Y67" s="196"/>
      <c r="Z67" s="222"/>
    </row>
    <row r="68" spans="2:26" ht="30.6" thickBot="1">
      <c r="B68" s="359"/>
      <c r="C68" s="358"/>
      <c r="D68" s="337"/>
      <c r="E68" s="340"/>
      <c r="F68" s="143" t="str">
        <f>'PO-08'!C16</f>
        <v>Ejecutar el cronograma de capacitaciones en gestión documental física y electrónica.</v>
      </c>
      <c r="G68" s="184"/>
      <c r="H68" s="257"/>
      <c r="I68" s="257"/>
      <c r="J68" s="257"/>
      <c r="K68" s="257"/>
      <c r="L68" s="257"/>
      <c r="M68" s="257"/>
      <c r="N68" s="257"/>
      <c r="O68" s="257"/>
      <c r="P68" s="257"/>
      <c r="Q68" s="257"/>
      <c r="R68" s="257"/>
      <c r="S68" s="257"/>
      <c r="T68" s="257"/>
      <c r="U68" s="257"/>
      <c r="V68" s="257"/>
      <c r="W68" s="257"/>
      <c r="X68" s="257"/>
      <c r="Y68" s="257"/>
      <c r="Z68" s="258"/>
    </row>
    <row r="69" spans="2:26">
      <c r="B69" s="73"/>
      <c r="C69" s="73"/>
      <c r="D69" s="73"/>
      <c r="E69" s="73"/>
      <c r="F69" s="73"/>
      <c r="G69" s="73"/>
      <c r="H69" s="73"/>
      <c r="I69" s="73"/>
      <c r="J69" s="73"/>
      <c r="K69" s="73"/>
      <c r="L69" s="73"/>
      <c r="M69" s="73"/>
      <c r="N69" s="73"/>
      <c r="O69" s="73"/>
      <c r="P69" s="73"/>
      <c r="Q69" s="73"/>
      <c r="R69" s="73"/>
      <c r="S69" s="73"/>
      <c r="T69" s="73"/>
      <c r="U69" s="73"/>
      <c r="V69" s="73"/>
      <c r="W69" s="73"/>
      <c r="X69" s="73"/>
      <c r="Y69" s="73"/>
      <c r="Z69" s="73"/>
    </row>
    <row r="70" spans="2:26" ht="97.5" customHeight="1"/>
    <row r="71" spans="2:26">
      <c r="B71" s="73"/>
      <c r="C71" s="73"/>
      <c r="D71" s="73"/>
      <c r="E71" s="73"/>
      <c r="F71" s="73"/>
      <c r="G71" s="73"/>
      <c r="H71" s="73"/>
      <c r="I71" s="73"/>
      <c r="J71" s="73"/>
      <c r="K71" s="73"/>
      <c r="L71" s="73"/>
      <c r="M71" s="73"/>
      <c r="N71" s="73"/>
      <c r="O71" s="73"/>
      <c r="P71" s="73"/>
      <c r="Q71" s="73"/>
      <c r="R71" s="73"/>
      <c r="S71" s="73"/>
      <c r="T71" s="73"/>
      <c r="U71" s="73"/>
      <c r="V71" s="73"/>
      <c r="W71" s="73"/>
      <c r="X71" s="73"/>
      <c r="Y71" s="73"/>
      <c r="Z71" s="73"/>
    </row>
    <row r="72" spans="2:26" ht="148.5" customHeight="1"/>
    <row r="73" spans="2:26" ht="40.5" customHeight="1">
      <c r="B73" s="73"/>
      <c r="C73" s="73"/>
      <c r="D73" s="73"/>
      <c r="E73" s="73"/>
      <c r="F73" s="73"/>
      <c r="G73" s="73"/>
      <c r="H73" s="73"/>
      <c r="I73" s="73"/>
      <c r="J73" s="73"/>
      <c r="K73" s="73"/>
      <c r="L73" s="73"/>
      <c r="M73" s="73"/>
      <c r="N73" s="73"/>
      <c r="O73" s="73"/>
      <c r="P73" s="73"/>
      <c r="Q73" s="73"/>
      <c r="R73" s="73"/>
      <c r="S73" s="73"/>
      <c r="T73" s="73"/>
      <c r="U73" s="73"/>
      <c r="V73" s="73"/>
      <c r="W73" s="73"/>
      <c r="X73" s="73"/>
      <c r="Y73" s="73"/>
      <c r="Z73" s="73"/>
    </row>
  </sheetData>
  <sheetProtection selectLockedCells="1" selectUnlockedCells="1"/>
  <mergeCells count="63">
    <mergeCell ref="W3:Z3"/>
    <mergeCell ref="B3:B5"/>
    <mergeCell ref="B2:Z2"/>
    <mergeCell ref="F3:F5"/>
    <mergeCell ref="K4:N4"/>
    <mergeCell ref="O4:R4"/>
    <mergeCell ref="W4:Z4"/>
    <mergeCell ref="K3:V3"/>
    <mergeCell ref="G3:J3"/>
    <mergeCell ref="G4:J4"/>
    <mergeCell ref="S4:V4"/>
    <mergeCell ref="C3:C5"/>
    <mergeCell ref="D3:E5"/>
    <mergeCell ref="B50:B55"/>
    <mergeCell ref="B56:B64"/>
    <mergeCell ref="C44:C49"/>
    <mergeCell ref="C56:C64"/>
    <mergeCell ref="C65:C68"/>
    <mergeCell ref="B65:B68"/>
    <mergeCell ref="C50:C55"/>
    <mergeCell ref="B27:B34"/>
    <mergeCell ref="C27:C34"/>
    <mergeCell ref="B6:B15"/>
    <mergeCell ref="C6:C15"/>
    <mergeCell ref="E17:E22"/>
    <mergeCell ref="D17:D22"/>
    <mergeCell ref="E23:E26"/>
    <mergeCell ref="E6:E8"/>
    <mergeCell ref="D6:D8"/>
    <mergeCell ref="D9:D12"/>
    <mergeCell ref="E9:E12"/>
    <mergeCell ref="E13:E15"/>
    <mergeCell ref="D13:D15"/>
    <mergeCell ref="D23:D26"/>
    <mergeCell ref="B16:B26"/>
    <mergeCell ref="C16:C26"/>
    <mergeCell ref="E32:E34"/>
    <mergeCell ref="D39:D42"/>
    <mergeCell ref="E39:E42"/>
    <mergeCell ref="E27:E31"/>
    <mergeCell ref="D27:D31"/>
    <mergeCell ref="D32:D34"/>
    <mergeCell ref="B35:B43"/>
    <mergeCell ref="C35:C43"/>
    <mergeCell ref="D44:D46"/>
    <mergeCell ref="B44:B49"/>
    <mergeCell ref="E44:E46"/>
    <mergeCell ref="D47:D49"/>
    <mergeCell ref="E47:E49"/>
    <mergeCell ref="E35:E38"/>
    <mergeCell ref="D35:D38"/>
    <mergeCell ref="D50:D52"/>
    <mergeCell ref="D53:D55"/>
    <mergeCell ref="E56:E60"/>
    <mergeCell ref="D56:D60"/>
    <mergeCell ref="E50:E52"/>
    <mergeCell ref="E53:E55"/>
    <mergeCell ref="D61:D64"/>
    <mergeCell ref="E61:E64"/>
    <mergeCell ref="D65:D66"/>
    <mergeCell ref="E67:E68"/>
    <mergeCell ref="D67:D68"/>
    <mergeCell ref="E65:E66"/>
  </mergeCells>
  <printOptions horizontalCentered="1" verticalCentered="1"/>
  <pageMargins left="0.70866141732283472" right="0.70866141732283472" top="0.74803149606299213" bottom="0.74803149606299213" header="0.31496062992125984" footer="0.31496062992125984"/>
  <pageSetup scale="27" fitToHeight="0" orientation="portrait" r:id="rId1"/>
  <rowBreaks count="1" manualBreakCount="1">
    <brk id="34" max="25"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8">
    <pageSetUpPr fitToPage="1"/>
  </sheetPr>
  <dimension ref="B1:M36"/>
  <sheetViews>
    <sheetView showGridLines="0" tabSelected="1" topLeftCell="A19" zoomScale="70" zoomScaleNormal="70" zoomScaleSheetLayoutView="90" workbookViewId="0">
      <selection activeCell="J26" sqref="J26"/>
    </sheetView>
  </sheetViews>
  <sheetFormatPr baseColWidth="10" defaultColWidth="11.44140625" defaultRowHeight="15"/>
  <cols>
    <col min="1" max="1" width="2.44140625" style="73" customWidth="1"/>
    <col min="2" max="2" width="12.6640625" style="75" customWidth="1"/>
    <col min="3" max="3" width="39.5546875" style="75" customWidth="1"/>
    <col min="4" max="4" width="19.88671875" style="75" customWidth="1"/>
    <col min="5" max="6" width="16.109375" style="75" customWidth="1"/>
    <col min="7" max="7" width="24.109375" style="75" customWidth="1"/>
    <col min="8" max="8" width="16" style="75" customWidth="1"/>
    <col min="9" max="9" width="26.33203125" style="132" customWidth="1"/>
    <col min="10" max="12" width="46.5546875" style="73" customWidth="1"/>
    <col min="13" max="13" width="55.33203125" style="73" customWidth="1"/>
    <col min="14" max="16384" width="11.44140625" style="73"/>
  </cols>
  <sheetData>
    <row r="1" spans="2:13" ht="91.5" customHeight="1">
      <c r="B1" s="73"/>
      <c r="C1" s="73"/>
      <c r="D1" s="73"/>
      <c r="E1" s="73"/>
      <c r="F1" s="73"/>
      <c r="G1" s="73"/>
      <c r="H1" s="73"/>
      <c r="I1" s="126"/>
    </row>
    <row r="2" spans="2:13" ht="15.6">
      <c r="B2" s="378" t="s">
        <v>121</v>
      </c>
      <c r="C2" s="378"/>
      <c r="D2" s="378"/>
      <c r="E2" s="378"/>
      <c r="F2" s="378"/>
      <c r="G2" s="378"/>
      <c r="H2" s="378"/>
      <c r="I2" s="378"/>
    </row>
    <row r="3" spans="2:13">
      <c r="B3" s="73"/>
      <c r="C3" s="73"/>
      <c r="D3" s="73"/>
      <c r="E3" s="73"/>
      <c r="F3" s="73"/>
      <c r="G3" s="73"/>
      <c r="H3" s="73"/>
      <c r="I3" s="126"/>
    </row>
    <row r="4" spans="2:13" ht="50.25" customHeight="1">
      <c r="B4" s="105" t="s">
        <v>122</v>
      </c>
      <c r="C4" s="381" t="s">
        <v>123</v>
      </c>
      <c r="D4" s="382"/>
      <c r="E4" s="382"/>
      <c r="F4" s="382"/>
      <c r="G4" s="382"/>
      <c r="H4" s="382"/>
      <c r="I4" s="383"/>
    </row>
    <row r="5" spans="2:13">
      <c r="B5" s="73"/>
      <c r="C5" s="73"/>
      <c r="D5" s="73"/>
      <c r="E5" s="73"/>
      <c r="F5" s="73"/>
      <c r="G5" s="73"/>
      <c r="H5" s="73"/>
      <c r="I5" s="126"/>
    </row>
    <row r="6" spans="2:13">
      <c r="B6" s="73"/>
      <c r="C6" s="73"/>
      <c r="D6" s="73"/>
      <c r="E6" s="73"/>
      <c r="F6" s="73"/>
      <c r="G6" s="73"/>
      <c r="H6" s="73"/>
      <c r="I6" s="126"/>
    </row>
    <row r="7" spans="2:13" ht="34.5" customHeight="1">
      <c r="B7" s="379" t="s">
        <v>124</v>
      </c>
      <c r="C7" s="379"/>
      <c r="D7" s="379"/>
      <c r="E7" s="379"/>
      <c r="F7" s="379"/>
      <c r="G7" s="379"/>
      <c r="H7" s="379"/>
      <c r="I7" s="379"/>
    </row>
    <row r="8" spans="2:13">
      <c r="B8" s="73"/>
      <c r="C8" s="73"/>
      <c r="D8" s="73"/>
      <c r="E8" s="73"/>
      <c r="F8" s="73"/>
      <c r="G8" s="73"/>
      <c r="H8" s="73"/>
      <c r="I8" s="126"/>
    </row>
    <row r="9" spans="2:13" ht="15.6">
      <c r="B9" s="380" t="s">
        <v>125</v>
      </c>
      <c r="C9" s="380" t="s">
        <v>112</v>
      </c>
      <c r="D9" s="380" t="s">
        <v>126</v>
      </c>
      <c r="E9" s="380" t="s">
        <v>127</v>
      </c>
      <c r="F9" s="380" t="s">
        <v>128</v>
      </c>
      <c r="G9" s="380" t="s">
        <v>129</v>
      </c>
      <c r="H9" s="374" t="s">
        <v>130</v>
      </c>
      <c r="I9" s="374"/>
      <c r="J9" s="374" t="s">
        <v>413</v>
      </c>
      <c r="K9" s="374"/>
      <c r="L9" s="374"/>
      <c r="M9" s="374"/>
    </row>
    <row r="10" spans="2:13" ht="15.6">
      <c r="B10" s="380"/>
      <c r="C10" s="380"/>
      <c r="D10" s="380"/>
      <c r="E10" s="380"/>
      <c r="F10" s="380"/>
      <c r="G10" s="380"/>
      <c r="H10" s="108" t="s">
        <v>131</v>
      </c>
      <c r="I10" s="107" t="s">
        <v>132</v>
      </c>
      <c r="J10" s="108" t="s">
        <v>409</v>
      </c>
      <c r="K10" s="108" t="s">
        <v>410</v>
      </c>
      <c r="L10" s="108" t="s">
        <v>411</v>
      </c>
      <c r="M10" s="108" t="s">
        <v>412</v>
      </c>
    </row>
    <row r="11" spans="2:13" ht="15.75" customHeight="1">
      <c r="B11" s="109" t="s">
        <v>133</v>
      </c>
      <c r="C11" s="155" t="s">
        <v>134</v>
      </c>
      <c r="D11" s="152"/>
      <c r="E11" s="152"/>
      <c r="F11" s="152"/>
      <c r="G11" s="152"/>
      <c r="H11" s="152"/>
      <c r="I11" s="280"/>
      <c r="J11" s="152"/>
      <c r="K11" s="152"/>
      <c r="L11" s="152"/>
      <c r="M11" s="153"/>
    </row>
    <row r="12" spans="2:13" ht="210">
      <c r="B12" s="299">
        <v>1</v>
      </c>
      <c r="C12" s="110" t="s">
        <v>135</v>
      </c>
      <c r="D12" s="111" t="s">
        <v>136</v>
      </c>
      <c r="E12" s="112">
        <v>45659</v>
      </c>
      <c r="F12" s="112">
        <v>45746</v>
      </c>
      <c r="G12" s="92" t="s">
        <v>137</v>
      </c>
      <c r="H12" s="62" t="s">
        <v>138</v>
      </c>
      <c r="I12" s="120" t="s">
        <v>139</v>
      </c>
      <c r="J12" s="110" t="s">
        <v>482</v>
      </c>
      <c r="K12" s="110" t="s">
        <v>449</v>
      </c>
      <c r="L12" s="110" t="s">
        <v>449</v>
      </c>
      <c r="M12" s="110" t="s">
        <v>449</v>
      </c>
    </row>
    <row r="13" spans="2:13" ht="105">
      <c r="B13" s="299">
        <v>2</v>
      </c>
      <c r="C13" s="110" t="s">
        <v>140</v>
      </c>
      <c r="D13" s="111" t="s">
        <v>136</v>
      </c>
      <c r="E13" s="112">
        <v>45748</v>
      </c>
      <c r="F13" s="112">
        <v>45838</v>
      </c>
      <c r="G13" s="92" t="s">
        <v>141</v>
      </c>
      <c r="H13" s="62" t="s">
        <v>138</v>
      </c>
      <c r="I13" s="120" t="s">
        <v>139</v>
      </c>
      <c r="J13" s="110" t="s">
        <v>419</v>
      </c>
      <c r="K13" s="110" t="s">
        <v>451</v>
      </c>
      <c r="L13" s="110" t="s">
        <v>490</v>
      </c>
      <c r="M13" s="110" t="s">
        <v>490</v>
      </c>
    </row>
    <row r="14" spans="2:13" ht="255">
      <c r="B14" s="299">
        <v>3</v>
      </c>
      <c r="C14" s="110" t="s">
        <v>142</v>
      </c>
      <c r="D14" s="111" t="s">
        <v>143</v>
      </c>
      <c r="E14" s="112">
        <v>45778</v>
      </c>
      <c r="F14" s="112">
        <v>46112</v>
      </c>
      <c r="G14" s="92" t="s">
        <v>144</v>
      </c>
      <c r="H14" s="62" t="s">
        <v>138</v>
      </c>
      <c r="I14" s="120" t="s">
        <v>145</v>
      </c>
      <c r="J14" s="110" t="s">
        <v>419</v>
      </c>
      <c r="K14" s="110" t="s">
        <v>452</v>
      </c>
      <c r="L14" s="110" t="s">
        <v>491</v>
      </c>
      <c r="M14" s="110" t="s">
        <v>534</v>
      </c>
    </row>
    <row r="15" spans="2:13" ht="34.799999999999997" customHeight="1">
      <c r="B15" s="109" t="s">
        <v>146</v>
      </c>
      <c r="C15" s="307" t="s">
        <v>147</v>
      </c>
      <c r="D15" s="152"/>
      <c r="E15" s="152"/>
      <c r="F15" s="152"/>
      <c r="G15" s="152"/>
      <c r="H15" s="152"/>
      <c r="I15" s="279"/>
      <c r="J15" s="152"/>
      <c r="K15" s="152"/>
      <c r="L15" s="152"/>
      <c r="M15" s="153"/>
    </row>
    <row r="16" spans="2:13" ht="90">
      <c r="B16" s="49">
        <v>1</v>
      </c>
      <c r="C16" s="110" t="s">
        <v>148</v>
      </c>
      <c r="D16" s="62" t="s">
        <v>149</v>
      </c>
      <c r="E16" s="112">
        <v>45748</v>
      </c>
      <c r="F16" s="112">
        <v>45838</v>
      </c>
      <c r="G16" s="110" t="s">
        <v>150</v>
      </c>
      <c r="H16" s="62" t="s">
        <v>138</v>
      </c>
      <c r="I16" s="120" t="s">
        <v>151</v>
      </c>
      <c r="J16" s="110" t="s">
        <v>419</v>
      </c>
      <c r="K16" s="110" t="s">
        <v>453</v>
      </c>
      <c r="L16" s="110" t="s">
        <v>492</v>
      </c>
      <c r="M16" s="110" t="s">
        <v>492</v>
      </c>
    </row>
    <row r="17" spans="2:13" ht="90">
      <c r="B17" s="49">
        <v>2</v>
      </c>
      <c r="C17" s="110" t="s">
        <v>454</v>
      </c>
      <c r="D17" s="62" t="s">
        <v>149</v>
      </c>
      <c r="E17" s="112">
        <v>45748</v>
      </c>
      <c r="F17" s="112">
        <v>45838</v>
      </c>
      <c r="G17" s="110" t="s">
        <v>152</v>
      </c>
      <c r="H17" s="62" t="s">
        <v>138</v>
      </c>
      <c r="I17" s="120" t="s">
        <v>508</v>
      </c>
      <c r="J17" s="110" t="s">
        <v>419</v>
      </c>
      <c r="K17" s="110" t="s">
        <v>455</v>
      </c>
      <c r="L17" s="110" t="s">
        <v>492</v>
      </c>
      <c r="M17" s="110" t="s">
        <v>492</v>
      </c>
    </row>
    <row r="18" spans="2:13" ht="75">
      <c r="B18" s="49">
        <v>3</v>
      </c>
      <c r="C18" s="110" t="s">
        <v>447</v>
      </c>
      <c r="D18" s="62" t="s">
        <v>149</v>
      </c>
      <c r="E18" s="112">
        <v>45839</v>
      </c>
      <c r="F18" s="112">
        <v>46934</v>
      </c>
      <c r="G18" s="110" t="s">
        <v>152</v>
      </c>
      <c r="H18" s="62" t="s">
        <v>138</v>
      </c>
      <c r="I18" s="120" t="s">
        <v>509</v>
      </c>
      <c r="J18" s="110" t="s">
        <v>419</v>
      </c>
      <c r="K18" s="110" t="s">
        <v>419</v>
      </c>
      <c r="L18" s="110" t="s">
        <v>510</v>
      </c>
      <c r="M18" s="110" t="s">
        <v>535</v>
      </c>
    </row>
    <row r="19" spans="2:13" ht="137.4" customHeight="1">
      <c r="B19" s="49">
        <v>4</v>
      </c>
      <c r="C19" s="110" t="s">
        <v>154</v>
      </c>
      <c r="D19" s="62" t="s">
        <v>155</v>
      </c>
      <c r="E19" s="112">
        <v>45877</v>
      </c>
      <c r="F19" s="112">
        <v>46934</v>
      </c>
      <c r="G19" s="114" t="s">
        <v>156</v>
      </c>
      <c r="H19" s="62" t="s">
        <v>138</v>
      </c>
      <c r="I19" s="120" t="s">
        <v>508</v>
      </c>
      <c r="J19" s="110" t="s">
        <v>419</v>
      </c>
      <c r="K19" s="110" t="s">
        <v>419</v>
      </c>
      <c r="L19" s="110" t="s">
        <v>493</v>
      </c>
      <c r="M19" s="110" t="s">
        <v>536</v>
      </c>
    </row>
    <row r="20" spans="2:13" ht="15.75" customHeight="1">
      <c r="B20" s="109" t="s">
        <v>157</v>
      </c>
      <c r="C20" s="155" t="s">
        <v>158</v>
      </c>
      <c r="D20" s="154"/>
      <c r="E20" s="154"/>
      <c r="F20" s="154"/>
      <c r="G20" s="154"/>
      <c r="H20" s="154"/>
      <c r="I20" s="281"/>
      <c r="J20" s="152"/>
      <c r="K20" s="152"/>
      <c r="L20" s="152"/>
      <c r="M20" s="153"/>
    </row>
    <row r="21" spans="2:13" ht="90">
      <c r="B21" s="49">
        <v>1</v>
      </c>
      <c r="C21" s="276" t="s">
        <v>408</v>
      </c>
      <c r="D21" s="62" t="s">
        <v>159</v>
      </c>
      <c r="E21" s="115">
        <v>45658</v>
      </c>
      <c r="F21" s="115">
        <v>45716</v>
      </c>
      <c r="G21" s="92" t="s">
        <v>160</v>
      </c>
      <c r="H21" s="62" t="s">
        <v>138</v>
      </c>
      <c r="I21" s="120" t="s">
        <v>161</v>
      </c>
      <c r="J21" s="110" t="s">
        <v>450</v>
      </c>
      <c r="K21" s="110" t="s">
        <v>449</v>
      </c>
      <c r="L21" s="110" t="s">
        <v>449</v>
      </c>
      <c r="M21" s="110" t="s">
        <v>449</v>
      </c>
    </row>
    <row r="22" spans="2:13" ht="180">
      <c r="B22" s="49">
        <v>2</v>
      </c>
      <c r="C22" s="82" t="s">
        <v>162</v>
      </c>
      <c r="D22" s="62" t="s">
        <v>163</v>
      </c>
      <c r="E22" s="115">
        <v>45717</v>
      </c>
      <c r="F22" s="115">
        <v>45747</v>
      </c>
      <c r="G22" s="92" t="s">
        <v>164</v>
      </c>
      <c r="H22" s="62" t="s">
        <v>138</v>
      </c>
      <c r="I22" s="120" t="s">
        <v>165</v>
      </c>
      <c r="J22" s="110" t="s">
        <v>420</v>
      </c>
      <c r="K22" s="110" t="s">
        <v>449</v>
      </c>
      <c r="L22" s="110" t="s">
        <v>449</v>
      </c>
      <c r="M22" s="110" t="s">
        <v>449</v>
      </c>
    </row>
    <row r="23" spans="2:13" ht="189.6" customHeight="1">
      <c r="B23" s="49">
        <v>3</v>
      </c>
      <c r="C23" s="82" t="s">
        <v>166</v>
      </c>
      <c r="D23" s="62" t="s">
        <v>167</v>
      </c>
      <c r="E23" s="115">
        <v>45748</v>
      </c>
      <c r="F23" s="115">
        <v>45930</v>
      </c>
      <c r="G23" s="92" t="s">
        <v>168</v>
      </c>
      <c r="H23" s="62" t="s">
        <v>138</v>
      </c>
      <c r="I23" s="120" t="s">
        <v>169</v>
      </c>
      <c r="J23" s="110" t="s">
        <v>419</v>
      </c>
      <c r="K23" s="110" t="s">
        <v>456</v>
      </c>
      <c r="L23" s="110" t="s">
        <v>494</v>
      </c>
      <c r="M23" s="110" t="s">
        <v>557</v>
      </c>
    </row>
    <row r="24" spans="2:13">
      <c r="B24" s="73"/>
      <c r="C24" s="73"/>
      <c r="D24" s="73"/>
      <c r="E24" s="73"/>
      <c r="F24" s="73"/>
      <c r="G24" s="73"/>
      <c r="H24" s="73"/>
      <c r="I24" s="126"/>
    </row>
    <row r="25" spans="2:13">
      <c r="J25" s="132"/>
      <c r="K25" s="132"/>
      <c r="L25" s="132"/>
      <c r="M25" s="132"/>
    </row>
    <row r="26" spans="2:13" ht="15.6">
      <c r="C26" s="375" t="s">
        <v>170</v>
      </c>
      <c r="D26" s="376"/>
      <c r="E26" s="377"/>
      <c r="J26" s="132"/>
      <c r="K26" s="132"/>
      <c r="L26" s="132"/>
      <c r="M26" s="132"/>
    </row>
    <row r="27" spans="2:13" ht="15.6">
      <c r="C27" s="116" t="s">
        <v>171</v>
      </c>
      <c r="D27" s="108" t="s">
        <v>172</v>
      </c>
      <c r="E27" s="108" t="s">
        <v>173</v>
      </c>
      <c r="J27" s="132"/>
      <c r="K27" s="132"/>
      <c r="L27" s="132"/>
      <c r="M27" s="132"/>
    </row>
    <row r="28" spans="2:13" ht="75">
      <c r="C28" s="113" t="s">
        <v>174</v>
      </c>
      <c r="D28" s="92" t="s">
        <v>175</v>
      </c>
      <c r="E28" s="118">
        <v>1</v>
      </c>
      <c r="J28" s="132"/>
      <c r="K28" s="132"/>
      <c r="L28" s="132"/>
      <c r="M28" s="132"/>
    </row>
    <row r="29" spans="2:13" ht="60" customHeight="1">
      <c r="C29" s="113" t="s">
        <v>176</v>
      </c>
      <c r="D29" s="113" t="s">
        <v>177</v>
      </c>
      <c r="E29" s="118">
        <v>1</v>
      </c>
      <c r="J29" s="132"/>
      <c r="K29" s="132"/>
      <c r="L29" s="132"/>
      <c r="M29" s="132"/>
    </row>
    <row r="30" spans="2:13">
      <c r="J30" s="132"/>
      <c r="K30" s="132"/>
      <c r="L30" s="132"/>
      <c r="M30" s="132"/>
    </row>
    <row r="31" spans="2:13" ht="14.25" customHeight="1">
      <c r="J31" s="132"/>
      <c r="K31" s="132"/>
      <c r="L31" s="132"/>
      <c r="M31" s="132"/>
    </row>
    <row r="32" spans="2:13" ht="127.5" hidden="1" customHeight="1"/>
    <row r="33" spans="2:10">
      <c r="B33" s="73"/>
      <c r="C33" s="73"/>
      <c r="D33" s="73"/>
      <c r="E33" s="73"/>
      <c r="F33" s="73"/>
      <c r="G33" s="73"/>
      <c r="H33" s="73"/>
      <c r="I33" s="126"/>
    </row>
    <row r="34" spans="2:10" ht="105" customHeight="1">
      <c r="J34" s="132"/>
    </row>
    <row r="35" spans="2:10">
      <c r="B35" s="73"/>
      <c r="C35" s="73"/>
      <c r="D35" s="73"/>
      <c r="E35" s="73"/>
      <c r="F35" s="73"/>
      <c r="G35" s="73"/>
      <c r="H35" s="73"/>
      <c r="I35" s="126"/>
    </row>
    <row r="36" spans="2:10">
      <c r="B36" s="73"/>
      <c r="C36" s="73"/>
      <c r="D36" s="73"/>
      <c r="E36" s="73"/>
      <c r="F36" s="73"/>
      <c r="G36" s="73"/>
      <c r="H36" s="73"/>
      <c r="I36" s="126"/>
    </row>
  </sheetData>
  <sheetProtection selectLockedCells="1" selectUnlockedCells="1"/>
  <mergeCells count="12">
    <mergeCell ref="J9:M9"/>
    <mergeCell ref="C26:E26"/>
    <mergeCell ref="B2:I2"/>
    <mergeCell ref="B7:I7"/>
    <mergeCell ref="B9:B10"/>
    <mergeCell ref="C9:C10"/>
    <mergeCell ref="D9:D10"/>
    <mergeCell ref="E9:E10"/>
    <mergeCell ref="F9:F10"/>
    <mergeCell ref="G9:G10"/>
    <mergeCell ref="H9:I9"/>
    <mergeCell ref="C4:I4"/>
  </mergeCells>
  <printOptions horizontalCentered="1" verticalCentered="1"/>
  <pageMargins left="0.70866141732283472" right="0.70866141732283472" top="0.74803149606299213" bottom="0.74803149606299213" header="0.31496062992125984" footer="0.31496062992125984"/>
  <pageSetup scale="27"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9">
    <pageSetUpPr fitToPage="1"/>
  </sheetPr>
  <dimension ref="A1:AC56"/>
  <sheetViews>
    <sheetView showGridLines="0" topLeftCell="A25" zoomScale="70" zoomScaleNormal="70" zoomScaleSheetLayoutView="70" workbookViewId="0">
      <selection activeCell="D40" sqref="D40"/>
    </sheetView>
  </sheetViews>
  <sheetFormatPr baseColWidth="10" defaultColWidth="11.44140625" defaultRowHeight="15"/>
  <cols>
    <col min="1" max="1" width="4.88671875" style="73" customWidth="1"/>
    <col min="2" max="2" width="14.5546875" style="75" customWidth="1"/>
    <col min="3" max="3" width="45.6640625" style="75" customWidth="1"/>
    <col min="4" max="4" width="18.6640625" style="75" customWidth="1"/>
    <col min="5" max="5" width="15.6640625" style="75" customWidth="1"/>
    <col min="6" max="6" width="15.88671875" style="75" bestFit="1" customWidth="1"/>
    <col min="7" max="7" width="17.21875" style="75" customWidth="1"/>
    <col min="8" max="8" width="16" style="132" customWidth="1"/>
    <col min="9" max="9" width="24.5546875" style="132" customWidth="1"/>
    <col min="10" max="10" width="43.6640625" style="73" customWidth="1"/>
    <col min="11" max="11" width="40" style="73" customWidth="1"/>
    <col min="12" max="12" width="50.33203125" style="73" customWidth="1"/>
    <col min="13" max="13" width="45.5546875" style="73" customWidth="1"/>
    <col min="14" max="29" width="11.44140625" style="73"/>
    <col min="30" max="16384" width="11.44140625" style="75"/>
  </cols>
  <sheetData>
    <row r="1" spans="2:9" s="73" customFormat="1">
      <c r="H1" s="126"/>
      <c r="I1" s="126"/>
    </row>
    <row r="2" spans="2:9" s="73" customFormat="1">
      <c r="H2" s="126"/>
      <c r="I2" s="126"/>
    </row>
    <row r="3" spans="2:9" s="73" customFormat="1">
      <c r="H3" s="126"/>
      <c r="I3" s="126"/>
    </row>
    <row r="4" spans="2:9" s="73" customFormat="1">
      <c r="H4" s="126"/>
      <c r="I4" s="126"/>
    </row>
    <row r="5" spans="2:9" s="73" customFormat="1">
      <c r="H5" s="126"/>
      <c r="I5" s="126"/>
    </row>
    <row r="6" spans="2:9" s="73" customFormat="1">
      <c r="H6" s="126"/>
      <c r="I6" s="126"/>
    </row>
    <row r="7" spans="2:9" s="73" customFormat="1">
      <c r="H7" s="126"/>
      <c r="I7" s="126"/>
    </row>
    <row r="8" spans="2:9" s="73" customFormat="1">
      <c r="H8" s="126"/>
      <c r="I8" s="126"/>
    </row>
    <row r="9" spans="2:9" s="73" customFormat="1">
      <c r="H9" s="126"/>
      <c r="I9" s="126"/>
    </row>
    <row r="10" spans="2:9" ht="15.6">
      <c r="B10" s="378" t="s">
        <v>178</v>
      </c>
      <c r="C10" s="378"/>
      <c r="D10" s="378"/>
      <c r="E10" s="378"/>
      <c r="F10" s="378"/>
      <c r="G10" s="378"/>
      <c r="H10" s="378"/>
      <c r="I10" s="378"/>
    </row>
    <row r="11" spans="2:9" s="73" customFormat="1">
      <c r="H11" s="126"/>
      <c r="I11" s="126"/>
    </row>
    <row r="12" spans="2:9" ht="30.75" customHeight="1">
      <c r="B12" s="106" t="s">
        <v>122</v>
      </c>
      <c r="C12" s="385" t="s">
        <v>179</v>
      </c>
      <c r="D12" s="386"/>
      <c r="E12" s="386"/>
      <c r="F12" s="386"/>
      <c r="G12" s="386"/>
      <c r="H12" s="386"/>
      <c r="I12" s="387"/>
    </row>
    <row r="13" spans="2:9" s="73" customFormat="1">
      <c r="H13" s="126"/>
      <c r="I13" s="126"/>
    </row>
    <row r="14" spans="2:9" s="73" customFormat="1">
      <c r="H14" s="126"/>
      <c r="I14" s="126"/>
    </row>
    <row r="15" spans="2:9" ht="39.75" customHeight="1">
      <c r="B15" s="384" t="s">
        <v>180</v>
      </c>
      <c r="C15" s="384"/>
      <c r="D15" s="384"/>
      <c r="E15" s="384"/>
      <c r="F15" s="384"/>
      <c r="G15" s="384"/>
      <c r="H15" s="384"/>
      <c r="I15" s="384"/>
    </row>
    <row r="16" spans="2:9" s="73" customFormat="1">
      <c r="H16" s="126"/>
      <c r="I16" s="126"/>
    </row>
    <row r="17" spans="2:13" ht="15.6">
      <c r="B17" s="380" t="s">
        <v>125</v>
      </c>
      <c r="C17" s="380" t="s">
        <v>112</v>
      </c>
      <c r="D17" s="380" t="s">
        <v>126</v>
      </c>
      <c r="E17" s="380" t="s">
        <v>127</v>
      </c>
      <c r="F17" s="380" t="s">
        <v>128</v>
      </c>
      <c r="G17" s="380" t="s">
        <v>129</v>
      </c>
      <c r="H17" s="374" t="s">
        <v>130</v>
      </c>
      <c r="I17" s="374"/>
      <c r="J17" s="374" t="s">
        <v>413</v>
      </c>
      <c r="K17" s="374"/>
      <c r="L17" s="374"/>
      <c r="M17" s="374"/>
    </row>
    <row r="18" spans="2:13" ht="15.6">
      <c r="B18" s="380"/>
      <c r="C18" s="380"/>
      <c r="D18" s="380"/>
      <c r="E18" s="380"/>
      <c r="F18" s="380"/>
      <c r="G18" s="380"/>
      <c r="H18" s="107" t="s">
        <v>131</v>
      </c>
      <c r="I18" s="107" t="s">
        <v>132</v>
      </c>
      <c r="J18" s="108" t="s">
        <v>409</v>
      </c>
      <c r="K18" s="108" t="s">
        <v>410</v>
      </c>
      <c r="L18" s="108" t="s">
        <v>411</v>
      </c>
      <c r="M18" s="108" t="s">
        <v>412</v>
      </c>
    </row>
    <row r="19" spans="2:13" ht="15.6">
      <c r="B19" s="109" t="s">
        <v>181</v>
      </c>
      <c r="C19" s="155" t="s">
        <v>182</v>
      </c>
      <c r="D19" s="152"/>
      <c r="E19" s="152"/>
      <c r="F19" s="152"/>
      <c r="G19" s="152"/>
      <c r="H19" s="280"/>
      <c r="I19" s="279"/>
      <c r="J19" s="152"/>
      <c r="K19" s="152"/>
      <c r="L19" s="152"/>
      <c r="M19" s="153"/>
    </row>
    <row r="20" spans="2:13" ht="60">
      <c r="B20" s="299">
        <v>1</v>
      </c>
      <c r="C20" s="110" t="s">
        <v>183</v>
      </c>
      <c r="D20" s="111" t="s">
        <v>184</v>
      </c>
      <c r="E20" s="112">
        <v>45659</v>
      </c>
      <c r="F20" s="112">
        <v>47118</v>
      </c>
      <c r="G20" s="278" t="s">
        <v>185</v>
      </c>
      <c r="H20" s="120" t="s">
        <v>138</v>
      </c>
      <c r="I20" s="120" t="s">
        <v>186</v>
      </c>
      <c r="J20" s="110" t="s">
        <v>421</v>
      </c>
      <c r="K20" s="110" t="s">
        <v>457</v>
      </c>
      <c r="L20" s="110" t="s">
        <v>496</v>
      </c>
      <c r="M20" s="110" t="s">
        <v>564</v>
      </c>
    </row>
    <row r="21" spans="2:13" ht="15.6">
      <c r="B21" s="109" t="s">
        <v>187</v>
      </c>
      <c r="C21" s="155" t="s">
        <v>188</v>
      </c>
      <c r="D21" s="152"/>
      <c r="E21" s="152"/>
      <c r="F21" s="152"/>
      <c r="G21" s="152"/>
      <c r="H21" s="280"/>
      <c r="I21" s="279"/>
      <c r="J21" s="152"/>
      <c r="K21" s="152"/>
      <c r="L21" s="152"/>
      <c r="M21" s="153"/>
    </row>
    <row r="22" spans="2:13" ht="135">
      <c r="B22" s="299">
        <v>1</v>
      </c>
      <c r="C22" s="82" t="s">
        <v>189</v>
      </c>
      <c r="D22" s="111" t="s">
        <v>190</v>
      </c>
      <c r="E22" s="112">
        <v>45659</v>
      </c>
      <c r="F22" s="112">
        <v>47118</v>
      </c>
      <c r="G22" s="114" t="s">
        <v>191</v>
      </c>
      <c r="H22" s="120" t="s">
        <v>192</v>
      </c>
      <c r="I22" s="138" t="s">
        <v>193</v>
      </c>
      <c r="J22" s="110" t="s">
        <v>483</v>
      </c>
      <c r="K22" s="110" t="s">
        <v>458</v>
      </c>
      <c r="L22" s="110" t="s">
        <v>495</v>
      </c>
      <c r="M22" s="110" t="s">
        <v>495</v>
      </c>
    </row>
    <row r="23" spans="2:13" ht="113.25" customHeight="1">
      <c r="B23" s="299">
        <v>2</v>
      </c>
      <c r="C23" s="110" t="s">
        <v>194</v>
      </c>
      <c r="D23" s="111" t="s">
        <v>184</v>
      </c>
      <c r="E23" s="112">
        <v>45748</v>
      </c>
      <c r="F23" s="112">
        <v>47118</v>
      </c>
      <c r="G23" s="114" t="s">
        <v>195</v>
      </c>
      <c r="H23" s="120" t="s">
        <v>192</v>
      </c>
      <c r="I23" s="120" t="s">
        <v>186</v>
      </c>
      <c r="J23" s="110" t="s">
        <v>419</v>
      </c>
      <c r="K23" s="110" t="s">
        <v>484</v>
      </c>
      <c r="L23" s="110" t="s">
        <v>497</v>
      </c>
      <c r="M23" s="110" t="s">
        <v>538</v>
      </c>
    </row>
    <row r="24" spans="2:13" ht="60">
      <c r="B24" s="299">
        <v>3</v>
      </c>
      <c r="C24" s="110" t="s">
        <v>196</v>
      </c>
      <c r="D24" s="111" t="s">
        <v>184</v>
      </c>
      <c r="E24" s="112">
        <v>45659</v>
      </c>
      <c r="F24" s="112">
        <v>47118</v>
      </c>
      <c r="G24" s="102" t="s">
        <v>197</v>
      </c>
      <c r="H24" s="120" t="s">
        <v>138</v>
      </c>
      <c r="I24" s="120" t="s">
        <v>186</v>
      </c>
      <c r="J24" s="110" t="s">
        <v>446</v>
      </c>
      <c r="K24" s="110" t="s">
        <v>459</v>
      </c>
      <c r="L24" s="110" t="s">
        <v>498</v>
      </c>
      <c r="M24" s="110" t="s">
        <v>539</v>
      </c>
    </row>
    <row r="25" spans="2:13" ht="30">
      <c r="B25" s="299">
        <v>4</v>
      </c>
      <c r="C25" s="110" t="s">
        <v>198</v>
      </c>
      <c r="D25" s="111" t="s">
        <v>184</v>
      </c>
      <c r="E25" s="112">
        <v>45659</v>
      </c>
      <c r="F25" s="112">
        <v>47118</v>
      </c>
      <c r="G25" s="102" t="s">
        <v>199</v>
      </c>
      <c r="H25" s="120" t="s">
        <v>138</v>
      </c>
      <c r="I25" s="120" t="s">
        <v>186</v>
      </c>
      <c r="J25" s="110" t="s">
        <v>422</v>
      </c>
      <c r="K25" s="110" t="s">
        <v>460</v>
      </c>
      <c r="L25" s="110" t="s">
        <v>499</v>
      </c>
      <c r="M25" s="110" t="s">
        <v>540</v>
      </c>
    </row>
    <row r="26" spans="2:13" ht="165">
      <c r="B26" s="47">
        <v>5</v>
      </c>
      <c r="C26" s="79" t="s">
        <v>200</v>
      </c>
      <c r="D26" s="111" t="s">
        <v>159</v>
      </c>
      <c r="E26" s="112">
        <v>45659</v>
      </c>
      <c r="F26" s="112">
        <v>45748</v>
      </c>
      <c r="G26" s="102" t="s">
        <v>201</v>
      </c>
      <c r="H26" s="120" t="s">
        <v>192</v>
      </c>
      <c r="I26" s="120" t="s">
        <v>202</v>
      </c>
      <c r="J26" s="110" t="s">
        <v>423</v>
      </c>
      <c r="K26" s="110" t="s">
        <v>449</v>
      </c>
      <c r="L26" s="110" t="s">
        <v>449</v>
      </c>
      <c r="M26" s="110" t="s">
        <v>449</v>
      </c>
    </row>
    <row r="27" spans="2:13" ht="210">
      <c r="B27" s="47">
        <v>6</v>
      </c>
      <c r="C27" s="79" t="s">
        <v>203</v>
      </c>
      <c r="D27" s="111" t="s">
        <v>204</v>
      </c>
      <c r="E27" s="112">
        <v>45778</v>
      </c>
      <c r="F27" s="112">
        <v>46112</v>
      </c>
      <c r="G27" s="102" t="s">
        <v>205</v>
      </c>
      <c r="H27" s="120" t="s">
        <v>192</v>
      </c>
      <c r="I27" s="120" t="s">
        <v>206</v>
      </c>
      <c r="J27" s="110" t="s">
        <v>419</v>
      </c>
      <c r="K27" s="110" t="s">
        <v>485</v>
      </c>
      <c r="L27" s="110" t="s">
        <v>567</v>
      </c>
      <c r="M27" s="308" t="s">
        <v>541</v>
      </c>
    </row>
    <row r="28" spans="2:13" ht="15.6">
      <c r="B28" s="109" t="s">
        <v>207</v>
      </c>
      <c r="C28" s="155" t="s">
        <v>208</v>
      </c>
      <c r="D28" s="152"/>
      <c r="E28" s="152"/>
      <c r="F28" s="152"/>
      <c r="G28" s="152"/>
      <c r="H28" s="280"/>
      <c r="I28" s="279"/>
      <c r="J28" s="152"/>
      <c r="K28" s="152"/>
      <c r="L28" s="152"/>
      <c r="M28" s="153"/>
    </row>
    <row r="29" spans="2:13" ht="210">
      <c r="B29" s="47">
        <v>1</v>
      </c>
      <c r="C29" s="110" t="s">
        <v>209</v>
      </c>
      <c r="D29" s="111" t="s">
        <v>159</v>
      </c>
      <c r="E29" s="112">
        <v>45689</v>
      </c>
      <c r="F29" s="112">
        <v>45838</v>
      </c>
      <c r="G29" s="102" t="s">
        <v>210</v>
      </c>
      <c r="H29" s="120" t="s">
        <v>138</v>
      </c>
      <c r="I29" s="120" t="s">
        <v>211</v>
      </c>
      <c r="J29" s="110" t="s">
        <v>424</v>
      </c>
      <c r="K29" s="110" t="s">
        <v>461</v>
      </c>
      <c r="L29" s="110" t="s">
        <v>500</v>
      </c>
      <c r="M29" s="110" t="s">
        <v>542</v>
      </c>
    </row>
    <row r="30" spans="2:13" ht="150">
      <c r="B30" s="47">
        <v>2</v>
      </c>
      <c r="C30" s="110" t="s">
        <v>212</v>
      </c>
      <c r="D30" s="111" t="s">
        <v>159</v>
      </c>
      <c r="E30" s="112">
        <v>45689</v>
      </c>
      <c r="F30" s="112">
        <v>45838</v>
      </c>
      <c r="G30" s="102" t="s">
        <v>213</v>
      </c>
      <c r="H30" s="120" t="s">
        <v>138</v>
      </c>
      <c r="I30" s="120" t="s">
        <v>214</v>
      </c>
      <c r="J30" s="110" t="s">
        <v>425</v>
      </c>
      <c r="K30" s="110" t="s">
        <v>462</v>
      </c>
      <c r="L30" s="110" t="s">
        <v>501</v>
      </c>
      <c r="M30" s="110" t="s">
        <v>543</v>
      </c>
    </row>
    <row r="31" spans="2:13" ht="165">
      <c r="B31" s="47">
        <v>3</v>
      </c>
      <c r="C31" s="110" t="s">
        <v>215</v>
      </c>
      <c r="D31" s="111" t="s">
        <v>159</v>
      </c>
      <c r="E31" s="112">
        <v>45839</v>
      </c>
      <c r="F31" s="112">
        <v>45900</v>
      </c>
      <c r="G31" s="102" t="s">
        <v>216</v>
      </c>
      <c r="H31" s="120" t="s">
        <v>138</v>
      </c>
      <c r="I31" s="120" t="s">
        <v>217</v>
      </c>
      <c r="J31" s="110" t="s">
        <v>419</v>
      </c>
      <c r="K31" s="110" t="s">
        <v>419</v>
      </c>
      <c r="L31" s="110" t="s">
        <v>502</v>
      </c>
      <c r="M31" s="110" t="s">
        <v>544</v>
      </c>
    </row>
    <row r="32" spans="2:13" ht="90">
      <c r="B32" s="47">
        <v>4</v>
      </c>
      <c r="C32" s="110" t="s">
        <v>218</v>
      </c>
      <c r="D32" s="111" t="s">
        <v>219</v>
      </c>
      <c r="E32" s="112">
        <v>45901</v>
      </c>
      <c r="F32" s="112">
        <v>45930</v>
      </c>
      <c r="G32" s="102" t="s">
        <v>220</v>
      </c>
      <c r="H32" s="120" t="s">
        <v>138</v>
      </c>
      <c r="I32" s="120" t="s">
        <v>221</v>
      </c>
      <c r="J32" s="110" t="s">
        <v>419</v>
      </c>
      <c r="K32" s="110" t="s">
        <v>419</v>
      </c>
      <c r="L32" s="110" t="s">
        <v>503</v>
      </c>
      <c r="M32" s="110" t="s">
        <v>545</v>
      </c>
    </row>
    <row r="33" spans="3:10" s="73" customFormat="1">
      <c r="H33" s="126"/>
      <c r="I33" s="126"/>
    </row>
    <row r="34" spans="3:10">
      <c r="J34" s="132"/>
    </row>
    <row r="35" spans="3:10" ht="15.6">
      <c r="C35" s="374" t="s">
        <v>170</v>
      </c>
      <c r="D35" s="374"/>
      <c r="E35" s="374"/>
      <c r="J35" s="132"/>
    </row>
    <row r="36" spans="3:10" ht="15.6">
      <c r="C36" s="116" t="s">
        <v>171</v>
      </c>
      <c r="D36" s="108" t="s">
        <v>172</v>
      </c>
      <c r="E36" s="108" t="s">
        <v>173</v>
      </c>
      <c r="J36" s="132"/>
    </row>
    <row r="37" spans="3:10" ht="68.25" customHeight="1">
      <c r="C37" s="121" t="s">
        <v>222</v>
      </c>
      <c r="D37" s="92" t="s">
        <v>223</v>
      </c>
      <c r="E37" s="118">
        <v>1</v>
      </c>
      <c r="J37" s="132"/>
    </row>
    <row r="38" spans="3:10" ht="83.25" customHeight="1">
      <c r="C38" s="102" t="s">
        <v>224</v>
      </c>
      <c r="D38" s="102" t="s">
        <v>225</v>
      </c>
      <c r="E38" s="118">
        <v>1</v>
      </c>
      <c r="J38" s="132"/>
    </row>
    <row r="39" spans="3:10" ht="57" customHeight="1">
      <c r="C39" s="102" t="s">
        <v>226</v>
      </c>
      <c r="D39" s="102" t="s">
        <v>227</v>
      </c>
      <c r="E39" s="118">
        <v>1</v>
      </c>
      <c r="J39" s="132"/>
    </row>
    <row r="40" spans="3:10" ht="69.599999999999994" customHeight="1">
      <c r="C40" s="102" t="s">
        <v>228</v>
      </c>
      <c r="D40" s="102" t="s">
        <v>229</v>
      </c>
      <c r="E40" s="118">
        <v>1</v>
      </c>
      <c r="J40" s="132"/>
    </row>
    <row r="41" spans="3:10" ht="57" customHeight="1">
      <c r="C41" s="92" t="s">
        <v>230</v>
      </c>
      <c r="D41" s="102" t="s">
        <v>231</v>
      </c>
      <c r="E41" s="117">
        <v>1</v>
      </c>
      <c r="J41" s="132"/>
    </row>
    <row r="42" spans="3:10">
      <c r="J42" s="132"/>
    </row>
    <row r="43" spans="3:10">
      <c r="J43" s="132"/>
    </row>
    <row r="44" spans="3:10">
      <c r="J44" s="132"/>
    </row>
    <row r="45" spans="3:10" s="73" customFormat="1">
      <c r="H45" s="126"/>
      <c r="I45" s="126"/>
    </row>
    <row r="46" spans="3:10">
      <c r="J46" s="132"/>
    </row>
    <row r="47" spans="3:10">
      <c r="J47" s="132"/>
    </row>
    <row r="48" spans="3:10">
      <c r="C48" s="96"/>
      <c r="D48" s="122" t="s">
        <v>232</v>
      </c>
      <c r="E48" s="96"/>
      <c r="J48" s="132"/>
    </row>
    <row r="49" spans="3:10">
      <c r="C49" s="96"/>
      <c r="D49" s="122" t="s">
        <v>233</v>
      </c>
      <c r="E49" s="96" t="s">
        <v>234</v>
      </c>
      <c r="J49" s="132"/>
    </row>
    <row r="50" spans="3:10">
      <c r="C50" s="96"/>
      <c r="D50" s="96"/>
      <c r="E50" s="96" t="s">
        <v>235</v>
      </c>
      <c r="J50" s="132"/>
    </row>
    <row r="51" spans="3:10">
      <c r="C51" s="123"/>
      <c r="D51" s="96"/>
      <c r="E51" s="124"/>
      <c r="J51" s="132"/>
    </row>
    <row r="52" spans="3:10">
      <c r="C52" s="96"/>
      <c r="D52" s="96"/>
      <c r="E52" s="124"/>
      <c r="J52" s="132"/>
    </row>
    <row r="53" spans="3:10">
      <c r="C53" s="96"/>
      <c r="D53" s="96"/>
      <c r="E53" s="124"/>
      <c r="J53" s="132"/>
    </row>
    <row r="54" spans="3:10">
      <c r="J54" s="132"/>
    </row>
    <row r="55" spans="3:10" s="73" customFormat="1">
      <c r="H55" s="126"/>
      <c r="I55" s="126"/>
    </row>
    <row r="56" spans="3:10" s="73" customFormat="1">
      <c r="H56" s="126"/>
      <c r="I56" s="126"/>
    </row>
  </sheetData>
  <sheetProtection selectLockedCells="1" selectUnlockedCells="1"/>
  <mergeCells count="12">
    <mergeCell ref="J17:M17"/>
    <mergeCell ref="C35:E35"/>
    <mergeCell ref="B10:I10"/>
    <mergeCell ref="B15:I15"/>
    <mergeCell ref="B17:B18"/>
    <mergeCell ref="C17:C18"/>
    <mergeCell ref="D17:D18"/>
    <mergeCell ref="E17:E18"/>
    <mergeCell ref="F17:F18"/>
    <mergeCell ref="G17:G18"/>
    <mergeCell ref="C12:I12"/>
    <mergeCell ref="H17:I17"/>
  </mergeCells>
  <printOptions horizontalCentered="1" verticalCentered="1"/>
  <pageMargins left="0.70866141732283472" right="0.70866141732283472" top="0.74803149606299213" bottom="0.74803149606299213" header="0.31496062992125984" footer="0.31496062992125984"/>
  <pageSetup scale="24" orientation="landscape"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9916497d-c142-440f-b679-e05846529a78">
      <Terms xmlns="http://schemas.microsoft.com/office/infopath/2007/PartnerControls"/>
    </lcf76f155ced4ddcb4097134ff3c332f>
    <TaxCatchAll xmlns="3fec4968-e996-477a-9613-faa7bebea31c"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FC542E7E6E717D438023589AE003741F" ma:contentTypeVersion="13" ma:contentTypeDescription="Crear nuevo documento." ma:contentTypeScope="" ma:versionID="127d5c0e1eb871fe6ad559032f083cd7">
  <xsd:schema xmlns:xsd="http://www.w3.org/2001/XMLSchema" xmlns:xs="http://www.w3.org/2001/XMLSchema" xmlns:p="http://schemas.microsoft.com/office/2006/metadata/properties" xmlns:ns2="9916497d-c142-440f-b679-e05846529a78" xmlns:ns3="3fec4968-e996-477a-9613-faa7bebea31c" targetNamespace="http://schemas.microsoft.com/office/2006/metadata/properties" ma:root="true" ma:fieldsID="3ca6cfd8c179f2cbac7f80015ff79212" ns2:_="" ns3:_="">
    <xsd:import namespace="9916497d-c142-440f-b679-e05846529a78"/>
    <xsd:import namespace="3fec4968-e996-477a-9613-faa7bebea31c"/>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MediaServiceSearchProperties" minOccurs="0"/>
                <xsd:element ref="ns2:lcf76f155ced4ddcb4097134ff3c332f" minOccurs="0"/>
                <xsd:element ref="ns3:TaxCatchAll" minOccurs="0"/>
                <xsd:element ref="ns2:MediaServiceOCR"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916497d-c142-440f-b679-e05846529a7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DateTaken" ma:index="11" nillable="true" ma:displayName="MediaServiceDateTaken" ma:hidden="true" ma:indexed="true" ma:internalName="MediaServiceDateTaken"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element name="MediaServiceSearchProperties" ma:index="15" nillable="true" ma:displayName="MediaServiceSearchProperties" ma:hidden="true" ma:internalName="MediaServiceSearchProperties" ma:readOnly="true">
      <xsd:simpleType>
        <xsd:restriction base="dms:Note"/>
      </xsd:simpleType>
    </xsd:element>
    <xsd:element name="lcf76f155ced4ddcb4097134ff3c332f" ma:index="17" nillable="true" ma:taxonomy="true" ma:internalName="lcf76f155ced4ddcb4097134ff3c332f" ma:taxonomyFieldName="MediaServiceImageTags" ma:displayName="Etiquetas de imagen" ma:readOnly="false" ma:fieldId="{5cf76f15-5ced-4ddc-b409-7134ff3c332f}" ma:taxonomyMulti="true" ma:sspId="e9abf263-b4e3-4425-8647-6b83a887c9c2"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element name="MediaServiceLocation" ma:index="20"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fec4968-e996-477a-9613-faa7bebea31c"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661252ca-6400-4d3c-ac08-50dd65e63830}" ma:internalName="TaxCatchAll" ma:showField="CatchAllData" ma:web="3fec4968-e996-477a-9613-faa7bebea31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CD28896-0FA4-46EC-ACFF-5EBF825C7333}">
  <ds:schemaRefs>
    <ds:schemaRef ds:uri="http://www.w3.org/XML/1998/namespace"/>
    <ds:schemaRef ds:uri="http://schemas.microsoft.com/office/infopath/2007/PartnerControls"/>
    <ds:schemaRef ds:uri="http://schemas.microsoft.com/office/2006/documentManagement/types"/>
    <ds:schemaRef ds:uri="http://purl.org/dc/elements/1.1/"/>
    <ds:schemaRef ds:uri="http://schemas.openxmlformats.org/package/2006/metadata/core-properties"/>
    <ds:schemaRef ds:uri="9916497d-c142-440f-b679-e05846529a78"/>
    <ds:schemaRef ds:uri="http://purl.org/dc/dcmitype/"/>
    <ds:schemaRef ds:uri="http://schemas.microsoft.com/office/2006/metadata/properties"/>
    <ds:schemaRef ds:uri="3fec4968-e996-477a-9613-faa7bebea31c"/>
    <ds:schemaRef ds:uri="http://purl.org/dc/terms/"/>
  </ds:schemaRefs>
</ds:datastoreItem>
</file>

<file path=customXml/itemProps2.xml><?xml version="1.0" encoding="utf-8"?>
<ds:datastoreItem xmlns:ds="http://schemas.openxmlformats.org/officeDocument/2006/customXml" ds:itemID="{17A9C2DF-9101-4666-B6D8-5E6C65F8CC5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916497d-c142-440f-b679-e05846529a78"/>
    <ds:schemaRef ds:uri="3fec4968-e996-477a-9613-faa7bebea31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B04BB11-DB82-40D7-819B-F3318DA35D8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16</vt:i4>
      </vt:variant>
      <vt:variant>
        <vt:lpstr>Rangos con nombre</vt:lpstr>
      </vt:variant>
      <vt:variant>
        <vt:i4>16</vt:i4>
      </vt:variant>
    </vt:vector>
  </HeadingPairs>
  <TitlesOfParts>
    <vt:vector size="32" baseType="lpstr">
      <vt:lpstr>INIDICE</vt:lpstr>
      <vt:lpstr>IDEN ASPECTOS CRÍTICOS</vt:lpstr>
      <vt:lpstr>PRIORI ASPECTOS CRÍTICOS</vt:lpstr>
      <vt:lpstr>SUMATORIA Y ORDEN PRIORIZACIÓN</vt:lpstr>
      <vt:lpstr>SEMAFORIZACIÓN_EJES</vt:lpstr>
      <vt:lpstr>OBJETIVOS</vt:lpstr>
      <vt:lpstr>MAPA DE RUTA PINAR</vt:lpstr>
      <vt:lpstr>PO-01</vt:lpstr>
      <vt:lpstr>PO-02</vt:lpstr>
      <vt:lpstr>PO-03</vt:lpstr>
      <vt:lpstr>PO-04</vt:lpstr>
      <vt:lpstr>PO-05</vt:lpstr>
      <vt:lpstr>PO-06</vt:lpstr>
      <vt:lpstr>PO-07</vt:lpstr>
      <vt:lpstr>PO-08</vt:lpstr>
      <vt:lpstr>HERRAMIENTA DE SEGUIMIENTO</vt:lpstr>
      <vt:lpstr>'HERRAMIENTA DE SEGUIMIENTO'!Área_de_impresión</vt:lpstr>
      <vt:lpstr>'IDEN ASPECTOS CRÍTICOS'!Área_de_impresión</vt:lpstr>
      <vt:lpstr>'MAPA DE RUTA PINAR'!Área_de_impresión</vt:lpstr>
      <vt:lpstr>OBJETIVOS!Área_de_impresión</vt:lpstr>
      <vt:lpstr>'PO-01'!Área_de_impresión</vt:lpstr>
      <vt:lpstr>'PO-02'!Área_de_impresión</vt:lpstr>
      <vt:lpstr>'PO-03'!Área_de_impresión</vt:lpstr>
      <vt:lpstr>'PO-04'!Área_de_impresión</vt:lpstr>
      <vt:lpstr>'PO-05'!Área_de_impresión</vt:lpstr>
      <vt:lpstr>'PO-06'!Área_de_impresión</vt:lpstr>
      <vt:lpstr>'PO-07'!Área_de_impresión</vt:lpstr>
      <vt:lpstr>'PO-08'!Área_de_impresión</vt:lpstr>
      <vt:lpstr>'PRIORI ASPECTOS CRÍTICOS'!Área_de_impresión</vt:lpstr>
      <vt:lpstr>'SUMATORIA Y ORDEN PRIORIZACIÓN'!Área_de_impresión</vt:lpstr>
      <vt:lpstr>'HERRAMIENTA DE SEGUIMIENTO'!Títulos_a_imprimir</vt:lpstr>
      <vt:lpstr>'PRIORI ASPECTOS CRÍTICOS'!Títulos_a_imprimir</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PINAR 2019</dc:title>
  <dc:subject/>
  <dc:creator>Jenny Patricia Rojas Sánchez</dc:creator>
  <cp:keywords/>
  <dc:description/>
  <cp:lastModifiedBy>Helen Giovanna Briceño Saldivar</cp:lastModifiedBy>
  <cp:revision/>
  <dcterms:created xsi:type="dcterms:W3CDTF">2016-07-19T13:16:49Z</dcterms:created>
  <dcterms:modified xsi:type="dcterms:W3CDTF">2026-01-26T21:44:51Z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0x010100FC542E7E6E717D438023589AE003741F</vt:lpwstr>
  </property>
  <property fmtid="{D5CDD505-2E9C-101B-9397-08002B2CF9AE}" pid="3" name="xd_ProgID">
    <vt:lpwstr/>
  </property>
  <property fmtid="{D5CDD505-2E9C-101B-9397-08002B2CF9AE}" pid="4" name="ComplianceAssetId">
    <vt:lpwstr/>
  </property>
  <property fmtid="{D5CDD505-2E9C-101B-9397-08002B2CF9AE}" pid="5" name="TemplateUrl">
    <vt:lpwstr/>
  </property>
  <property fmtid="{D5CDD505-2E9C-101B-9397-08002B2CF9AE}" pid="6" name="Dependencia">
    <vt:lpwstr>222.300 Subdirección de Gestión Documental</vt:lpwstr>
  </property>
  <property fmtid="{D5CDD505-2E9C-101B-9397-08002B2CF9AE}" pid="7" name="T. Doc. 85.25.1">
    <vt:lpwstr>Plan</vt:lpwstr>
  </property>
  <property fmtid="{D5CDD505-2E9C-101B-9397-08002B2CF9AE}" pid="8" name="Año de Vigencia">
    <vt:lpwstr>2019</vt:lpwstr>
  </property>
  <property fmtid="{D5CDD505-2E9C-101B-9397-08002B2CF9AE}" pid="9" name="SharedWithUsers">
    <vt:lpwstr>133;#Juan Guillermo Acosta Rada;#28;#Ana Gabriela Moreno Cadena;#141;#Liliana Zambrano Ayala;#422;#Camilo Andres Castillo Castellanos</vt:lpwstr>
  </property>
  <property fmtid="{D5CDD505-2E9C-101B-9397-08002B2CF9AE}" pid="10" name="MediaServiceImageTags">
    <vt:lpwstr/>
  </property>
</Properties>
</file>