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D88672A5-5894-4E51-A66E-249243042A41}" xr6:coauthVersionLast="47" xr6:coauthVersionMax="47" xr10:uidLastSave="{00000000-0000-0000-0000-000000000000}"/>
  <bookViews>
    <workbookView xWindow="-110" yWindow="-110" windowWidth="19420" windowHeight="11500" activeTab="1" xr2:uid="{00000000-000D-0000-FFFF-FFFF00000000}"/>
  </bookViews>
  <sheets>
    <sheet name="resumen" sheetId="1" r:id="rId1"/>
    <sheet name="Detalle" sheetId="2" r:id="rId2"/>
  </sheets>
  <definedNames>
    <definedName name="_xlnm._FilterDatabase" localSheetId="1" hidden="1">Detalle!$B$10:$L$150</definedName>
  </definedNames>
  <calcPr calcId="191029"/>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4" i="2" l="1"/>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2" i="2"/>
  <c r="X130" i="2"/>
  <c r="X131" i="2"/>
  <c r="X11" i="2"/>
  <c r="X132" i="2"/>
  <c r="X133" i="2"/>
  <c r="X134" i="2"/>
  <c r="X135" i="2"/>
  <c r="X136" i="2"/>
  <c r="X137" i="2"/>
  <c r="X138" i="2"/>
  <c r="X139" i="2"/>
  <c r="X140" i="2"/>
  <c r="X141" i="2"/>
  <c r="X142" i="2"/>
  <c r="X143" i="2"/>
  <c r="X144" i="2"/>
  <c r="X145" i="2"/>
  <c r="X13" i="2"/>
  <c r="X146" i="2"/>
  <c r="X147" i="2"/>
  <c r="X148" i="2"/>
  <c r="X149" i="2"/>
  <c r="X150" i="2"/>
  <c r="X14" i="2"/>
  <c r="X15" i="2"/>
  <c r="X16" i="2"/>
  <c r="X17" i="2"/>
  <c r="X18" i="2"/>
  <c r="X19" i="2"/>
  <c r="X20" i="2"/>
  <c r="X21" i="2"/>
  <c r="X22" i="2"/>
  <c r="Y24" i="2"/>
  <c r="Z24" i="2" s="1"/>
  <c r="Y25" i="2"/>
  <c r="Z25" i="2" s="1"/>
  <c r="Y26" i="2"/>
  <c r="Z26" i="2" s="1"/>
  <c r="Y27" i="2"/>
  <c r="Z27" i="2" s="1"/>
  <c r="Y28" i="2"/>
  <c r="Z28" i="2" s="1"/>
  <c r="Y29" i="2"/>
  <c r="Y30" i="2"/>
  <c r="Y31" i="2"/>
  <c r="Z31" i="2" s="1"/>
  <c r="Y32" i="2"/>
  <c r="Z32" i="2" s="1"/>
  <c r="Y33" i="2"/>
  <c r="Z33" i="2" s="1"/>
  <c r="Y34" i="2"/>
  <c r="Z34" i="2" s="1"/>
  <c r="Y35" i="2"/>
  <c r="Z35" i="2" s="1"/>
  <c r="Y36" i="2"/>
  <c r="Z36" i="2" s="1"/>
  <c r="Y37" i="2"/>
  <c r="Z37" i="2" s="1"/>
  <c r="Y38" i="2"/>
  <c r="Z38" i="2" s="1"/>
  <c r="Y39" i="2"/>
  <c r="Z39" i="2" s="1"/>
  <c r="Y40" i="2"/>
  <c r="Z40" i="2" s="1"/>
  <c r="Y41" i="2"/>
  <c r="Z41" i="2" s="1"/>
  <c r="Y42" i="2"/>
  <c r="Z42" i="2" s="1"/>
  <c r="Y43" i="2"/>
  <c r="Z43" i="2" s="1"/>
  <c r="Y44" i="2"/>
  <c r="Z44" i="2" s="1"/>
  <c r="Y45" i="2"/>
  <c r="Z45" i="2" s="1"/>
  <c r="Y46" i="2"/>
  <c r="Z46" i="2" s="1"/>
  <c r="Y47" i="2"/>
  <c r="Z47" i="2" s="1"/>
  <c r="Y48" i="2"/>
  <c r="Z48" i="2" s="1"/>
  <c r="Y49" i="2"/>
  <c r="Z49" i="2" s="1"/>
  <c r="Y50" i="2"/>
  <c r="Z50" i="2" s="1"/>
  <c r="Y51" i="2"/>
  <c r="Z51" i="2" s="1"/>
  <c r="Y52" i="2"/>
  <c r="Z52" i="2" s="1"/>
  <c r="Y53" i="2"/>
  <c r="Z53" i="2" s="1"/>
  <c r="Y54" i="2"/>
  <c r="Z54" i="2" s="1"/>
  <c r="Y55" i="2"/>
  <c r="Z55" i="2" s="1"/>
  <c r="Y56" i="2"/>
  <c r="Z56" i="2" s="1"/>
  <c r="Y57" i="2"/>
  <c r="Z57" i="2" s="1"/>
  <c r="Y58" i="2"/>
  <c r="Z58" i="2" s="1"/>
  <c r="Y59" i="2"/>
  <c r="Z59" i="2" s="1"/>
  <c r="Y60" i="2"/>
  <c r="Z60" i="2" s="1"/>
  <c r="Y61" i="2"/>
  <c r="Z61" i="2" s="1"/>
  <c r="Y62" i="2"/>
  <c r="Z62" i="2" s="1"/>
  <c r="Y63" i="2"/>
  <c r="Z63" i="2" s="1"/>
  <c r="Y64" i="2"/>
  <c r="Z64" i="2" s="1"/>
  <c r="Y65" i="2"/>
  <c r="Z65" i="2" s="1"/>
  <c r="Y66" i="2"/>
  <c r="Z66" i="2" s="1"/>
  <c r="Y67" i="2"/>
  <c r="Z67" i="2" s="1"/>
  <c r="Y68" i="2"/>
  <c r="Z68" i="2" s="1"/>
  <c r="Y69" i="2"/>
  <c r="Z69" i="2" s="1"/>
  <c r="Y70" i="2"/>
  <c r="Z70" i="2" s="1"/>
  <c r="Y71" i="2"/>
  <c r="Z71" i="2" s="1"/>
  <c r="Y72" i="2"/>
  <c r="Z72" i="2" s="1"/>
  <c r="Y73" i="2"/>
  <c r="Z73" i="2" s="1"/>
  <c r="Y74" i="2"/>
  <c r="Z74" i="2" s="1"/>
  <c r="Y75" i="2"/>
  <c r="Z75" i="2" s="1"/>
  <c r="Y76" i="2"/>
  <c r="Z76" i="2" s="1"/>
  <c r="Y77" i="2"/>
  <c r="Z77" i="2" s="1"/>
  <c r="Y78" i="2"/>
  <c r="Z78" i="2" s="1"/>
  <c r="Y79" i="2"/>
  <c r="Z79" i="2" s="1"/>
  <c r="Y80" i="2"/>
  <c r="Z80" i="2" s="1"/>
  <c r="Y81" i="2"/>
  <c r="Z81" i="2" s="1"/>
  <c r="Y82" i="2"/>
  <c r="Z82" i="2" s="1"/>
  <c r="Y83" i="2"/>
  <c r="Z83" i="2" s="1"/>
  <c r="Y84" i="2"/>
  <c r="Z84" i="2" s="1"/>
  <c r="Y85" i="2"/>
  <c r="Z85" i="2" s="1"/>
  <c r="Y86" i="2"/>
  <c r="Z86" i="2" s="1"/>
  <c r="Y87" i="2"/>
  <c r="Z87" i="2" s="1"/>
  <c r="Y88" i="2"/>
  <c r="Z88" i="2" s="1"/>
  <c r="Y89" i="2"/>
  <c r="Z89" i="2" s="1"/>
  <c r="Y90" i="2"/>
  <c r="Z90" i="2" s="1"/>
  <c r="Y91" i="2"/>
  <c r="Z91" i="2" s="1"/>
  <c r="Y92" i="2"/>
  <c r="Z92" i="2" s="1"/>
  <c r="Y93" i="2"/>
  <c r="Z93" i="2" s="1"/>
  <c r="Y94" i="2"/>
  <c r="Z94" i="2" s="1"/>
  <c r="Y95" i="2"/>
  <c r="Z95" i="2" s="1"/>
  <c r="Y96" i="2"/>
  <c r="Z96" i="2" s="1"/>
  <c r="Y97" i="2"/>
  <c r="Z97" i="2" s="1"/>
  <c r="Y98" i="2"/>
  <c r="Z98" i="2" s="1"/>
  <c r="Y99" i="2"/>
  <c r="Z99" i="2" s="1"/>
  <c r="Y100" i="2"/>
  <c r="Z100" i="2" s="1"/>
  <c r="Y101" i="2"/>
  <c r="Z101" i="2" s="1"/>
  <c r="Y102" i="2"/>
  <c r="Z102" i="2" s="1"/>
  <c r="Y103" i="2"/>
  <c r="Z103" i="2" s="1"/>
  <c r="Y104" i="2"/>
  <c r="Z104" i="2" s="1"/>
  <c r="Y105" i="2"/>
  <c r="Z105" i="2" s="1"/>
  <c r="Y106" i="2"/>
  <c r="Z106" i="2" s="1"/>
  <c r="Y107" i="2"/>
  <c r="Z107" i="2" s="1"/>
  <c r="Y108" i="2"/>
  <c r="Z108" i="2" s="1"/>
  <c r="Y109" i="2"/>
  <c r="Z109" i="2" s="1"/>
  <c r="Y110" i="2"/>
  <c r="Z110" i="2" s="1"/>
  <c r="Y111" i="2"/>
  <c r="Z111" i="2" s="1"/>
  <c r="Y112" i="2"/>
  <c r="Z112" i="2" s="1"/>
  <c r="Y113" i="2"/>
  <c r="Z113" i="2" s="1"/>
  <c r="Y114" i="2"/>
  <c r="Z114" i="2" s="1"/>
  <c r="Y115" i="2"/>
  <c r="Z115" i="2" s="1"/>
  <c r="Y116" i="2"/>
  <c r="Z116" i="2" s="1"/>
  <c r="Y117" i="2"/>
  <c r="Z117" i="2" s="1"/>
  <c r="Y118" i="2"/>
  <c r="Z118" i="2" s="1"/>
  <c r="Y119" i="2"/>
  <c r="Z119" i="2" s="1"/>
  <c r="Y120" i="2"/>
  <c r="Z120" i="2" s="1"/>
  <c r="Y121" i="2"/>
  <c r="Z121" i="2" s="1"/>
  <c r="Y122" i="2"/>
  <c r="Z122" i="2" s="1"/>
  <c r="Y123" i="2"/>
  <c r="Z123" i="2" s="1"/>
  <c r="Y124" i="2"/>
  <c r="Z124" i="2" s="1"/>
  <c r="Y125" i="2"/>
  <c r="Z125" i="2" s="1"/>
  <c r="Y126" i="2"/>
  <c r="Z126" i="2" s="1"/>
  <c r="Y127" i="2"/>
  <c r="Z127" i="2" s="1"/>
  <c r="Y128" i="2"/>
  <c r="Z128" i="2" s="1"/>
  <c r="Y129" i="2"/>
  <c r="Z129" i="2" s="1"/>
  <c r="Y12" i="2"/>
  <c r="Z12" i="2" s="1"/>
  <c r="Y130" i="2"/>
  <c r="Z130" i="2" s="1"/>
  <c r="Y131" i="2"/>
  <c r="Z131" i="2" s="1"/>
  <c r="Y11" i="2"/>
  <c r="Z11" i="2" s="1"/>
  <c r="Y132" i="2"/>
  <c r="Z132" i="2" s="1"/>
  <c r="Y133" i="2"/>
  <c r="Z133" i="2" s="1"/>
  <c r="Y134" i="2"/>
  <c r="Z134" i="2" s="1"/>
  <c r="Y135" i="2"/>
  <c r="Z135" i="2" s="1"/>
  <c r="Y136" i="2"/>
  <c r="Z136" i="2" s="1"/>
  <c r="Y137" i="2"/>
  <c r="Z137" i="2" s="1"/>
  <c r="Y138" i="2"/>
  <c r="Z138" i="2" s="1"/>
  <c r="Y139" i="2"/>
  <c r="Z139" i="2" s="1"/>
  <c r="Y140" i="2"/>
  <c r="Z140" i="2" s="1"/>
  <c r="Y141" i="2"/>
  <c r="Z141" i="2" s="1"/>
  <c r="Y142" i="2"/>
  <c r="Z142" i="2" s="1"/>
  <c r="Y143" i="2"/>
  <c r="Z143" i="2" s="1"/>
  <c r="Y144" i="2"/>
  <c r="Z144" i="2" s="1"/>
  <c r="Y145" i="2"/>
  <c r="Z145" i="2" s="1"/>
  <c r="Y13" i="2"/>
  <c r="Z13" i="2" s="1"/>
  <c r="Y146" i="2"/>
  <c r="Z146" i="2" s="1"/>
  <c r="Y147" i="2"/>
  <c r="Z147" i="2" s="1"/>
  <c r="Y148" i="2"/>
  <c r="Z148" i="2" s="1"/>
  <c r="Y149" i="2"/>
  <c r="Z149" i="2" s="1"/>
  <c r="Y150" i="2"/>
  <c r="Y14" i="2"/>
  <c r="Z14" i="2" s="1"/>
  <c r="Y15" i="2"/>
  <c r="Z15" i="2" s="1"/>
  <c r="Y16" i="2"/>
  <c r="Z16" i="2" s="1"/>
  <c r="Y17" i="2"/>
  <c r="Z17" i="2" s="1"/>
  <c r="Y18" i="2"/>
  <c r="Z18" i="2" s="1"/>
  <c r="Y19" i="2"/>
  <c r="Z19" i="2" s="1"/>
  <c r="Y20" i="2"/>
  <c r="Z20" i="2" s="1"/>
  <c r="Y21" i="2"/>
  <c r="Z21" i="2" s="1"/>
  <c r="Y22" i="2"/>
  <c r="Z22" i="2" s="1"/>
  <c r="Z29" i="2"/>
  <c r="Z30" i="2"/>
  <c r="Z150" i="2"/>
  <c r="AE24" i="2"/>
  <c r="AB24" i="2" s="1"/>
  <c r="AE25" i="2"/>
  <c r="AB25" i="2" s="1"/>
  <c r="AE26" i="2"/>
  <c r="AB26" i="2" s="1"/>
  <c r="AE27" i="2"/>
  <c r="AB27" i="2" s="1"/>
  <c r="AE28" i="2"/>
  <c r="AB28" i="2" s="1"/>
  <c r="AE29" i="2"/>
  <c r="AB29" i="2" s="1"/>
  <c r="AE30" i="2"/>
  <c r="AB30" i="2" s="1"/>
  <c r="AE31" i="2"/>
  <c r="AB31" i="2" s="1"/>
  <c r="AE32" i="2"/>
  <c r="AB32" i="2" s="1"/>
  <c r="AE33" i="2"/>
  <c r="AB33" i="2" s="1"/>
  <c r="AE34" i="2"/>
  <c r="AB34" i="2" s="1"/>
  <c r="AE35" i="2"/>
  <c r="AB35" i="2" s="1"/>
  <c r="AE36" i="2"/>
  <c r="AB36" i="2" s="1"/>
  <c r="AE37" i="2"/>
  <c r="AB37" i="2" s="1"/>
  <c r="AE38" i="2"/>
  <c r="AB38" i="2" s="1"/>
  <c r="AE39" i="2"/>
  <c r="AB39" i="2" s="1"/>
  <c r="AE40" i="2"/>
  <c r="AB40" i="2" s="1"/>
  <c r="AE41" i="2"/>
  <c r="AB41" i="2" s="1"/>
  <c r="AE42" i="2"/>
  <c r="AB42" i="2" s="1"/>
  <c r="AE43" i="2"/>
  <c r="AB43" i="2" s="1"/>
  <c r="AE44" i="2"/>
  <c r="AB44" i="2" s="1"/>
  <c r="AE45" i="2"/>
  <c r="AB45" i="2" s="1"/>
  <c r="AE46" i="2"/>
  <c r="AB46" i="2" s="1"/>
  <c r="AE47" i="2"/>
  <c r="AB47" i="2" s="1"/>
  <c r="AE48" i="2"/>
  <c r="AB48" i="2" s="1"/>
  <c r="AE49" i="2"/>
  <c r="AB49" i="2" s="1"/>
  <c r="AE50" i="2"/>
  <c r="AB50" i="2" s="1"/>
  <c r="AE51" i="2"/>
  <c r="AB51" i="2" s="1"/>
  <c r="AE52" i="2"/>
  <c r="AB52" i="2" s="1"/>
  <c r="AE53" i="2"/>
  <c r="AB53" i="2" s="1"/>
  <c r="AE54" i="2"/>
  <c r="AB54" i="2" s="1"/>
  <c r="AE55" i="2"/>
  <c r="AB55" i="2" s="1"/>
  <c r="AE56" i="2"/>
  <c r="AB56" i="2" s="1"/>
  <c r="AE57" i="2"/>
  <c r="AB57" i="2" s="1"/>
  <c r="AE58" i="2"/>
  <c r="AB58" i="2" s="1"/>
  <c r="AE59" i="2"/>
  <c r="AB59" i="2" s="1"/>
  <c r="AE60" i="2"/>
  <c r="AB60" i="2" s="1"/>
  <c r="AE61" i="2"/>
  <c r="AB61" i="2" s="1"/>
  <c r="AE62" i="2"/>
  <c r="AB62" i="2" s="1"/>
  <c r="AE63" i="2"/>
  <c r="AB63" i="2" s="1"/>
  <c r="AE64" i="2"/>
  <c r="AB64" i="2" s="1"/>
  <c r="AE65" i="2"/>
  <c r="AB65" i="2" s="1"/>
  <c r="AE66" i="2"/>
  <c r="AB66" i="2" s="1"/>
  <c r="AE67" i="2"/>
  <c r="AB67" i="2" s="1"/>
  <c r="AE68" i="2"/>
  <c r="AB68" i="2" s="1"/>
  <c r="AE69" i="2"/>
  <c r="AB69" i="2" s="1"/>
  <c r="AE70" i="2"/>
  <c r="AB70" i="2" s="1"/>
  <c r="AE71" i="2"/>
  <c r="AB71" i="2" s="1"/>
  <c r="AE72" i="2"/>
  <c r="AB72" i="2" s="1"/>
  <c r="AE73" i="2"/>
  <c r="AB73" i="2" s="1"/>
  <c r="AE74" i="2"/>
  <c r="AB74" i="2" s="1"/>
  <c r="AE75" i="2"/>
  <c r="AB75" i="2" s="1"/>
  <c r="AE76" i="2"/>
  <c r="AB76" i="2" s="1"/>
  <c r="AE77" i="2"/>
  <c r="AB77" i="2" s="1"/>
  <c r="AE78" i="2"/>
  <c r="AB78" i="2" s="1"/>
  <c r="AE79" i="2"/>
  <c r="AB79" i="2" s="1"/>
  <c r="AE80" i="2"/>
  <c r="AB80" i="2" s="1"/>
  <c r="AE81" i="2"/>
  <c r="AB81" i="2" s="1"/>
  <c r="AE82" i="2"/>
  <c r="AB82" i="2" s="1"/>
  <c r="AE83" i="2"/>
  <c r="AB83" i="2" s="1"/>
  <c r="AE84" i="2"/>
  <c r="AB84" i="2" s="1"/>
  <c r="AE85" i="2"/>
  <c r="AB85" i="2" s="1"/>
  <c r="AE86" i="2"/>
  <c r="AB86" i="2" s="1"/>
  <c r="AE87" i="2"/>
  <c r="AB87" i="2" s="1"/>
  <c r="AE88" i="2"/>
  <c r="AB88" i="2" s="1"/>
  <c r="AE89" i="2"/>
  <c r="AB89" i="2" s="1"/>
  <c r="AE90" i="2"/>
  <c r="AB90" i="2" s="1"/>
  <c r="AE91" i="2"/>
  <c r="AB91" i="2" s="1"/>
  <c r="AE92" i="2"/>
  <c r="AB92" i="2" s="1"/>
  <c r="AE93" i="2"/>
  <c r="AB93" i="2" s="1"/>
  <c r="AE94" i="2"/>
  <c r="AB94" i="2" s="1"/>
  <c r="AE95" i="2"/>
  <c r="AB95" i="2" s="1"/>
  <c r="AE96" i="2"/>
  <c r="AB96" i="2" s="1"/>
  <c r="AE97" i="2"/>
  <c r="AB97" i="2" s="1"/>
  <c r="AE98" i="2"/>
  <c r="AB98" i="2" s="1"/>
  <c r="AE99" i="2"/>
  <c r="AB99" i="2" s="1"/>
  <c r="AE100" i="2"/>
  <c r="AB100" i="2" s="1"/>
  <c r="AE101" i="2"/>
  <c r="AB101" i="2" s="1"/>
  <c r="AE102" i="2"/>
  <c r="AB102" i="2" s="1"/>
  <c r="AE103" i="2"/>
  <c r="AB103" i="2" s="1"/>
  <c r="AE104" i="2"/>
  <c r="AB104" i="2" s="1"/>
  <c r="AE105" i="2"/>
  <c r="AB105" i="2" s="1"/>
  <c r="AE106" i="2"/>
  <c r="AB106" i="2" s="1"/>
  <c r="AE107" i="2"/>
  <c r="AB107" i="2" s="1"/>
  <c r="AE108" i="2"/>
  <c r="AB108" i="2" s="1"/>
  <c r="AE109" i="2"/>
  <c r="AB109" i="2" s="1"/>
  <c r="AE110" i="2"/>
  <c r="AB110" i="2" s="1"/>
  <c r="AE111" i="2"/>
  <c r="AB111" i="2" s="1"/>
  <c r="AE112" i="2"/>
  <c r="AB112" i="2" s="1"/>
  <c r="AE113" i="2"/>
  <c r="AB113" i="2" s="1"/>
  <c r="AE114" i="2"/>
  <c r="AB114" i="2" s="1"/>
  <c r="AE115" i="2"/>
  <c r="AB115" i="2" s="1"/>
  <c r="AE116" i="2"/>
  <c r="AB116" i="2" s="1"/>
  <c r="AE117" i="2"/>
  <c r="AB117" i="2" s="1"/>
  <c r="AE118" i="2"/>
  <c r="AB118" i="2" s="1"/>
  <c r="AE119" i="2"/>
  <c r="AB119" i="2" s="1"/>
  <c r="AE120" i="2"/>
  <c r="AB120" i="2" s="1"/>
  <c r="AE121" i="2"/>
  <c r="AB121" i="2" s="1"/>
  <c r="AE122" i="2"/>
  <c r="AB122" i="2" s="1"/>
  <c r="AE123" i="2"/>
  <c r="AB123" i="2" s="1"/>
  <c r="AE124" i="2"/>
  <c r="AB124" i="2" s="1"/>
  <c r="AE125" i="2"/>
  <c r="AB125" i="2" s="1"/>
  <c r="AE126" i="2"/>
  <c r="AB126" i="2" s="1"/>
  <c r="AE127" i="2"/>
  <c r="AB127" i="2" s="1"/>
  <c r="AE128" i="2"/>
  <c r="AB128" i="2" s="1"/>
  <c r="AE129" i="2"/>
  <c r="AB129" i="2" s="1"/>
  <c r="AE12" i="2"/>
  <c r="AB12" i="2" s="1"/>
  <c r="AE130" i="2"/>
  <c r="AB130" i="2" s="1"/>
  <c r="AE131" i="2"/>
  <c r="AB131" i="2" s="1"/>
  <c r="AE11" i="2"/>
  <c r="AB11" i="2" s="1"/>
  <c r="AE132" i="2"/>
  <c r="AB132" i="2" s="1"/>
  <c r="AE133" i="2"/>
  <c r="AB133" i="2" s="1"/>
  <c r="AE134" i="2"/>
  <c r="AB134" i="2" s="1"/>
  <c r="AE135" i="2"/>
  <c r="AB135" i="2" s="1"/>
  <c r="AE136" i="2"/>
  <c r="AB136" i="2" s="1"/>
  <c r="AE137" i="2"/>
  <c r="AB137" i="2" s="1"/>
  <c r="AE138" i="2"/>
  <c r="AB138" i="2" s="1"/>
  <c r="AE139" i="2"/>
  <c r="AB139" i="2" s="1"/>
  <c r="AE140" i="2"/>
  <c r="AB140" i="2" s="1"/>
  <c r="AE141" i="2"/>
  <c r="AB141" i="2" s="1"/>
  <c r="AE142" i="2"/>
  <c r="AB142" i="2" s="1"/>
  <c r="AE143" i="2"/>
  <c r="AB143" i="2" s="1"/>
  <c r="AE144" i="2"/>
  <c r="AB144" i="2" s="1"/>
  <c r="AE145" i="2"/>
  <c r="AB145" i="2" s="1"/>
  <c r="AE13" i="2"/>
  <c r="AB13" i="2" s="1"/>
  <c r="AE146" i="2"/>
  <c r="AB146" i="2" s="1"/>
  <c r="AE147" i="2"/>
  <c r="AB147" i="2" s="1"/>
  <c r="AE148" i="2"/>
  <c r="AB148" i="2" s="1"/>
  <c r="AE149" i="2"/>
  <c r="AB149" i="2" s="1"/>
  <c r="AE150" i="2"/>
  <c r="AB150" i="2" s="1"/>
  <c r="AE14" i="2"/>
  <c r="AB14" i="2" s="1"/>
  <c r="AE15" i="2"/>
  <c r="AB15" i="2" s="1"/>
  <c r="AE16" i="2"/>
  <c r="AB16" i="2" s="1"/>
  <c r="AE17" i="2"/>
  <c r="AB17" i="2" s="1"/>
  <c r="AE18" i="2"/>
  <c r="AB18" i="2" s="1"/>
  <c r="AE19" i="2"/>
  <c r="AB19" i="2" s="1"/>
  <c r="AE20" i="2"/>
  <c r="AB20" i="2" s="1"/>
  <c r="AE21" i="2"/>
  <c r="AB21" i="2" s="1"/>
  <c r="AE22" i="2"/>
  <c r="AB22" i="2" s="1"/>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124" i="2"/>
  <c r="AF125" i="2"/>
  <c r="AF126" i="2"/>
  <c r="AF127" i="2"/>
  <c r="AF128" i="2"/>
  <c r="AF129" i="2"/>
  <c r="AF12" i="2"/>
  <c r="AF130" i="2"/>
  <c r="AF131" i="2"/>
  <c r="AF11" i="2"/>
  <c r="AF132" i="2"/>
  <c r="AF133" i="2"/>
  <c r="AF134" i="2"/>
  <c r="AF135" i="2"/>
  <c r="AF136" i="2"/>
  <c r="AF137" i="2"/>
  <c r="AF138" i="2"/>
  <c r="AF139" i="2"/>
  <c r="AF140" i="2"/>
  <c r="AF141" i="2"/>
  <c r="AF142" i="2"/>
  <c r="AF143" i="2"/>
  <c r="AF144" i="2"/>
  <c r="AF145" i="2"/>
  <c r="AF13" i="2"/>
  <c r="AF146" i="2"/>
  <c r="AF147" i="2"/>
  <c r="AF148" i="2"/>
  <c r="AF149" i="2"/>
  <c r="AF150" i="2"/>
  <c r="AF14" i="2"/>
  <c r="AF15" i="2"/>
  <c r="AF16" i="2"/>
  <c r="AF17" i="2"/>
  <c r="AF18" i="2"/>
  <c r="AF19" i="2"/>
  <c r="AF20" i="2"/>
  <c r="AF21" i="2"/>
  <c r="AF22" i="2"/>
  <c r="AF23" i="2"/>
  <c r="AE23" i="2"/>
  <c r="X23" i="2"/>
  <c r="Y23" i="2"/>
  <c r="E20" i="1"/>
  <c r="E19" i="1"/>
  <c r="AB23" i="2" l="1"/>
  <c r="Z23"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2"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3"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4"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5"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6"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7"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<sst xmlns="http://schemas.openxmlformats.org/spreadsheetml/2006/main" count="1195" uniqueCount="288">
  <si>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</si>
  <si>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</si>
  <si>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</si>
  <si>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</si>
  <si>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</si>
  <si>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</si>
  <si>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</si>
  <si>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</si>
  <si>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</si>
  <si>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</si>
  <si>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</si>
  <si>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</si>
  <si>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</si>
  <si>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</si>
  <si>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</si>
  <si>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</si>
  <si>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</si>
  <si>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</si>
  <si>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</si>
  <si>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</si>
  <si>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</si>
  <si>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</si>
  <si>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</si>
  <si>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</si>
  <si>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</si>
  <si>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</si>
  <si>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</si>
  <si>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</si>
  <si>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</si>
  <si>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</si>
  <si>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</si>
  <si>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</si>
  <si>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</si>
  <si>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</si>
  <si>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</si>
  <si>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</si>
  <si>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</si>
  <si>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</si>
  <si>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</si>
  <si>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</si>
  <si>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</si>
  <si>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</si>
  <si>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</si>
  <si>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</si>
  <si>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</si>
  <si>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</si>
  <si>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3 3. Prorroga</t>
  </si>
  <si>
    <t>(CPS) Directa Prestacion Servicios Profesionales y Apoyo a la Gestión</t>
  </si>
  <si>
    <t>(CPS) Prestación Servicios Profesionales</t>
  </si>
  <si>
    <t>1 1. Cesión</t>
  </si>
  <si>
    <t>SUBD. TALENTO HUMANO</t>
  </si>
  <si>
    <t>Selección Abreviada - Subasta Inversa</t>
  </si>
  <si>
    <t>Prestación de Servicios</t>
  </si>
  <si>
    <t>DESPACHO DIR. DISTRITAL COBRO</t>
  </si>
  <si>
    <t>FONDO CUENTA CONCEJO DE BOGOTA, D.C.</t>
  </si>
  <si>
    <t>0111-04 - Fondo Cuenta Concejo de Bogotá, D.C.</t>
  </si>
  <si>
    <t>https://community.secop.gov.co/Public/Tendering/OpportunityDetail/Index?noticeUID=CO1.NTC.5884060&amp;isFromPublicArea=True&amp;isModal=true&amp;asPopupView=true</t>
  </si>
  <si>
    <t>Deposito Valores</t>
  </si>
  <si>
    <t>OF. OPERACIONES FINANCIERAS</t>
  </si>
  <si>
    <t>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t>
  </si>
  <si>
    <t>4 4. Adición / Prórroga</t>
  </si>
  <si>
    <t>(CPS) Prestación Servicio Apoyo a la Gestión</t>
  </si>
  <si>
    <t>OF. COBRO GENERAL</t>
  </si>
  <si>
    <t>SUBD. EDUCACION TRIBUTARIA Y SERVICIO</t>
  </si>
  <si>
    <t>2 2. Adición</t>
  </si>
  <si>
    <t>Convenio Interadministrativo</t>
  </si>
  <si>
    <t>Mínima Cuantía</t>
  </si>
  <si>
    <t>Selección Abreviada - Menor Cuantía</t>
  </si>
  <si>
    <t>Licitación Pública</t>
  </si>
  <si>
    <t>https://community.secop.gov.co/Public/Tendering/OpportunityDetail/Index?noticeUID=CO1.NTC.7001645&amp;isFromPublicArea=True&amp;isModal=true&amp;asPopupView=true</t>
  </si>
  <si>
    <t>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t>
  </si>
  <si>
    <t>https://community.secop.gov.co/Public/Tendering/OpportunityDetail/Index?noticeUID=CO1.NTC.7551349&amp;isFromPublicArea=True&amp;isModal=true&amp;asPopupView=true</t>
  </si>
  <si>
    <t>Prestar servicios profesionales para realizar la programación,seguimiento y evaluación de los planes, programas y proyectos a cargodel proceso de gestión financiera, en el marco de las diferentes etapascontractuales.</t>
  </si>
  <si>
    <t>https://community.secop.gov.co/Public/Tendering/OpportunityDetail/Index?noticeUID=CO1.NTC.7838233&amp;isFromPublicArea=True&amp;isModal=true&amp;asPopupView=true</t>
  </si>
  <si>
    <t>Prestar servicios profesionales para apoyar la Dirección Administrativaen la gestión de las actividades relacionadas con el seguimiento a laejecución contractual y procesos de liquidación de los expedientescontractuales.</t>
  </si>
  <si>
    <t>https://community.secop.gov.co/Public/Tendering/OpportunityDetail/Index?noticeUID=CO1.NTC.7968745&amp;isFromPublicArea=True&amp;isModal=true&amp;asPopupView=true</t>
  </si>
  <si>
    <t>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</si>
  <si>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</si>
  <si>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</si>
  <si>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Directa Prestacion Servicios Profesionales y Apoyo a la Gestión</t>
  </si>
  <si>
    <t>https://community.secop.gov.co/Public/Tendering/OpportunityDetail/Index?noticeUID=CO1.NTC.7898733&amp;isFromPublicArea=True&amp;isModal=true&amp;asPopupView=true</t>
  </si>
  <si>
    <t>Prestar servicios de apoyo a la gestión en relación con los procesos acargo de las Comisiones Permanentes de la Corporación.</t>
  </si>
  <si>
    <t>SUBD. ADMINISTRATIVA Y FINANCIERA</t>
  </si>
  <si>
    <t>OF. ASESORA DE COMUNICACIONES</t>
  </si>
  <si>
    <t>Secretaría Distrital de Hacienda
Gestión Contractual Octubre 2025 - Modificaciones</t>
  </si>
  <si>
    <t>https://community.secop.gov.co/Public/Tendering/OpportunityDetail/Index?noticeUID=CO1.NTC.7286150&amp;isFromPublicArea=True&amp;isModal=true&amp;asPopupView=true</t>
  </si>
  <si>
    <t>SUBD. ASUNTOS CONTRACTUALES</t>
  </si>
  <si>
    <t>Prestar servicios profesionales jurídicos en temas administrativos y contractuales de competencia de la Subdirección de Asuntos Contractuales de la Secretaría Distrital de Hacienda</t>
  </si>
  <si>
    <t>https://community.secop.gov.co/Public/Tendering/OpportunityDetail/Index?noticeUID=CO1.NTC.7289630&amp;isFromPublicArea=True&amp;isModal=true&amp;asPopupView=true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</si>
  <si>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</si>
  <si>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https://community.secop.gov.co/Public/Tendering/OpportunityDetail/Index?noticeUID=CO1.NTC.7305280&amp;isFromPublicArea=True&amp;isModal=true&amp;asPopupView=true</t>
  </si>
  <si>
    <t>Prestar servicios de apoyo a la gestión de carácter administrativo a laSubdirección de Asuntos Contractuales, contribuyendo con laconsolidación y organización de documentos.</t>
  </si>
  <si>
    <t>https://community.secop.gov.co/Public/Tendering/OpportunityDetail/Index?noticeUID=CO1.NTC.7296597&amp;isFromPublicArea=True&amp;isModal=true&amp;asPopupView=true</t>
  </si>
  <si>
    <t>Prestar servicios profesionales a la Subdirección de AsuntosContractuales para gestionar la construcción de documentos precontractuales.</t>
  </si>
  <si>
    <t>https://community.secop.gov.co/Public/Tendering/OpportunityDetail/Index?noticeUID=CO1.NTC.7302452&amp;isFromPublicArea=True&amp;isModal=true&amp;asPopupView=true</t>
  </si>
  <si>
    <t>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t>
  </si>
  <si>
    <t>https://community.secop.gov.co/Public/Tendering/OpportunityDetail/Index?noticeUID=CO1.NTC.7306863&amp;isFromPublicArea=True&amp;isModal=true&amp;asPopupView=true</t>
  </si>
  <si>
    <t>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t>
  </si>
  <si>
    <t>https://community.secop.gov.co/Public/Tendering/OpportunityDetail/Index?noticeUID=CO1.NTC.7304182&amp;isFromPublicArea=True&amp;isModal=true&amp;asPopupView=true</t>
  </si>
  <si>
    <t>Prestar los servicios profesionales para realizar apoyo de creación ycargue de información en el sistema Web Center Content de losexpedientes digitales y aplicación de las TRD y TVD de los expedientesfísicos en la Subdirección de Asuntos Contractuales.</t>
  </si>
  <si>
    <t>https://community.secop.gov.co/Public/Tendering/OpportunityDetail/Index?noticeUID=CO1.NTC.7328533&amp;isFromPublicArea=True&amp;isModal=true&amp;asPopupView=true</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</si>
  <si>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</si>
  <si>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https://community.secop.gov.co/Public/Tendering/OpportunityDetail/Index?noticeUID=CO1.NTC.7298022&amp;isFromPublicArea=True&amp;isModal=true&amp;asPopupView=true</t>
  </si>
  <si>
    <t>Prestar servicios profesionales para dar soporte y apoyo en lasupervisión de contratos y realizar las actividades de seguimiento ymonitoreo de los asuntos a cargo de la Subdirección de AsuntosContractuales.</t>
  </si>
  <si>
    <t>https://community.secop.gov.co/Public/Tendering/OpportunityDetail/Index?noticeUID=CO1.NTC.7298550&amp;isFromPublicArea=True&amp;isModal=true&amp;asPopupView=true</t>
  </si>
  <si>
    <t>Prestar servicios a la Subdirección de Asuntos Contractuales en lasensibilización y apropiación del uso de la plataforma tecnológica SECOPII, Tienda Virtual del Estado Colombiano (TVEC) y SECOP I, en el marcodel fortalecimiento de la gestión administrativa.</t>
  </si>
  <si>
    <t>https://community.secop.gov.co/Public/Tendering/OpportunityDetail/Index?noticeUID=CO1.NTC.7304845&amp;isFromPublicArea=True&amp;isModal=true&amp;asPopupView=true</t>
  </si>
  <si>
    <t>https://community.secop.gov.co/Public/Tendering/OpportunityDetail/Index?noticeUID=CO1.NTC.7307204&amp;isFromPublicArea=True&amp;isModal=true&amp;asPopupView=true</t>
  </si>
  <si>
    <t>https://community.secop.gov.co/Public/Tendering/OpportunityDetail/Index?noticeUID=CO1.NTC.7314637&amp;isFromPublicArea=True&amp;isModal=true&amp;asPopupView=true</t>
  </si>
  <si>
    <t>PRESTAR SERVICIOS PROFESIONALES PARA APOYAR LAS ACTIVIDADES DE LASUBDIRECCIÓN ADMINISTRATIVA Y FINANCIERA EN LO REFERENTE A TEMAS TRIBUTARIOS, PRESUPUESTALES Y DE PAGOS DE CONFORMIDAD A LOS PROCEDIMIENTOS, GUÍAS Y NORMATIVIDAD VIGENTES</t>
  </si>
  <si>
    <t>https://community.secop.gov.co/Public/Tendering/OpportunityDetail/Index?noticeUID=CO1.NTC.7310898&amp;isFromPublicArea=True&amp;isModal=true&amp;asPopupView=true</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</si>
  <si>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</si>
  <si>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https://community.secop.gov.co/Public/Tendering/OpportunityDetail/Index?noticeUID=CO1.NTC.7310899&amp;isFromPublicArea=True&amp;isModal=true&amp;asPopupView=true</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</si>
  <si>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</si>
  <si>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https://community.secop.gov.co/Public/Tendering/OpportunityDetail/Index?noticeUID=CO1.NTC.7311142&amp;isFromPublicArea=True&amp;isModal=true&amp;asPopupView=true</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</si>
  <si>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</si>
  <si>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https://community.secop.gov.co/Public/Tendering/OpportunityDetail/Index?noticeUID=CO1.NTC.7338743&amp;isFromPublicArea=True&amp;isModal=true&amp;asPopupView=true</t>
  </si>
  <si>
    <t>DESPACHO DIR. GESTION CORPORATIVA</t>
  </si>
  <si>
    <t>Prestar los servicios profesionales a la Dirección de GestiónCorporativa para apoyar la gestión de la Unidad Ejecutora 04 en el cumplimiento del Acuerdo 59 de 2002.</t>
  </si>
  <si>
    <t>https://community.secop.gov.co/Public/Tendering/OpportunityDetail/Index?noticeUID=CO1.NTC.7348579&amp;isFromPublicArea=True&amp;isModal=true&amp;asPopupView=true</t>
  </si>
  <si>
    <t>Prestación de servicios profesionales en los procesos de contratación yseguimiento programados para la vigencia 2025, asignados a laSubdirección de Educación Tributaria y Servicio.</t>
  </si>
  <si>
    <t>https://community.secop.gov.co/Public/Tendering/OpportunityDetail/Index?noticeUID=CO1.NTC.7353234&amp;isFromPublicArea=True&amp;isModal=true&amp;asPopupView=true</t>
  </si>
  <si>
    <t>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t>
  </si>
  <si>
    <t>https://community.secop.gov.co/Public/Tendering/OpportunityDetail/Index?noticeUID=CO1.NTC.7394397&amp;isFromPublicArea=True&amp;isModal=true&amp;asPopupView=true</t>
  </si>
  <si>
    <t>SUBD. CONSOLIDACION, GESTION E INVEST.</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</si>
  <si>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</si>
  <si>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https://community.secop.gov.co/Public/Tendering/OpportunityDetail/Index?noticeUID=CO1.NTC.7441381&amp;isFromPublicArea=True&amp;isModal=true&amp;asPopupView=true</t>
  </si>
  <si>
    <t>Prestación de servicios profesionales para el apoyo a la supervisión enla ejecución de los contratos programados para la vigencia 2025,asignados a la Subdirección de Educación Tributaria y Servicio.</t>
  </si>
  <si>
    <t>https://community.secop.gov.co/Public/Tendering/OpportunityDetail/Index?noticeUID=CO1.NTC.7371829&amp;isFromPublicArea=True&amp;isModal=true&amp;asPopupView=true</t>
  </si>
  <si>
    <t>Prestar los servicios profesionales a la Dirección de GestiónCorporativa para apoyar el cierre de expedientes contractuales y liquidación de los contratos de la Unidad Ejecutora 04 en el cumplimiento del Acuerdo 59 de 2002.</t>
  </si>
  <si>
    <t>https://community.secop.gov.co/Public/Tendering/OpportunityDetail/Index?noticeUID=CO1.NTC.7414344&amp;isFromPublicArea=True&amp;isModal=true&amp;asPopupView=true</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</si>
  <si>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</si>
  <si>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https://community.secop.gov.co/Public/Tendering/OpportunityDetail/Index?noticeUID=CO1.NTC.7427605&amp;isFromPublicArea=True&amp;isModal=true&amp;asPopupView=true</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</si>
  <si>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</si>
  <si>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https://community.secop.gov.co/Public/Tendering/OpportunityDetail/Index?noticeUID=CO1.NTC.7465030&amp;isFromPublicArea=True&amp;isModal=true&amp;asPopupView=true</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</si>
  <si>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</si>
  <si>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https://community.secop.gov.co/Public/Tendering/OpportunityDetail/Index?noticeUID=CO1.NTC.7454048&amp;isFromPublicArea=True&amp;isModal=true&amp;asPopupView=true</t>
  </si>
  <si>
    <t>Prestación de servicios de apoyo a la gestión vinculados a la recepcióny entrega de correspondencia de la Subdirección de Educación Tributariay Servicio, así como el seguimiento de las solicitudes y traslados entrelas dependencias.</t>
  </si>
  <si>
    <t>https://community.secop.gov.co/Public/Tendering/OpportunityDetail/Index?noticeUID=CO1.NTC.7530092&amp;isFromPublicArea=True&amp;isModal=true&amp;asPopupView=true</t>
  </si>
  <si>
    <t>OF. CONTROL INTERNO</t>
  </si>
  <si>
    <t>Prestar servicios profesionales en materia jurídica para el cumplimientoy apoyo a las funciones de la Oficina de Control Interno de laSecretaría Distrital de Hacienda.</t>
  </si>
  <si>
    <t>https://community.secop.gov.co/Public/Tendering/OpportunityDetail/Index?noticeUID=CO1.NTC.7553076&amp;isFromPublicArea=True&amp;isModal=true&amp;asPopupView=true</t>
  </si>
  <si>
    <t>Prestar los servicios profesionales a la Dirección de GestiónCorporativa para apoyar la gestión de la Unidad Ejecutora 04 frente alos procesos contractuales.</t>
  </si>
  <si>
    <t>https://community.secop.gov.co/Public/Tendering/OpportunityDetail/Index?noticeUID=CO1.NTC.7598303&amp;isFromPublicArea=True&amp;isModal=true&amp;asPopupView=true</t>
  </si>
  <si>
    <t>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t>
  </si>
  <si>
    <t>https://community.secop.gov.co/Public/Tendering/OpportunityDetail/Index?noticeUID=CO1.NTC.7608115&amp;isFromPublicArea=True&amp;isModal=true&amp;asPopupView=true</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</si>
  <si>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</si>
  <si>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https://community.secop.gov.co/Public/Tendering/OpportunityDetail/Index?noticeUID=CO1.NTC.7607632&amp;isFromPublicArea=True&amp;isModal=true&amp;asPopupView=true</t>
  </si>
  <si>
    <t>Prestar servicios profesionales especializados que permitan elcumplimiento de las actividades jurídicas y judiciales a cargo de laDirección Jurídica del Concejo de Bogotá y realizar las acciones demejora y correctivos a los conceptos que se deban adelantar por lacorporación.</t>
  </si>
  <si>
    <t>https://community.secop.gov.co/Public/Tendering/OpportunityDetail/Index?noticeUID=CO1.NTC.7617858&amp;isFromPublicArea=True&amp;isModal=true&amp;asPopupView=true</t>
  </si>
  <si>
    <t>SUBD. DESARROLLO SOCIAL</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</si>
  <si>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</si>
  <si>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https://community.secop.gov.co/Public/Tendering/OpportunityDetail/Index?noticeUID=CO1.NTC.7722679&amp;isFromPublicArea=True&amp;isModal=False</t>
  </si>
  <si>
    <t>Prestar los servicios profesionales en el soporte jurídico en losprocesos a cargo de la  Dirección Financiera de la Corporación</t>
  </si>
  <si>
    <t>https://community.secop.gov.co/Public/Tendering/OpportunityDetail/Index?noticeUID=CO1.NTC.7736891&amp;isFromPublicArea=True&amp;isModal=true&amp;asPopupView=true</t>
  </si>
  <si>
    <t>Prestar servicios profesionales para brindar acompañamiento jurídico enla proyección, revisión, análisis y seguimiento de los actosadministrativos requeridos en las etapas que se desarrollan en el marcodel proceso de administración del talento humano de la Corporación.</t>
  </si>
  <si>
    <t>https://community.secop.gov.co/Public/Tendering/OpportunityDetail/Index?noticeUID=CO1.NTC.7810977&amp;isFromPublicArea=True&amp;isModal=true&amp;asPopupView=true</t>
  </si>
  <si>
    <t>Prestar servicios profesionales en la direccion Administrativa parallevar a cabo el  análisis de las diferentes mediciones y herramientasdel mejoramiento del clima laboral de la corporacion en base a lasmediciones que se apliquen desde el area de Bienestar</t>
  </si>
  <si>
    <t>https://community.secop.gov.co/Public/Tendering/OpportunityDetail/Index?noticeUID=CO1.NTC.7774928&amp;isFromPublicArea=True&amp;isModal=true&amp;asPopupView=true</t>
  </si>
  <si>
    <t>Prestar los servicios profesionales para adelantar las actuacionesjurídicas y judiciales, asi como apoyar en las gestiones adminsitrativasy de seguimiento de la Direccion Juridica de la corporación.</t>
  </si>
  <si>
    <t>https://community.secop.gov.co/Public/Tendering/OpportunityDetail/Index?noticeUID=CO1.NTC.7783584&amp;isFromPublicArea=True&amp;isModal=true&amp;asPopupView=true</t>
  </si>
  <si>
    <t>Prestar servicios de apoyo para adelantar el desarrollo de lasactividades de seguimiento a la gestión y evaluación de planes y proyectos de los procesos de bienestar relativos a la administración del talento humano.</t>
  </si>
  <si>
    <t>https://community.secop.gov.co/Public/Tendering/OpportunityDetail/Index?noticeUID=CO1.NTC.7871273&amp;isFromPublicArea=True&amp;isModal=true&amp;asPopupView=true</t>
  </si>
  <si>
    <t>Prestar servicios profesionales para realizar la programación,seguimiento  ejecucion  de los contratos a cargo del proceso de gestiónfinanciera, en el marco de las diferentes etapas contractuales.</t>
  </si>
  <si>
    <t>https://community.secop.gov.co/Public/Tendering/OpportunityDetail/Index?noticeUID=CO1.NTC.7794137&amp;isFromPublicArea=True&amp;isModal=true&amp;asPopupView=true</t>
  </si>
  <si>
    <t>Prestar servicios profesionales de apoyo en seguimiento del Plan Anualde Adquisiciones de la SDH y manejo del Sistema de Información Bogdataen lo que la Subdirección Administrativa y Financiera tenga a su cargo,de conformidad a los procedimientos, guías y normatividad vigentes.</t>
  </si>
  <si>
    <t>https://community.secop.gov.co/Public/Tendering/OpportunityDetail/Index?noticeUID=CO1.NTC.7794096&amp;isFromPublicArea=True&amp;isModal=true&amp;asPopupView=true</t>
  </si>
  <si>
    <t>Prestar servicios profesionales para la gestión, trámite y seguimientode apoyo a la supervisión y de los asuntos relacionados con los procesosa cargo de la Oficina Asesora de Comunicaciones de la Corporación</t>
  </si>
  <si>
    <t>TVEC</t>
  </si>
  <si>
    <t>https://operaciones.colombiacompra.gov.co/tienda-virtual-del-estado-colombiano/ordenes-compra/142794</t>
  </si>
  <si>
    <t>Selección Abreviada - Acuerdo Marco</t>
  </si>
  <si>
    <t>SUBD. SOLUCIONES TIC</t>
  </si>
  <si>
    <t>Adquisición suscripción de infraestructura en la nube (landscape), yservicios integrales para soportar la operación de los diferentesmodulos ya implementados y parametrización y configuración de nuevasfuncionalidades de la Secretaria Distrital de Hacienda de Bogota.</t>
  </si>
  <si>
    <t>https://community.secop.gov.co/Public/Tendering/OpportunityDetail/Index?noticeUID=CO1.NTC.7809580&amp;isFromPublicArea=True&amp;isModal=true&amp;asPopupView=true</t>
  </si>
  <si>
    <t>Prestación Servicio Apoyo a la Gestión</t>
  </si>
  <si>
    <t>Prestar servicios para desarrollar las actividades contenidas en losPlanes de Bienestar e Incentivos y Mejoramiento del Clima Laboral parael Concejo de Bogotá D.C.</t>
  </si>
  <si>
    <t>https://community.secop.gov.co/Public/Tendering/OpportunityDetail/Index?noticeUID=CO1.NTC.7824031&amp;isFromPublicArea=True&amp;isModal=true&amp;asPopupView=true</t>
  </si>
  <si>
    <t>Prestar los servicios profesionales para realizar las actividadesrequeridas en las etapas planeación, seguimiento y liquidación de losprocesos contractuales que ejecuta la Corporación, en el marco de losplanes institucionales.</t>
  </si>
  <si>
    <t>https://community.secop.gov.co/Public/Tendering/OpportunityDetail/Index?noticeUID=CO1.NTC.7871691&amp;isFromPublicArea=True&amp;isModal=true&amp;asPopupView=true</t>
  </si>
  <si>
    <t>Prestar servicios profesionales relacionados con las gestiones decontratación y liquidaciones, en cumplimiento a los procesos administrativos y misionales de la dirección jurídica</t>
  </si>
  <si>
    <t>https://community.secop.gov.co/Public/Tendering/OpportunityDetail/Index?noticeUID=CO1.NTC.7872602&amp;isFromPublicArea=True&amp;isModal=true&amp;asPopupView=true</t>
  </si>
  <si>
    <t>Prestar los servicios profesionales para el desarrollo de lasactividades del modelo integrado de planeación y gestión de los procesosque se encuentran a cargo de la Dirección Jurídica</t>
  </si>
  <si>
    <t>https://community.secop.gov.co/Public/Tendering/OpportunityDetail/Index?noticeUID=CO1.NTC.7953974&amp;isFromPublicArea=True&amp;isModal=true&amp;asPopupView=true</t>
  </si>
  <si>
    <t>Prestar los servicios profesionales para la gestión, trámite yseguimiento para la consolidación y respuesta de los requerimientos recibidos en el marco de la misionalidad dela Corporación, generando mecanismos para la operatividad de la participación ciudadana.</t>
  </si>
  <si>
    <t>https://community.secop.gov.co/Public/Tendering/OpportunityDetail/Index?noticeUID=CO1.NTC.7868589&amp;isFromPublicArea=True&amp;isModal=true&amp;asPopupView=true</t>
  </si>
  <si>
    <t>Prestar servicios de apoyo a la Oficina de comunicaciones del Concejo deBogotá D.C., en el manejo de programas relacionados con la edición demedios digitales, fotografía, grabación y video. y demás actividadespropias de la Oficina</t>
  </si>
  <si>
    <t>https://community.secop.gov.co/Public/Tendering/OpportunityDetail/Index?noticeUID=CO1.NTC.7898530&amp;isFromPublicArea=True&amp;isModal=true&amp;asPopupView=true</t>
  </si>
  <si>
    <t>Prestar los servicios de apoyo a la gestión para el desarrollo de lascomisiones permanentes y plenarias del Concejo de Bogotá</t>
  </si>
  <si>
    <t>https://community.secop.gov.co/Public/Tendering/OpportunityDetail/Index?noticeUID=CO1.NTC.7942733&amp;isFromPublicArea=True&amp;isModal=true&amp;asPopupView=true</t>
  </si>
  <si>
    <t>Prestar los servicios profesionales para realizar las actividadesrequeridas en las etapas planeación, seguimiento y liquidación de losprocesos contractuales que hacen parte de la unidad ejecutora 04, en elmarco de los planes institucionales.</t>
  </si>
  <si>
    <t>https://community.secop.gov.co/Public/Tendering/OpportunityDetail/Index?noticeUID=CO1.NTC.7929755&amp;isFromPublicArea=True&amp;isModal=true&amp;asPopupView=true</t>
  </si>
  <si>
    <t>Prestar servicios de apoyo a la gestión administrativa y financiera dela Dirección de Gestión Corporativa de la Secretaría Distrital deHacienda, en aras de asegurar la correcta gestión, organizacion yoperatividad de los procesos internos de la entidad.</t>
  </si>
  <si>
    <t>https://community.secop.gov.co/Public/Tendering/OpportunityDetail/Index?noticeUID=CO1.NTC.7920036&amp;isFromPublicArea=True&amp;isModal=true&amp;asPopupView=true</t>
  </si>
  <si>
    <t>Prestar los servicios profesionales para el soporte, análisis yseguimiento jurídico requerido para la Dirección Financiera, que sedeban adelantar en desarrollo de los planes institucionales y de gestiónde la Corporación, y la elaboración, gestión y radicación de losprocesos contractuales que corresponden a la etapa de liquidación.</t>
  </si>
  <si>
    <t>https://community.secop.gov.co/Public/Tendering/OpportunityDetail/Index?noticeUID=CO1.NTC.7946896&amp;isFromPublicArea=True&amp;isModal=true&amp;asPopupView=true</t>
  </si>
  <si>
    <t>Prestar servicios profesionales para el apoyo en la gestión,verificación, y conciliación de la información contable revisión de losprocedimientos de contabilidad y acompañamiento en la elaboraciónestados financieros y políticas contables para asegurar la transparenciade la información</t>
  </si>
  <si>
    <t>https://community.secop.gov.co/Public/Tendering/OpportunityDetail/Index?noticeUID=CO1.NTC.7942833&amp;isFromPublicArea=True&amp;isModal=true&amp;asPopupView=true</t>
  </si>
  <si>
    <t>Prestar los servicios profesionales para la estructuración dedocumentos, e insumos necesarios para la creación en materia normativa,control político, participación ciudadana y gestión del conocimiento.</t>
  </si>
  <si>
    <t>https://community.secop.gov.co/Public/Tendering/OpportunityDetail/Index?noticeUID=CO1.NTC.7961608&amp;isFromPublicArea=True&amp;isModal=true&amp;asPopupView=true</t>
  </si>
  <si>
    <t>Prestar servicios profesionales para apoyar a la Dirección Jurídica delConcejo de Bogotá, con especial énfasis en análisis y respuestas aconceptos solcitados y gestiones propias de la direccion</t>
  </si>
  <si>
    <t>https://community.secop.gov.co/Public/Tendering/OpportunityDetail/Index?noticeUID=CO1.NTC.7970511&amp;isFromPublicArea=True&amp;isModal=true&amp;asPopupView=true</t>
  </si>
  <si>
    <t>Prestar los servicios profesionales a la Oficina de Control Interno delConcejo de Bogotá D.C. para el apoyo administrativo en las auditoríasinternas que se llevarán a cabo.</t>
  </si>
  <si>
    <t>https://community.secop.gov.co/Public/Tendering/OpportunityDetail/Index?noticeUID=CO1.NTC.7942297&amp;isFromPublicArea=True&amp;isModal=true&amp;asPopupView=true</t>
  </si>
  <si>
    <t>Prestar servicios profesionales para ofrecer respaldo a la DirecciónAdministrativa en asuntos jurídicos relacionados con contratación yliquidaciones, apoyando el cargue de expedientes radicados en lasplataforma SAP de SHD, en cumplimiento a los procesos administrativos ymisionales de la Corporación.</t>
  </si>
  <si>
    <t>https://community.secop.gov.co/Public/Tendering/OpportunityDetail/Index?noticeUID=CO1.NTC.7946140&amp;isFromPublicArea=True&amp;isModal=true&amp;asPopupView=true</t>
  </si>
  <si>
    <t>Prestación de servicios de apoyo a la gestión en relación con losprocesos a cargo de la Comisión Primera Permanente del Plan de Desarrollo y Ordenamiento Territorial de la Corporación en seguimiento a los debates de control político, proposiciones, trámites deproyectos de acuerdo y gestión documental.</t>
  </si>
  <si>
    <t>https://community.secop.gov.co/Public/Tendering/OpportunityDetail/Index?noticeUID=CO1.NTC.7974945&amp;isFromPublicArea=True&amp;isModal=true&amp;asPopupView=true</t>
  </si>
  <si>
    <t>Prestar servicios de apoyo a la gestión para la organización, ejecucióny desarrollo de eventos, así como para el funcionamiento de lasComisiones Permanentes y plenarias del Concejo de Bogotá</t>
  </si>
  <si>
    <t>https://community.secop.gov.co/Public/Tendering/OpportunityDetail/Index?noticeUID=CO1.NTC.7950905&amp;isFromPublicArea=True&amp;isModal=true&amp;asPopupView=true</t>
  </si>
  <si>
    <t>Prestar servicios profesionales para realizar los cierres de expedientes a cargo del proceso de gestión financiera, apoyando el cargue deexpedientes radicados en las plataforma SAP de SHD, y elaboracion de losinformes y documentos soportes para llevar a cabo las liquidaciones delos expedientes a cargo de la corporacion</t>
  </si>
  <si>
    <t>https://community.secop.gov.co/Public/Tendering/OpportunityDetail/Index?noticeUID=CO1.NTC.7971246&amp;isFromPublicArea=True&amp;isModal=true&amp;asPopupView=true</t>
  </si>
  <si>
    <t>Prestar los servicios profesionales a la gestión en base a lapreparación, alistamiento y organización del archivo que se encuentra acargo de  la dirección administrativa, de acuerdo con los normasarchivísticas vigentes</t>
  </si>
  <si>
    <t>https://community.secop.gov.co/Public/Tendering/OpportunityDetail/Index?noticeUID=CO1.NTC.8000970&amp;isFromPublicArea=True&amp;isModal=true&amp;asPopupView=true</t>
  </si>
  <si>
    <t>Prestar los servicios profesionales en derecho para el seguimiento delas sesiones y gestión de actos administrativos que sean de competenciade la Dirección Jurídica.</t>
  </si>
  <si>
    <t>https://community.secop.gov.co/Public/Tendering/OpportunityDetail/Index?noticeUID=CO1.NTC.7968347&amp;isFromPublicArea=True&amp;isModal=False</t>
  </si>
  <si>
    <t>Prestar los servicios profesionales en el proceso de seguimiento a lasauditorias realizadas por entes de control realizar los seguimientos delplan estratégico de la entidad, a los planes de mejoramiento,acompañamiento a los comites de sostenibilidad contable y proceso deincapacidades revision y acompañamiento en las actualizaciones de losprocedimientos de la Direccion Financiera del Concejo de Bogotá D.C.</t>
  </si>
  <si>
    <t>https://community.secop.gov.co/Public/Tendering/OpportunityDetail/Index?noticeUID=CO1.NTC.7968347&amp;isFromPublicArea=True&amp;isModal=true&amp;asPopupView=true</t>
  </si>
  <si>
    <t>https://community.secop.gov.co/Public/Tendering/OpportunityDetail/Index?noticeUID=CO1.NTC.7976932&amp;isFromPublicArea=True&amp;isModal=true&amp;asPopupView=true</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</si>
  <si>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</si>
  <si>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https://community.secop.gov.co/Public/Tendering/OpportunityDetail/Index?noticeUID=CO1.NTC.8001201&amp;isFromPublicArea=True&amp;isModal=true&amp;asPopupView=true</t>
  </si>
  <si>
    <t>Prestar servicios profesionales como psicólogo (a) para apoyar a laDirección Administrativa - Talento Humano del Concejo de Bogotá en laejecución y seguimiento de programas de bienestar laboral, validacióndocumental, atención de solicitudes de información y apoyo a losprocesos administrativos relacionados con la gestión del talento humano,de conformidad con las disposiciones normativas y los lineamientosinstitucionales.</t>
  </si>
  <si>
    <t>https://community.secop.gov.co/Public/Tendering/OpportunityDetail/Index?noticeUID=CO1.NTC.8003235&amp;isFromPublicArea=True&amp;isModal=true&amp;asPopupView=true</t>
  </si>
  <si>
    <t>Prestar los servicios profesionales en la implementación de laspolíticas y los procedimientos requeridos para el desarrollo y el fortalecimiento del proceso de servicio al ciudadano en la Corporación.</t>
  </si>
  <si>
    <t>https://community.secop.gov.co/Public/Tendering/OpportunityDetail/Index?noticeUID=CO1.NTC.8003236&amp;isFromPublicArea=True&amp;isModal=true&amp;asPopupView=true</t>
  </si>
  <si>
    <t>Prestar servicios de apoyo a la gestión a la Secretaría General delConcejo de Bogotá para el proceso de archivo requerido para la trasferencia documental al Archivo Distrital.</t>
  </si>
  <si>
    <t>https://community.secop.gov.co/Public/Tendering/OpportunityDetail/Index?noticeUID=CO1.NTC.5655342&amp;isFromPublicArea=True&amp;isModal=true&amp;asPopupView=true</t>
  </si>
  <si>
    <t>Prestar los servicios para la publicación de los avisos, edictos ynotificaciones que requieran las distintas áreas de la SecretaríaDistrital de Hacienda, en un periódico de amplia circulación nacional.</t>
  </si>
  <si>
    <t>https://community.secop.gov.co/Public/Tendering/OpportunityDetail/Index?noticeUID=CO1.NTC.8043200&amp;isFromPublicArea=True&amp;isModal=False</t>
  </si>
  <si>
    <t>Prestar servicios profesionales para brindar acompañamiento técnico enel desarrollo de los procesos de auditoría en el marco de las gestionestecnológicas y técnicas de la Oficina de Control Interno.</t>
  </si>
  <si>
    <t>https://community.secop.gov.co/Public/Tendering/OpportunityDetail/Index?noticeUID=CO1.NTC.8010064&amp;isFromPublicArea=True&amp;isModal=true&amp;asPopupView=true</t>
  </si>
  <si>
    <t>Prestar servicios profesionales para ofrecer respaldo a la DirecciónAdministrativa en asuntos relacionados el seguimiento, cierre yliquidación de contratos.</t>
  </si>
  <si>
    <t>https://community.secop.gov.co/Public/Tendering/OpportunityDetail/Index?noticeUID=CO1.NTC.2972907&amp;isFromPublicArea=True&amp;isModal=true&amp;asPopupView=true</t>
  </si>
  <si>
    <t>Concurso de Méritos Abierto</t>
  </si>
  <si>
    <t>Corretaje</t>
  </si>
  <si>
    <t>Contratar un corredor de seguros para que realice las intermediaciones yasesoría integral del programa de seguros Concejo de Bogotá, D.C., deconformidad con lo establecido en el pliego de condiciones del Concursode Méritos Abierto No. SDH-CMA-0001-2022 y la propuesta presentada porel contratista.</t>
  </si>
  <si>
    <t>https://community.secop.gov.co/Public/Tendering/OpportunityDetail/Index?noticeUID=CO1.NTC.8040919&amp;isFromPublicArea=True&amp;isModal=False</t>
  </si>
  <si>
    <t>Prestar servicios técnicos para el soporte y manejo de los componentestecnológicos requeridos para el desarrollo de las actividades de lascomisiones, de la plenaria de la Corporación y de las reuniones querequieran los concejales en su apoyo misional</t>
  </si>
  <si>
    <t>https://community.secop.gov.co/Public/Tendering/OpportunityDetail/Index?noticeUID=CO1.NTC.8019083&amp;isFromPublicArea=True&amp;isModal=False</t>
  </si>
  <si>
    <t>Prestación de servicios profesionales para apoyar el fortalecimiento delas actividades relacionadas con el proceso de administración de bienesen la entidad.</t>
  </si>
  <si>
    <t>https://community.secop.gov.co/Public/Tendering/OpportunityDetail/Index?noticeUID=CO1.NTC.8018972&amp;isFromPublicArea=True&amp;isModal=False</t>
  </si>
  <si>
    <t>Prestar servicios profesionales para la planificación, implementación yejecución de estrategias de marketing digital, que fortalezcan elposicionamiento digital de la Corporación, siguiendo los lineamientos ypolíticas establecidas por la entidad.</t>
  </si>
  <si>
    <t>https://community.secop.gov.co/Public/Tendering/OpportunityDetail/Index?noticeUID=CO1.NTC.8062738&amp;isFromPublicArea=True&amp;isModal=False</t>
  </si>
  <si>
    <t>Prestar servicios profesionales para realizar la programación,seguimiento y evaluación de los contratos a cargo del proceso de gestiónfinanciera, en el marco de las diferentes etapas.</t>
  </si>
  <si>
    <t>https://community.secop.gov.co/Public/Tendering/OpportunityDetail/Index?noticeUID=CO1.NTC.8083072&amp;isFromPublicArea=True&amp;isModal=False</t>
  </si>
  <si>
    <t>Prestar servicios de apoyo gestión de los procesos a cargo de laDirección Financiera del Fondo Cuenta Concejo de Bogotá.</t>
  </si>
  <si>
    <t>https://community.secop.gov.co/Public/Tendering/OpportunityDetail/Index?noticeUID=CO1.NTC.8045065&amp;isFromPublicArea=True&amp;isModal=False</t>
  </si>
  <si>
    <t>Prestar los servicios profesionales como abogado con plena autonomíatécnica y administrativa a la oficina de Control Disciplinario Internodel Concejo de Bogotá para apoyar los procesos y actuaciones a cargo dela oficina</t>
  </si>
  <si>
    <t>https://community.secop.gov.co/Public/Tendering/OpportunityDetail/Index?noticeUID=CO1.NTC.8089871&amp;isFromPublicArea=True&amp;isModal=False</t>
  </si>
  <si>
    <t>Prestar servicios profesionales para la ejecución de la estrategia decomunicación de la Corporación.</t>
  </si>
  <si>
    <t>https://community.secop.gov.co/Public/Tendering/OpportunityDetail/Index?noticeUID=CO1.NTC.8091605&amp;isFromPublicArea=True&amp;isModal=False</t>
  </si>
  <si>
    <t>Prestar servicios profesionales a la gestion de los procesos a cargo dela comision primera permanente del Plan de Desarrollo y OrdenamientoTerritorial.</t>
  </si>
  <si>
    <t>https://community.secop.gov.co/Public/Tendering/OpportunityDetail/Index?noticeUID=CO1.NTC.8073128&amp;isFromPublicArea=True&amp;isModal=False</t>
  </si>
  <si>
    <t>Prestar los servicios profesionales para adelantar las actuacionesjurídicas y judiciales y apoyo en la generación de conceptos en el marcode los procesos de la Corporación.</t>
  </si>
  <si>
    <t>https://community.secop.gov.co/Public/Tendering/OpportunityDetail/Index?noticeUID=CO1.NTC.8120126&amp;isFromPublicArea=True&amp;isModal=False</t>
  </si>
  <si>
    <t>Prestacion de servicios profesionales para el acompañamiento y apoyo alos procesos misionales que se encuentran a cargo de la Comision SegundaPermanente de Gobierno.</t>
  </si>
  <si>
    <t>https://community.secop.gov.co/Public/Tendering/OpportunityDetail/Index?noticeUID=CO1.NTC.8111460&amp;isFromPublicArea=True&amp;isModal=False</t>
  </si>
  <si>
    <t>Prestar servicios de apoyo a la Oficina de comunicaciones del Concejo deBogotá D.C., en fotografía, video, diseño y desarrollo de piezasgraficas comunicativas que se requieran para el fortalecimiento de lasestrategias de comunicación de la Corporación.</t>
  </si>
  <si>
    <t>https://community.secop.gov.co/Public/Tendering/OpportunityDetail/Index?noticeUID=CO1.NTC.8163348&amp;isFromPublicArea=True&amp;isModal=False</t>
  </si>
  <si>
    <t>Prestar servicios profesionales a la Dirección de Gestión Corporativapara apoyar la gestión financiera de las Unidades Ejecutoras 01 y 04 enla proyección, revisión y seguimiento a los trámites financierosrelacionados con la ejecución presupuestal de la Entidad, y el soporteen los trámites y procesos de gestión financiera requeridos durante lavigencia.</t>
  </si>
  <si>
    <t>https://community.secop.gov.co/Public/Tendering/OpportunityDetail/Index?noticeUID=CO1.NTC.8249081&amp;isFromPublicArea=True&amp;isModal=true&amp;asPopupView=true</t>
  </si>
  <si>
    <t>Prestación de servicios profesionales para apoyar el proceso deadministración de bienes en la depuración y actualización de la información registrada en el sistema.</t>
  </si>
  <si>
    <t>https://community.secop.gov.co/Public/Tendering/OpportunityDetail/Index?noticeUID=CO1.NTC.8252625&amp;isFromPublicArea=True&amp;isModal=true&amp;asPopupView=true</t>
  </si>
  <si>
    <t>Prestar servicios profesionales a la Dirección de Gestión Corporativapara apoyar temas administrativos y contractuales de la Unidad Ejecutora04</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</si>
  <si>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</si>
  <si>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</si>
  <si>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https://community.secop.gov.co/Public/Tendering/OpportunityDetail/Index?noticeUID=CO1.NTC.8343872&amp;isFromPublicArea=True&amp;isModal=true&amp;asPopupView=true</t>
  </si>
  <si>
    <t>Prestar los servicios de revisión, mantenimiento, recarga y reposiciónde extintores contra incendio con suministro de repuestos y otroselementos de seguridad para la Secretaría Distrital de Hacienda y elCAD, así como el suministro de extintores y elementos requeridos para suinstalación, de acuerdo con los requerimientos de la entidad.</t>
  </si>
  <si>
    <t>https://community.secop.gov.co/Public/Tendering/OpportunityDetail/Index?noticeUID=CO1.NTC.8478728&amp;isFromPublicArea=True&amp;isModal=true&amp;asPopupView=true</t>
  </si>
  <si>
    <t>Prestar servicios de apoyo al seguimiento del plan de bienestar eincentivos de la Corporación y acompañamiento en las actividades culturales, recreativas, y deportivas y demás programas según la normatividad vigente.</t>
  </si>
  <si>
    <t>https://community.secop.gov.co/Public/Tendering/OpportunityDetail/Index?noticeUID=CO1.NTC.8460439&amp;isFromPublicArea=True&amp;isModal=true&amp;asPopupView=true</t>
  </si>
  <si>
    <t>Compraventa</t>
  </si>
  <si>
    <t>Adquisición de elementos para la gestión integral de residuos delConcejo de Bogotá</t>
  </si>
  <si>
    <t>https://community.secop.gov.co/Public/Tendering/OpportunityDetail/Index?noticeUID=CO1.NTC.8526687&amp;isFromPublicArea=True&amp;isModal=true&amp;asPopupView=true</t>
  </si>
  <si>
    <t>Prestar los servicios de toma de muestra y análisis fisicoquímico ymicrobiológico del agua potable en el Concejo de Bogotá</t>
  </si>
  <si>
    <t>https://community.secop.gov.co/Public/Tendering/OpportunityDetail/Index?noticeUID=CO1.NTC.6857151&amp;isFromPublicArea=True&amp;isModal=False</t>
  </si>
  <si>
    <t>Operaciones Conexas de Crédito Público</t>
  </si>
  <si>
    <t>SUBD. FINANCIAMIENTO CON OTRAS ENTIDADES</t>
  </si>
  <si>
    <t>0111-03 - Crédito Público</t>
  </si>
  <si>
    <t>Prestar los servicios para la calificación de riesgo crediticio deBogotá D.C. como emisor y a las emisiones externas que éste lleve a cabo</t>
  </si>
  <si>
    <t>https://community.secop.gov.co/Public/Tendering/OpportunityDetail/Index?noticeUID=CO1.NTC.6761251&amp;isFromPublicArea=True&amp;isModal=true&amp;asPopupView=true</t>
  </si>
  <si>
    <t>Seguros</t>
  </si>
  <si>
    <t>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t>
  </si>
  <si>
    <t>https://community.secop.gov.co/Public/Tendering/OpportunityDetail/Index?noticeUID=CO1.NTC.7016065&amp;isFromPublicArea=True&amp;isModal=true&amp;asPopupView=true</t>
  </si>
  <si>
    <t>Proveer a la Secretaría Distrital de Hacienda los servicios de Centralde Medios para la divulgación institucional de sus planes, programas,proyectos y políticas, a través de la planeación, ordenación,seguimiento, compra y optimización de espacios en medios de comunicaciónmasivos, alternativos y comunitarios mediante el desarrollo y ejecuciónde acciones de pauta digital, tradicional y no tradicional, sujetándosea los lineamientos estratégicos que determine la Entidad.</t>
  </si>
  <si>
    <t>8 8. Otro SI</t>
  </si>
  <si>
    <t>NILSON ANDRES MACIAS CARDENAS</t>
  </si>
  <si>
    <t>HUMBERTO ANDRES AGUILAR BARRIOS</t>
  </si>
  <si>
    <t>MIGUEL ANTONIO FORTUNA GALILEI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</si>
</sst>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8">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cellXfs>
  <cellStyles count="2">
    <cellStyle name="Millares" xfId="1" builtinId="3"/>
    <cellStyle name="Normal" xfId="0" builtinId="0"/>
  </cellStyles>
  <dxfs count="122">
    <dxf>
      <numFmt numFmtId="164" formatCode="_-* #,##0_-;\-* #,##0_-;_-* &quot;-&quot;??_-;_-@_-"/>
    </dxf>
    <dxf>
      <numFmt numFmtId="0" formatCode="General"/>
    </dxf>
    <dxf>
      <numFmt numFmtId="19" formatCode="d/mm/yyyy"/>
    </dxf>
    <dxf>
      <numFmt numFmtId="0" formatCode="General"/>
    </dxf>
    <dxf>
      <numFmt numFmtId="19" formatCode="d/mm/yyyy"/>
    </dxf>
    <dxf>
      <numFmt numFmtId="19" formatCode="d/mm/yyyy"/>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numFmt numFmtId="0" formatCode="General"/>
    </dxf>
    <dxf>
      <numFmt numFmtId="164" formatCode="_-* #,##0_-;\-* #,##0_-;_-* &quot;-&quot;??_-;_-@_-"/>
    </dxf>
    <dxf>
      <numFmt numFmtId="0" formatCode="General"/>
    </dxf>
    <dxf>
      <numFmt numFmtId="0" formatCode="General"/>
    </dxf>
    <dxf>
      <numFmt numFmtId="19" formatCode="d/mm/yyyy"/>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140</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261349" y="1200149"/>
          <a:ext cx="13468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7851780" y="1819275"/>
          <a:ext cx="19208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01/10/2025 - 31/10/2025</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88.95983900463" createdVersion="6" refreshedVersion="7" minRefreshableVersion="3" recordCount="140" xr:uid="{00000000-000A-0000-FFFF-FFFF07000000}">
  <cacheSource type="worksheet">
    <worksheetSource name="Contratos"/>
  </cacheSource>
  <cacheFields count="31">
    <cacheField name="VIGENCIA" numFmtId="0">
      <sharedItems containsSemiMixedTypes="0" containsString="0" containsNumber="1" containsInteger="1" minValue="2022" maxValue="2025"/>
    </cacheField>
    <cacheField name="NÚMERO CONTRATO" numFmtId="0">
      <sharedItems containsSemiMixedTypes="0" containsString="0" containsNumber="1" containsInteger="1" minValue="220415" maxValue="250634"/>
    </cacheField>
    <cacheField name="PORTAL CONTRATACION" numFmtId="0">
      <sharedItems containsBlank="1" count="6">
        <s v="SECOP-II"/>
        <s v="TVEC"/>
        <m u="1"/>
        <s v="SECOP_I" u="1"/>
        <s v="SECOP-I" u="1"/>
        <s v="SECOP_II" u="1"/>
      </sharedItems>
    </cacheField>
    <cacheField name="URL SECOP" numFmtId="0">
      <sharedItems/>
    </cacheField>
    <cacheField name="PROCESO SELECCIÓN" numFmtId="0">
      <sharedItems containsBlank="1" count="14">
        <s v="Concurso de Méritos Abierto"/>
        <s v="Selección Abreviada - Subasta Inversa"/>
        <s v="Operaciones Conexas de Crédito Público"/>
        <s v="Selección Abreviada - Menor Cuantía"/>
        <s v="Directa Otras Causales"/>
        <s v="Licitación Pública"/>
        <s v="(CPS) Directa Prestacion Servicios Profesionales y Apoyo a la Gestión"/>
        <s v="Selección Abreviada - Acuerdo Marco"/>
        <s v="Directa Prestacion Servicios Profesionales y Apoyo a la Gestión"/>
        <s v="Mínima Cuantía"/>
        <m u="1"/>
        <s v="Régimen Especial - Régimen Especial" u="1"/>
        <s v="Subasta Inversa" u="1"/>
        <s v="Directa Prestacion Serv para Ejecución de Trabajos Artísticos " u="1"/>
      </sharedItems>
    </cacheField>
    <cacheField name="CLASE CONTRATO" numFmtId="0">
      <sharedItems containsBlank="1" count="19">
        <s v="Corretaje"/>
        <s v="Prestación de Servicios"/>
        <s v="Deposito Valores"/>
        <s v="Seguros"/>
        <s v="(CPS) Prestación Servicios Profesionales"/>
        <s v="(CPS) Prestación Servicio Apoyo a la Gestión"/>
        <s v="Prestación Servicio Apoyo a la Gestión"/>
        <s v="Convenio Interadministrativo"/>
        <s v="Compraventa"/>
        <m u="1"/>
        <s v="Convenio de Cooperacion" u="1"/>
        <s v="Manejo de cuenta" u="1"/>
        <s v="Arrendamiento" u="1"/>
        <s v="Consultoría" u="1"/>
        <s v="Interadministrativo" u="1"/>
        <s v="Obra" u="1"/>
        <s v="Prestación Servicios Profesionales" u="1"/>
        <s v="Suministro" u="1"/>
        <s v="Suscripción"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6">
        <s v="3 3. Prorroga"/>
        <s v="2 2. Adición"/>
        <s v="4 4. Adición / Prórroga"/>
        <s v="8 8. Otro SI"/>
        <s v="1 1. Cesión"/>
        <s v="Suspensión" u="1"/>
        <s v="Cesión" u="1"/>
        <s v="Adición / Prórroga" u="1"/>
        <s v="Adición/Prorroga" u="1"/>
        <s v="Adición" u="1"/>
        <s v="1 1. Suspensión" u="1"/>
        <s v="Prorroga" u="1"/>
        <s v="Prorroga/Otro sí" u="1"/>
        <s v="9 9.Suspensión" u="1"/>
        <s v="Otro sí" u="1"/>
        <s v="Adición/Prorroga/Otro sí" u="1"/>
      </sharedItems>
    </cacheField>
    <cacheField name="FECHA SUSCRIPCIÓN DE LA MODIFICACIÓN" numFmtId="14">
      <sharedItems containsSemiMixedTypes="0" containsNonDate="0" containsDate="1" containsString="0" minDate="2025-10-01T00:00:00" maxDate="2025-11-01T00:00:00"/>
    </cacheField>
    <cacheField name="IDENTIFICACIÓN CONTRATISTA" numFmtId="0">
      <sharedItems containsString="0" containsBlank="1" containsNumber="1" containsInteger="1" minValue="1016056057" maxValue="1128061421"/>
    </cacheField>
    <cacheField name="RAZÓN SOCIAL_x000a_CESIONARIO" numFmtId="0">
      <sharedItems containsBlank="1"/>
    </cacheField>
    <cacheField name="VALOR CONTRATO PRINCIPAL" numFmtId="164">
      <sharedItems containsSemiMixedTypes="0" containsString="0" containsNumber="1" containsInteger="1" minValue="0" maxValue="27328775680"/>
    </cacheField>
    <cacheField name="VALOR ADICIÓN" numFmtId="164">
      <sharedItems containsSemiMixedTypes="0" containsString="0" containsNumber="1" containsInteger="1" minValue="0" maxValue="1409350739"/>
    </cacheField>
    <cacheField name="VALOR TOTAL" numFmtId="164">
      <sharedItems containsSemiMixedTypes="0" containsString="0" containsNumber="1" containsInteger="1" minValue="0" maxValue="28738126419"/>
    </cacheField>
    <cacheField name="PLAZO MODIFICACIÓN (Días)" numFmtId="164">
      <sharedItems containsSemiMixedTypes="0" containsString="0" containsNumber="1" containsInteger="1" minValue="0" maxValue="171"/>
    </cacheField>
    <cacheField name="PLAZO TOTAL_x000a_(DÍAS)*" numFmtId="164">
      <sharedItems containsSemiMixedTypes="0" containsString="0" containsNumber="1" containsInteger="1" minValue="70" maxValue="1080"/>
    </cacheField>
    <cacheField name="Fecha de suscripción" numFmtId="14">
      <sharedItems containsSemiMixedTypes="0" containsNonDate="0" containsDate="1" containsString="0" minDate="2022-07-01T00:00:00" maxDate="2025-08-30T00:00:00"/>
    </cacheField>
    <cacheField name="Fecha de Inicio" numFmtId="14">
      <sharedItems containsSemiMixedTypes="0" containsNonDate="0" containsDate="1" containsString="0" minDate="2022-07-07T00:00:00" maxDate="2025-09-06T00:00:00"/>
    </cacheField>
    <cacheField name="Plazo Inicial (dias)" numFmtId="0">
      <sharedItems containsSemiMixedTypes="0" containsString="0" containsNumber="1" containsInteger="1" minValue="30" maxValue="1080"/>
    </cacheField>
    <cacheField name="Fecha Finalizacion Programada" numFmtId="14">
      <sharedItems containsSemiMixedTypes="0" containsNonDate="0" containsDate="1" containsString="0" minDate="2025-11-04T00:00:00" maxDate="2027-10-09T00:00:00"/>
    </cacheField>
    <cacheField name="Valor del Contrato_x000a_inical" numFmtId="164">
      <sharedItems containsSemiMixedTypes="0" containsString="0" containsNumber="1" containsInteger="1" minValue="0" maxValue="27328775680"/>
    </cacheField>
    <cacheField name="dias ejecutados" numFmtId="0">
      <sharedItems containsSemiMixedTypes="0" containsString="0" containsNumber="1" containsInteger="1" minValue="56" maxValue="1212"/>
    </cacheField>
    <cacheField name="% Ejecución" numFmtId="0">
      <sharedItems containsSemiMixedTypes="0" containsString="0" containsNumber="1" minValue="35.43" maxValue="98.09"/>
    </cacheField>
    <cacheField name="Recursos totales Ejecutados o pagados" numFmtId="164">
      <sharedItems containsSemiMixedTypes="0" containsString="0" containsNumber="1" containsInteger="1" minValue="0" maxValue="25161722217"/>
    </cacheField>
    <cacheField name="Recursos pendientes de ejecutar." numFmtId="164">
      <sharedItems containsSemiMixedTypes="0" containsString="0" containsNumber="1" containsInteger="1" minValue="0" maxValue="8178005848"/>
    </cacheField>
    <cacheField name="Cantidad de Adiciones/_x000a_prórrogas" numFmtId="0">
      <sharedItems containsSemiMixedTypes="0" containsString="0" containsNumber="1" containsInteger="1" minValue="0" maxValue="3"/>
    </cacheField>
    <cacheField name="Vr. Adiciones" numFmtId="164">
      <sharedItems containsSemiMixedTypes="0" containsString="0" containsNumber="1" containsInteger="1" minValue="0" maxValue="1738951053"/>
    </cacheField>
    <cacheField name="Vr. Total con Adiciones" numFmtId="164">
      <sharedItems containsSemiMixedTypes="0" containsString="0" containsNumber="1" containsInteger="1" minValue="0" maxValue="28738126419"/>
    </cacheField>
    <cacheField name="Plazo total con prorrogas (días)" numFmtId="0">
      <sharedItems containsSemiMixedTypes="0" containsString="0" containsNumber="1" containsInteger="1" minValue="70" maxValue="10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n v="2022"/>
    <n v="220415"/>
    <x v="0"/>
    <s v="https://community.secop.gov.co/Public/Tendering/OpportunityDetail/Index?noticeUID=CO1.NTC.2972907&amp;isFromPublicArea=True&amp;isModal=true&amp;asPopupView=true"/>
    <x v="0"/>
    <x v="0"/>
    <s v="SUBD. ADMINISTRATIVA Y FINANCIERA"/>
    <s v="0111-01 - Secretaría Distrital de Hacienda"/>
    <s v="Contratar un corredor de seguros para que realice las intermediaciones yasesoría integral del programa de seguros Concejo de Bogotá, D.C., deconformidad con lo establecido en el pliego de condiciones del Concursode Méritos Abierto No. SDH-CMA-0001-2022 y la propuesta presentada porel contratista."/>
    <x v="0"/>
    <d v="2025-10-10T00:00:00"/>
    <m/>
    <m/>
    <n v="0"/>
    <n v="0"/>
    <n v="0"/>
    <n v="171"/>
    <n v="1071"/>
    <d v="2022-07-01T00:00:00"/>
    <d v="2022-07-07T00:00:00"/>
    <n v="540"/>
    <d v="2026-03-31T00:00:00"/>
    <n v="0"/>
    <n v="1212"/>
    <n v="88.92"/>
    <n v="0"/>
    <n v="0"/>
    <n v="1"/>
    <n v="0"/>
    <n v="0"/>
    <n v="1071"/>
  </r>
  <r>
    <n v="2024"/>
    <n v="240442"/>
    <x v="0"/>
    <s v="https://community.secop.gov.co/Public/Tendering/OpportunityDetail/Index?noticeUID=CO1.NTC.5655342&amp;isFromPublicArea=True&amp;isModal=true&amp;asPopupView=true"/>
    <x v="1"/>
    <x v="1"/>
    <s v="DESPACHO DIR. DISTRITAL COBRO"/>
    <s v="0111-01 - Secretaría Distrital de Hacienda"/>
    <s v="Prestar los servicios para la publicación de los avisos, edictos ynotificaciones que requieran las distintas áreas de la SecretaríaDistrital de Hacienda, en un periódico de amplia circulación nacional."/>
    <x v="0"/>
    <d v="2025-10-14T00:00:00"/>
    <m/>
    <m/>
    <n v="525348000"/>
    <n v="0"/>
    <n v="788022000"/>
    <n v="31"/>
    <n v="599"/>
    <d v="2024-03-13T00:00:00"/>
    <d v="2024-03-18T00:00:00"/>
    <n v="285"/>
    <d v="2025-11-15T00:00:00"/>
    <n v="525348000"/>
    <n v="592"/>
    <n v="97.53"/>
    <n v="702452400"/>
    <n v="85569600"/>
    <n v="1"/>
    <n v="262674000"/>
    <n v="788022000"/>
    <n v="599"/>
  </r>
  <r>
    <n v="2024"/>
    <n v="240515"/>
    <x v="0"/>
    <s v="https://community.secop.gov.co/Public/Tendering/OpportunityDetail/Index?noticeUID=CO1.NTC.5884060&amp;isFromPublicArea=True&amp;isModal=true&amp;asPopupView=true"/>
    <x v="1"/>
    <x v="2"/>
    <s v="OF. OPERACIONES FINANCIERAS"/>
    <s v="0111-01 - Secretaría Distrital de Hacienda"/>
    <s v="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
    <x v="0"/>
    <d v="2025-10-31T00:00:00"/>
    <m/>
    <m/>
    <n v="799943671"/>
    <n v="0"/>
    <n v="799943671"/>
    <n v="24"/>
    <n v="564"/>
    <d v="2024-04-26T00:00:00"/>
    <d v="2024-05-02T00:00:00"/>
    <n v="360"/>
    <d v="2025-11-26T00:00:00"/>
    <n v="799943671"/>
    <n v="547"/>
    <n v="95.46"/>
    <n v="435762480"/>
    <n v="364181191"/>
    <n v="1"/>
    <n v="0"/>
    <n v="799943671"/>
    <n v="564"/>
  </r>
  <r>
    <n v="2024"/>
    <n v="240873"/>
    <x v="0"/>
    <s v="https://community.secop.gov.co/Public/Tendering/OpportunityDetail/Index?noticeUID=CO1.NTC.6857151&amp;isFromPublicArea=True&amp;isModal=False"/>
    <x v="2"/>
    <x v="1"/>
    <s v="SUBD. FINANCIAMIENTO CON OTRAS ENTIDADES"/>
    <s v="0111-03 - Crédito Público"/>
    <s v="Prestar los servicios para la calificación de riesgo crediticio deBogotá D.C. como emisor y a las emisiones externas que éste lleve a cabo"/>
    <x v="1"/>
    <d v="2025-10-14T00:00:00"/>
    <m/>
    <m/>
    <n v="225427812"/>
    <n v="1026000000"/>
    <n v="1911427867"/>
    <n v="0"/>
    <n v="1080"/>
    <d v="2024-10-01T00:00:00"/>
    <d v="2024-10-08T00:00:00"/>
    <n v="1080"/>
    <d v="2027-10-08T00:00:00"/>
    <n v="225427812"/>
    <n v="388"/>
    <n v="35.43"/>
    <n v="0"/>
    <n v="1911427867"/>
    <n v="1"/>
    <n v="1026000000"/>
    <n v="1911427867"/>
    <n v="1080"/>
  </r>
  <r>
    <n v="2024"/>
    <n v="240883"/>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10T00:00:00"/>
    <m/>
    <m/>
    <n v="13515140"/>
    <n v="27673858"/>
    <n v="86722147"/>
    <n v="165"/>
    <n v="530"/>
    <d v="2024-10-11T00:00:00"/>
    <d v="2024-10-16T00:00:00"/>
    <n v="365"/>
    <d v="2026-03-31T00:00:00"/>
    <n v="13515140"/>
    <n v="380"/>
    <n v="71.56"/>
    <n v="59048288"/>
    <n v="27673859"/>
    <n v="1"/>
    <n v="27673858"/>
    <n v="86722147"/>
    <n v="530"/>
  </r>
  <r>
    <n v="2024"/>
    <n v="240884"/>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10T00:00:00"/>
    <m/>
    <m/>
    <n v="6900370"/>
    <n v="14299562"/>
    <n v="44727699"/>
    <n v="165"/>
    <n v="530"/>
    <d v="2024-10-11T00:00:00"/>
    <d v="2024-10-16T00:00:00"/>
    <n v="365"/>
    <d v="2026-03-31T00:00:00"/>
    <n v="6900370"/>
    <n v="380"/>
    <n v="71.56"/>
    <n v="30428137"/>
    <n v="14299562"/>
    <n v="1"/>
    <n v="14299562"/>
    <n v="44727699"/>
    <n v="530"/>
  </r>
  <r>
    <n v="2024"/>
    <n v="240885"/>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10T00:00:00"/>
    <m/>
    <m/>
    <n v="58720795"/>
    <n v="135117309"/>
    <n v="394054789"/>
    <n v="165"/>
    <n v="530"/>
    <d v="2024-10-11T00:00:00"/>
    <d v="2024-10-16T00:00:00"/>
    <n v="365"/>
    <d v="2026-03-31T00:00:00"/>
    <n v="58720795"/>
    <n v="380"/>
    <n v="71.56"/>
    <n v="258937480"/>
    <n v="135117309"/>
    <n v="1"/>
    <n v="135117309"/>
    <n v="394054789"/>
    <n v="530"/>
  </r>
  <r>
    <n v="2024"/>
    <n v="240886"/>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10T00:00:00"/>
    <m/>
    <m/>
    <n v="2657947"/>
    <n v="18605632"/>
    <n v="52715957"/>
    <n v="147"/>
    <n v="512"/>
    <d v="2024-10-31T00:00:00"/>
    <d v="2024-11-01T00:00:00"/>
    <n v="365"/>
    <d v="2026-03-28T00:00:00"/>
    <n v="2657947"/>
    <n v="364"/>
    <n v="71.09"/>
    <n v="34110325"/>
    <n v="18605632"/>
    <n v="1"/>
    <n v="18605632"/>
    <n v="52715957"/>
    <n v="512"/>
  </r>
  <r>
    <n v="2024"/>
    <n v="240881"/>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08T00:00:00"/>
    <m/>
    <m/>
    <n v="5107043"/>
    <n v="10712334"/>
    <n v="33444904"/>
    <n v="164"/>
    <n v="529"/>
    <d v="2024-10-16T00:00:00"/>
    <d v="2024-10-17T00:00:00"/>
    <n v="365"/>
    <d v="2026-03-31T00:00:00"/>
    <n v="5107043"/>
    <n v="379"/>
    <n v="71.510000000000005"/>
    <n v="22732570"/>
    <n v="10712334"/>
    <n v="1"/>
    <n v="10712334"/>
    <n v="33444904"/>
    <n v="529"/>
  </r>
  <r>
    <n v="2024"/>
    <n v="240931"/>
    <x v="0"/>
    <s v="https://community.secop.gov.co/Public/Tendering/OpportunityDetail/Index?noticeUID=CO1.NTC.6761251&amp;isFromPublicArea=True&amp;isModal=true&amp;asPopupView=true"/>
    <x v="3"/>
    <x v="3"/>
    <s v="FONDO CUENTA CONCEJO DE BOGOTA, D.C."/>
    <s v="0111-04 - Fondo Cuenta Concejo de Bogotá, D.C."/>
    <s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
    <x v="2"/>
    <d v="2025-10-10T00:00:00"/>
    <m/>
    <m/>
    <n v="23597976"/>
    <n v="48319664"/>
    <n v="151420344"/>
    <n v="136"/>
    <n v="501"/>
    <d v="2024-11-14T00:00:00"/>
    <d v="2024-11-15T00:00:00"/>
    <n v="365"/>
    <d v="2026-03-31T00:00:00"/>
    <n v="23597976"/>
    <n v="350"/>
    <n v="69.86"/>
    <n v="79502703"/>
    <n v="71917641"/>
    <n v="1"/>
    <n v="48319664"/>
    <n v="151420344"/>
    <n v="501"/>
  </r>
  <r>
    <n v="2024"/>
    <n v="240934"/>
    <x v="0"/>
    <s v="https://community.secop.gov.co/Public/Tendering/OpportunityDetail/Index?noticeUID=CO1.NTC.7016065&amp;isFromPublicArea=True&amp;isModal=true&amp;asPopupView=true"/>
    <x v="4"/>
    <x v="1"/>
    <s v="OF. ASESORA DE COMUNICACIONES"/>
    <s v="0111-01 - Secretaría Distrital de Hacienda"/>
    <s v="Proveer a la Secretaría Distrital de Hacienda los servicios de Centralde Medios para la divulgación institucional de sus planes, programas,proyectos y políticas, a través de la planeación, ordenación,seguimiento, compra y optimización de espacios en medios de comunicaciónmasivos, alternativos y comunitarios mediante el desarrollo y ejecuciónde acciones de pauta digital, tradicional y no tradicional, sujetándosea los lineamientos estratégicos que determine la Entidad."/>
    <x v="0"/>
    <d v="2025-10-14T00:00:00"/>
    <m/>
    <m/>
    <n v="150000000"/>
    <n v="0"/>
    <n v="1066523312"/>
    <n v="45"/>
    <n v="375"/>
    <d v="2024-11-14T00:00:00"/>
    <d v="2024-11-15T00:00:00"/>
    <n v="270"/>
    <d v="2025-11-30T00:00:00"/>
    <n v="150000000"/>
    <n v="350"/>
    <n v="92.11"/>
    <n v="848312934"/>
    <n v="218210378"/>
    <n v="1"/>
    <n v="193913312"/>
    <n v="1066523312"/>
    <n v="375"/>
  </r>
  <r>
    <n v="2024"/>
    <n v="241075"/>
    <x v="0"/>
    <s v="https://community.secop.gov.co/Public/Tendering/OpportunityDetail/Index?noticeUID=CO1.NTC.7001645&amp;isFromPublicArea=True&amp;isModal=true&amp;asPopupView=true"/>
    <x v="5"/>
    <x v="1"/>
    <s v="FONDO CUENTA CONCEJO DE BOGOTA, D.C."/>
    <s v="0111-04 - Fondo Cuenta Concejo de Bogotá, D.C."/>
    <s v="Prestar los servicios de vigilancia y seguridad privada para lapermanente y adecuada protección de los funcionarios, contratistas,visitantes, contribuyentes y usuarios del Concejo de Bogotá D.C y losbienes muebles e inmuebles objeto de esta contratación, de conformidadcon lo dispuesto en el pliego de condiciones."/>
    <x v="2"/>
    <d v="2025-10-30T00:00:00"/>
    <m/>
    <m/>
    <n v="258755311"/>
    <n v="108283932"/>
    <n v="2899003685"/>
    <n v="12"/>
    <n v="329"/>
    <d v="2024-12-11T00:00:00"/>
    <d v="2024-12-17T00:00:00"/>
    <n v="225"/>
    <d v="2025-11-14T00:00:00"/>
    <n v="258755311"/>
    <n v="318"/>
    <n v="95.78"/>
    <n v="1955093875"/>
    <n v="943909810"/>
    <n v="3"/>
    <n v="664002533"/>
    <n v="2899003685"/>
    <n v="329"/>
  </r>
  <r>
    <n v="2025"/>
    <n v="250001"/>
    <x v="0"/>
    <s v="https://community.secop.gov.co/Public/Tendering/OpportunityDetail/Index?noticeUID=CO1.NTC.728615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15T00:00:00"/>
    <m/>
    <m/>
    <n v="106950000"/>
    <n v="0"/>
    <n v="106950000"/>
    <n v="0"/>
    <n v="345"/>
    <d v="2025-01-07T00:00:00"/>
    <d v="2025-01-09T00:00:00"/>
    <n v="345"/>
    <d v="2025-12-24T00:00:00"/>
    <n v="106950000"/>
    <n v="295"/>
    <n v="84.53"/>
    <n v="81220000"/>
    <n v="25730000"/>
    <n v="0"/>
    <n v="0"/>
    <n v="106950000"/>
    <n v="345"/>
  </r>
  <r>
    <n v="2025"/>
    <n v="250006"/>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16T00:00:00"/>
    <m/>
    <m/>
    <n v="111600000"/>
    <n v="0"/>
    <n v="111600000"/>
    <n v="0"/>
    <n v="360"/>
    <d v="2025-01-08T00:00:00"/>
    <d v="2025-01-09T00:00:00"/>
    <n v="360"/>
    <d v="2025-12-31T00:00:00"/>
    <n v="111600000"/>
    <n v="295"/>
    <n v="82.87"/>
    <n v="81220000"/>
    <n v="30380000"/>
    <n v="0"/>
    <n v="0"/>
    <n v="111600000"/>
    <n v="360"/>
  </r>
  <r>
    <n v="2025"/>
    <n v="250004"/>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17T00:00:00"/>
    <m/>
    <m/>
    <n v="111600000"/>
    <n v="0"/>
    <n v="111600000"/>
    <n v="0"/>
    <n v="360"/>
    <d v="2025-01-08T00:00:00"/>
    <d v="2025-01-10T00:00:00"/>
    <n v="360"/>
    <d v="2025-12-31T00:00:00"/>
    <n v="111600000"/>
    <n v="294"/>
    <n v="82.82"/>
    <n v="80910000"/>
    <n v="30690000"/>
    <n v="0"/>
    <n v="0"/>
    <n v="111600000"/>
    <n v="360"/>
  </r>
  <r>
    <n v="2025"/>
    <n v="250007"/>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17T00:00:00"/>
    <m/>
    <m/>
    <n v="111600000"/>
    <n v="0"/>
    <n v="111600000"/>
    <n v="0"/>
    <n v="360"/>
    <d v="2025-01-08T00:00:00"/>
    <d v="2025-01-09T00:00:00"/>
    <n v="360"/>
    <d v="2025-12-31T00:00:00"/>
    <n v="111600000"/>
    <n v="295"/>
    <n v="82.87"/>
    <n v="81220000"/>
    <n v="30380000"/>
    <n v="0"/>
    <n v="0"/>
    <n v="111600000"/>
    <n v="360"/>
  </r>
  <r>
    <n v="2025"/>
    <n v="250005"/>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20T00:00:00"/>
    <m/>
    <m/>
    <n v="111600000"/>
    <n v="0"/>
    <n v="111600000"/>
    <n v="0"/>
    <n v="360"/>
    <d v="2025-01-08T00:00:00"/>
    <d v="2025-01-09T00:00:00"/>
    <n v="360"/>
    <d v="2025-12-31T00:00:00"/>
    <n v="111600000"/>
    <n v="295"/>
    <n v="82.87"/>
    <n v="81220000"/>
    <n v="30380000"/>
    <n v="0"/>
    <n v="0"/>
    <n v="111600000"/>
    <n v="360"/>
  </r>
  <r>
    <n v="2025"/>
    <n v="250014"/>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17T00:00:00"/>
    <m/>
    <m/>
    <n v="111600000"/>
    <n v="0"/>
    <n v="111600000"/>
    <n v="0"/>
    <n v="360"/>
    <d v="2025-01-08T00:00:00"/>
    <d v="2025-01-09T00:00:00"/>
    <n v="360"/>
    <d v="2025-12-31T00:00:00"/>
    <n v="111600000"/>
    <n v="295"/>
    <n v="82.87"/>
    <n v="81220000"/>
    <n v="30380000"/>
    <n v="0"/>
    <n v="0"/>
    <n v="111600000"/>
    <n v="360"/>
  </r>
  <r>
    <n v="2025"/>
    <n v="250002"/>
    <x v="0"/>
    <s v="https://community.secop.gov.co/Public/Tendering/OpportunityDetail/Index?noticeUID=CO1.NTC.7289630&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21T00:00:00"/>
    <m/>
    <m/>
    <n v="111600000"/>
    <n v="0"/>
    <n v="111600000"/>
    <n v="0"/>
    <n v="360"/>
    <d v="2025-01-08T00:00:00"/>
    <d v="2025-01-09T00:00:00"/>
    <n v="360"/>
    <d v="2025-12-31T00:00:00"/>
    <n v="111600000"/>
    <n v="295"/>
    <n v="82.87"/>
    <n v="81220000"/>
    <n v="30380000"/>
    <n v="0"/>
    <n v="0"/>
    <n v="111600000"/>
    <n v="360"/>
  </r>
  <r>
    <n v="2025"/>
    <n v="250015"/>
    <x v="0"/>
    <s v="https://community.secop.gov.co/Public/Tendering/OpportunityDetail/Index?noticeUID=CO1.NTC.7289639&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22T00:00:00"/>
    <m/>
    <m/>
    <n v="102300000"/>
    <n v="0"/>
    <n v="102300000"/>
    <n v="0"/>
    <n v="330"/>
    <d v="2025-01-08T00:00:00"/>
    <d v="2025-01-09T00:00:00"/>
    <n v="330"/>
    <d v="2025-12-09T00:00:00"/>
    <n v="102300000"/>
    <n v="295"/>
    <n v="88.32"/>
    <n v="81220000"/>
    <n v="21080000"/>
    <n v="0"/>
    <n v="0"/>
    <n v="102300000"/>
    <n v="330"/>
  </r>
  <r>
    <n v="2025"/>
    <n v="250111"/>
    <x v="0"/>
    <s v="https://community.secop.gov.co/Public/Tendering/OpportunityDetail/Index?noticeUID=CO1.NTC.7289639&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21T00:00:00"/>
    <m/>
    <m/>
    <n v="102300000"/>
    <n v="0"/>
    <n v="102300000"/>
    <n v="0"/>
    <n v="330"/>
    <d v="2025-01-17T00:00:00"/>
    <d v="2025-01-20T00:00:00"/>
    <n v="330"/>
    <d v="2025-12-20T00:00:00"/>
    <n v="102300000"/>
    <n v="284"/>
    <n v="85.03"/>
    <n v="40610000"/>
    <n v="61690000"/>
    <n v="0"/>
    <n v="0"/>
    <n v="102300000"/>
    <n v="330"/>
  </r>
  <r>
    <n v="2025"/>
    <n v="250020"/>
    <x v="0"/>
    <s v="https://community.secop.gov.co/Public/Tendering/OpportunityDetail/Index?noticeUID=CO1.NTC.7289639&amp;isFromPublicArea=True&amp;isModal=true&amp;asPopupView=true"/>
    <x v="6"/>
    <x v="4"/>
    <s v="SUBD. ASUNTOS CONTRACTUALES"/>
    <s v="0111-01 - Secretaría Distrital de Hacienda"/>
    <s v="Prestar servicios profesionales jurídicos en temas administrativos y contractuales de competencia de la Subdirección de Asuntos Contractuales de la Secretaría Distrital de Hacienda"/>
    <x v="3"/>
    <d v="2025-10-21T00:00:00"/>
    <m/>
    <m/>
    <n v="102300000"/>
    <n v="0"/>
    <n v="102300000"/>
    <n v="0"/>
    <n v="330"/>
    <d v="2025-01-09T00:00:00"/>
    <d v="2025-01-10T00:00:00"/>
    <n v="330"/>
    <d v="2025-12-10T00:00:00"/>
    <n v="102300000"/>
    <n v="294"/>
    <n v="88.02"/>
    <n v="80910000"/>
    <n v="21390000"/>
    <n v="0"/>
    <n v="0"/>
    <n v="102300000"/>
    <n v="330"/>
  </r>
  <r>
    <n v="2025"/>
    <n v="250041"/>
    <x v="0"/>
    <s v="https://community.secop.gov.co/Public/Tendering/OpportunityDetail/Index?noticeUID=CO1.NTC.7305280&amp;isFromPublicArea=True&amp;isModal=true&amp;asPopupView=true"/>
    <x v="6"/>
    <x v="5"/>
    <s v="SUBD. ASUNTOS CONTRACTUALES"/>
    <s v="0111-01 - Secretaría Distrital de Hacienda"/>
    <s v="Prestar servicios de apoyo a la gestión de carácter administrativo a laSubdirección de Asuntos Contractuales, contribuyendo con laconsolidación y organización de documentos."/>
    <x v="3"/>
    <d v="2025-10-20T00:00:00"/>
    <m/>
    <m/>
    <n v="30000000"/>
    <n v="0"/>
    <n v="30000000"/>
    <n v="0"/>
    <n v="360"/>
    <d v="2025-01-10T00:00:00"/>
    <d v="2025-01-15T00:00:00"/>
    <n v="360"/>
    <d v="2025-12-31T00:00:00"/>
    <n v="30000000"/>
    <n v="289"/>
    <n v="82.57"/>
    <n v="21333333"/>
    <n v="8666667"/>
    <n v="0"/>
    <n v="0"/>
    <n v="30000000"/>
    <n v="360"/>
  </r>
  <r>
    <n v="2025"/>
    <n v="250008"/>
    <x v="0"/>
    <s v="https://community.secop.gov.co/Public/Tendering/OpportunityDetail/Index?noticeUID=CO1.NTC.7296597&amp;isFromPublicArea=True&amp;isModal=true&amp;asPopupView=true"/>
    <x v="6"/>
    <x v="4"/>
    <s v="SUBD. ASUNTOS CONTRACTUALES"/>
    <s v="0111-01 - Secretaría Distrital de Hacienda"/>
    <s v="Prestar servicios profesionales a la Subdirección de AsuntosContractuales para gestionar la construcción de documentos precontractuales."/>
    <x v="3"/>
    <d v="2025-10-17T00:00:00"/>
    <m/>
    <m/>
    <n v="87600000"/>
    <n v="0"/>
    <n v="87600000"/>
    <n v="0"/>
    <n v="360"/>
    <d v="2025-01-08T00:00:00"/>
    <d v="2025-01-10T00:00:00"/>
    <n v="360"/>
    <d v="2025-12-31T00:00:00"/>
    <n v="87600000"/>
    <n v="294"/>
    <n v="82.82"/>
    <n v="63510000"/>
    <n v="24090000"/>
    <n v="0"/>
    <n v="0"/>
    <n v="87600000"/>
    <n v="360"/>
  </r>
  <r>
    <n v="2025"/>
    <n v="250021"/>
    <x v="0"/>
    <s v="https://community.secop.gov.co/Public/Tendering/OpportunityDetail/Index?noticeUID=CO1.NTC.7302452&amp;isFromPublicArea=True&amp;isModal=true&amp;asPopupView=true"/>
    <x v="6"/>
    <x v="4"/>
    <s v="SUBD. ADMINISTRATIVA Y FINANCIERA"/>
    <s v="0111-01 - Secretaría Distrital de Hacienda"/>
    <s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
    <x v="2"/>
    <d v="2025-10-10T00:00:00"/>
    <m/>
    <m/>
    <n v="36270000"/>
    <n v="4030000"/>
    <n v="40300000"/>
    <n v="30"/>
    <n v="300"/>
    <d v="2025-01-09T00:00:00"/>
    <d v="2025-01-13T00:00:00"/>
    <n v="270"/>
    <d v="2025-11-13T00:00:00"/>
    <n v="36270000"/>
    <n v="291"/>
    <n v="95.72"/>
    <n v="34658000"/>
    <n v="5642000"/>
    <n v="1"/>
    <n v="4030000"/>
    <n v="40300000"/>
    <n v="300"/>
  </r>
  <r>
    <n v="2025"/>
    <n v="250009"/>
    <x v="0"/>
    <s v="https://community.secop.gov.co/Public/Tendering/OpportunityDetail/Index?noticeUID=CO1.NTC.7296597&amp;isFromPublicArea=True&amp;isModal=true&amp;asPopupView=true"/>
    <x v="6"/>
    <x v="4"/>
    <s v="SUBD. ASUNTOS CONTRACTUALES"/>
    <s v="0111-01 - Secretaría Distrital de Hacienda"/>
    <s v="Prestar servicios profesionales a la Subdirección de AsuntosContractuales para gestionar la construcción de documentos precontractuales."/>
    <x v="3"/>
    <d v="2025-10-20T00:00:00"/>
    <m/>
    <m/>
    <n v="87600000"/>
    <n v="0"/>
    <n v="87600000"/>
    <n v="0"/>
    <n v="360"/>
    <d v="2025-01-08T00:00:00"/>
    <d v="2025-01-09T00:00:00"/>
    <n v="360"/>
    <d v="2025-12-31T00:00:00"/>
    <n v="87600000"/>
    <n v="295"/>
    <n v="82.87"/>
    <n v="63510000"/>
    <n v="24090000"/>
    <n v="0"/>
    <n v="0"/>
    <n v="87600000"/>
    <n v="360"/>
  </r>
  <r>
    <n v="2025"/>
    <n v="250031"/>
    <x v="0"/>
    <s v="https://community.secop.gov.co/Public/Tendering/OpportunityDetail/Index?noticeUID=CO1.NTC.7306863&amp;isFromPublicArea=True&amp;isModal=true&amp;asPopupView=true"/>
    <x v="6"/>
    <x v="4"/>
    <s v="SUBD. ADMINISTRATIVA Y FINANCIERA"/>
    <s v="0111-01 - Secretaría Distrital de Hacienda"/>
    <s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
    <x v="2"/>
    <d v="2025-10-10T00:00:00"/>
    <m/>
    <m/>
    <n v="81810000"/>
    <n v="9090000"/>
    <n v="90900000"/>
    <n v="30"/>
    <n v="300"/>
    <d v="2025-01-10T00:00:00"/>
    <d v="2025-01-10T00:00:00"/>
    <n v="270"/>
    <d v="2025-11-10T00:00:00"/>
    <n v="81810000"/>
    <n v="294"/>
    <n v="96.71"/>
    <n v="69993000"/>
    <n v="20907000"/>
    <n v="1"/>
    <n v="9090000"/>
    <n v="90900000"/>
    <n v="300"/>
  </r>
  <r>
    <n v="2025"/>
    <n v="250071"/>
    <x v="0"/>
    <s v="https://community.secop.gov.co/Public/Tendering/OpportunityDetail/Index?noticeUID=CO1.NTC.7304182&amp;isFromPublicArea=True&amp;isModal=true&amp;asPopupView=true"/>
    <x v="6"/>
    <x v="4"/>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x v="3"/>
    <d v="2025-10-20T00:00:00"/>
    <m/>
    <m/>
    <n v="55800000"/>
    <n v="0"/>
    <n v="55800000"/>
    <n v="0"/>
    <n v="360"/>
    <d v="2025-01-14T00:00:00"/>
    <d v="2025-01-17T00:00:00"/>
    <n v="360"/>
    <d v="2025-12-31T00:00:00"/>
    <n v="55800000"/>
    <n v="287"/>
    <n v="82.47"/>
    <n v="39370000"/>
    <n v="16430000"/>
    <n v="0"/>
    <n v="0"/>
    <n v="55800000"/>
    <n v="360"/>
  </r>
  <r>
    <n v="2025"/>
    <n v="250069"/>
    <x v="0"/>
    <s v="https://community.secop.gov.co/Public/Tendering/OpportunityDetail/Index?noticeUID=CO1.NTC.7328533&amp;isFromPublicArea=True&amp;isModal=true&amp;asPopupView=true"/>
    <x v="6"/>
    <x v="4"/>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x v="3"/>
    <d v="2025-10-28T00:00:00"/>
    <m/>
    <m/>
    <n v="50050000"/>
    <n v="0"/>
    <n v="50050000"/>
    <n v="0"/>
    <n v="330"/>
    <d v="2025-01-13T00:00:00"/>
    <d v="2025-01-20T00:00:00"/>
    <n v="330"/>
    <d v="2025-12-20T00:00:00"/>
    <n v="50050000"/>
    <n v="284"/>
    <n v="85.03"/>
    <n v="33518333"/>
    <n v="16531667"/>
    <n v="0"/>
    <n v="0"/>
    <n v="50050000"/>
    <n v="330"/>
  </r>
  <r>
    <n v="2025"/>
    <n v="250010"/>
    <x v="0"/>
    <s v="https://community.secop.gov.co/Public/Tendering/OpportunityDetail/Index?noticeUID=CO1.NTC.7298022&amp;isFromPublicArea=True&amp;isModal=true&amp;asPopupView=true"/>
    <x v="6"/>
    <x v="4"/>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x v="3"/>
    <d v="2025-10-21T00:00:00"/>
    <m/>
    <m/>
    <n v="55800000"/>
    <n v="0"/>
    <n v="55800000"/>
    <n v="0"/>
    <n v="360"/>
    <d v="2025-01-08T00:00:00"/>
    <d v="2025-01-10T00:00:00"/>
    <n v="360"/>
    <d v="2025-12-31T00:00:00"/>
    <n v="55800000"/>
    <n v="294"/>
    <n v="82.82"/>
    <n v="40455000"/>
    <n v="15345000"/>
    <n v="0"/>
    <n v="0"/>
    <n v="55800000"/>
    <n v="360"/>
  </r>
  <r>
    <n v="2025"/>
    <n v="250070"/>
    <x v="0"/>
    <s v="https://community.secop.gov.co/Public/Tendering/OpportunityDetail/Index?noticeUID=CO1.NTC.7328533&amp;isFromPublicArea=True&amp;isModal=true&amp;asPopupView=true"/>
    <x v="6"/>
    <x v="4"/>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x v="3"/>
    <d v="2025-10-31T00:00:00"/>
    <m/>
    <m/>
    <n v="50050000"/>
    <n v="0"/>
    <n v="50050000"/>
    <n v="0"/>
    <n v="330"/>
    <d v="2025-01-13T00:00:00"/>
    <d v="2025-01-20T00:00:00"/>
    <n v="330"/>
    <d v="2025-12-20T00:00:00"/>
    <n v="50050000"/>
    <n v="284"/>
    <n v="85.03"/>
    <n v="33518333"/>
    <n v="16531667"/>
    <n v="0"/>
    <n v="0"/>
    <n v="50050000"/>
    <n v="330"/>
  </r>
  <r>
    <n v="2025"/>
    <n v="250013"/>
    <x v="0"/>
    <s v="https://community.secop.gov.co/Public/Tendering/OpportunityDetail/Index?noticeUID=CO1.NTC.7298550&amp;isFromPublicArea=True&amp;isModal=true&amp;asPopupView=true"/>
    <x v="6"/>
    <x v="5"/>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x v="3"/>
    <d v="2025-10-22T00:00:00"/>
    <m/>
    <m/>
    <n v="44640000"/>
    <n v="0"/>
    <n v="44640000"/>
    <n v="0"/>
    <n v="360"/>
    <d v="2025-01-08T00:00:00"/>
    <d v="2025-01-10T00:00:00"/>
    <n v="360"/>
    <d v="2025-12-31T00:00:00"/>
    <n v="44640000"/>
    <n v="294"/>
    <n v="82.82"/>
    <n v="32364000"/>
    <n v="12276000"/>
    <n v="0"/>
    <n v="0"/>
    <n v="44640000"/>
    <n v="360"/>
  </r>
  <r>
    <n v="2025"/>
    <n v="250024"/>
    <x v="0"/>
    <s v="https://community.secop.gov.co/Public/Tendering/OpportunityDetail/Index?noticeUID=CO1.NTC.7304845&amp;isFromPublicArea=True&amp;isModal=true&amp;asPopupView=true"/>
    <x v="6"/>
    <x v="4"/>
    <s v="SUBD. ASUNTOS CONTRACTUALES"/>
    <s v="0111-01 - Secretaría Distrital de Hacienda"/>
    <s v="Prestar servicios profesionales a la Subdirección de AsuntosContractuales para gestionar la construcción de documentos precontractuales."/>
    <x v="3"/>
    <d v="2025-10-20T00:00:00"/>
    <m/>
    <m/>
    <n v="111600000"/>
    <n v="0"/>
    <n v="111600000"/>
    <n v="0"/>
    <n v="360"/>
    <d v="2025-01-09T00:00:00"/>
    <d v="2025-01-13T00:00:00"/>
    <n v="360"/>
    <d v="2025-12-31T00:00:00"/>
    <n v="111600000"/>
    <n v="291"/>
    <n v="82.67"/>
    <n v="79980000"/>
    <n v="31620000"/>
    <n v="0"/>
    <n v="0"/>
    <n v="111600000"/>
    <n v="360"/>
  </r>
  <r>
    <n v="2025"/>
    <n v="250029"/>
    <x v="0"/>
    <s v="https://community.secop.gov.co/Public/Tendering/OpportunityDetail/Index?noticeUID=CO1.NTC.7307204&amp;isFromPublicArea=True&amp;isModal=true&amp;asPopupView=true"/>
    <x v="6"/>
    <x v="4"/>
    <s v="SUBD. ASUNTOS CONTRACTUALES"/>
    <s v="0111-01 - Secretaría Distrital de Hacienda"/>
    <s v="Prestar servicios profesionales a la Subdirección de AsuntosContractuales para gestionar la construcción de documentos precontractuales."/>
    <x v="3"/>
    <d v="2025-10-17T00:00:00"/>
    <m/>
    <m/>
    <n v="80300000"/>
    <n v="0"/>
    <n v="80300000"/>
    <n v="0"/>
    <n v="330"/>
    <d v="2025-01-09T00:00:00"/>
    <d v="2025-01-13T00:00:00"/>
    <n v="330"/>
    <d v="2025-12-13T00:00:00"/>
    <n v="80300000"/>
    <n v="291"/>
    <n v="87.13"/>
    <n v="62780000"/>
    <n v="17520000"/>
    <n v="0"/>
    <n v="0"/>
    <n v="80300000"/>
    <n v="330"/>
  </r>
  <r>
    <n v="2025"/>
    <n v="250045"/>
    <x v="0"/>
    <s v="https://community.secop.gov.co/Public/Tendering/OpportunityDetail/Index?noticeUID=CO1.NTC.7314637&amp;isFromPublicArea=True&amp;isModal=true&amp;asPopupView=true"/>
    <x v="6"/>
    <x v="4"/>
    <s v="SUBD. ADMINISTRATIVA Y FINANCIERA"/>
    <s v="0111-01 - Secretaría Distrital de Hacienda"/>
    <s v="PRESTAR SERVICIOS PROFESIONALES PARA APOYAR LAS ACTIVIDADES DE LASUBDIRECCIÓN ADMINISTRATIVA Y FINANCIERA EN LO REFERENTE A TEMAS TRIBUTARIOS, PRESUPUESTALES Y DE PAGOS DE CONFORMIDAD A LOS PROCEDIMIENTOS, GUÍAS Y NORMATIVIDAD VIGENTES"/>
    <x v="2"/>
    <d v="2025-10-10T00:00:00"/>
    <m/>
    <m/>
    <n v="81810000"/>
    <n v="9090000"/>
    <n v="90900000"/>
    <n v="30"/>
    <n v="300"/>
    <d v="2025-01-10T00:00:00"/>
    <d v="2025-01-13T00:00:00"/>
    <n v="270"/>
    <d v="2025-11-13T00:00:00"/>
    <n v="81810000"/>
    <n v="291"/>
    <n v="95.72"/>
    <n v="78174000"/>
    <n v="12726000"/>
    <n v="1"/>
    <n v="9090000"/>
    <n v="90900000"/>
    <n v="300"/>
  </r>
  <r>
    <n v="2025"/>
    <n v="250039"/>
    <x v="0"/>
    <s v="https://community.secop.gov.co/Public/Tendering/OpportunityDetail/Index?noticeUID=CO1.NTC.7310898&amp;isFromPublicArea=True&amp;isModal=true&amp;asPopupView=true"/>
    <x v="6"/>
    <x v="4"/>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x v="3"/>
    <d v="2025-10-16T00:00:00"/>
    <m/>
    <m/>
    <n v="62160000"/>
    <n v="0"/>
    <n v="62160000"/>
    <n v="0"/>
    <n v="360"/>
    <d v="2025-01-10T00:00:00"/>
    <d v="2025-01-15T00:00:00"/>
    <n v="360"/>
    <d v="2025-12-31T00:00:00"/>
    <n v="62160000"/>
    <n v="289"/>
    <n v="82.57"/>
    <n v="44202667"/>
    <n v="17957333"/>
    <n v="0"/>
    <n v="0"/>
    <n v="62160000"/>
    <n v="360"/>
  </r>
  <r>
    <n v="2025"/>
    <n v="250037"/>
    <x v="0"/>
    <s v="https://community.secop.gov.co/Public/Tendering/OpportunityDetail/Index?noticeUID=CO1.NTC.7310899&amp;isFromPublicArea=True&amp;isModal=true&amp;asPopupView=true"/>
    <x v="6"/>
    <x v="4"/>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x v="3"/>
    <d v="2025-10-20T00:00:00"/>
    <m/>
    <m/>
    <n v="53475000"/>
    <n v="0"/>
    <n v="53475000"/>
    <n v="0"/>
    <n v="345"/>
    <d v="2025-01-10T00:00:00"/>
    <d v="2025-01-13T00:00:00"/>
    <n v="345"/>
    <d v="2025-12-31T00:00:00"/>
    <n v="53475000"/>
    <n v="291"/>
    <n v="82.67"/>
    <n v="33790000"/>
    <n v="19685000"/>
    <n v="0"/>
    <n v="0"/>
    <n v="53475000"/>
    <n v="345"/>
  </r>
  <r>
    <n v="2025"/>
    <n v="250036"/>
    <x v="0"/>
    <s v="https://community.secop.gov.co/Public/Tendering/OpportunityDetail/Index?noticeUID=CO1.NTC.7311142&amp;isFromPublicArea=True&amp;isModal=true&amp;asPopupView=true"/>
    <x v="6"/>
    <x v="4"/>
    <s v="SUBD. ADMINISTRATIVA Y FINANCIERA"/>
    <s v="0111-01 - Secretaría Distrital de Hacienda"/>
    <s v="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
    <x v="2"/>
    <d v="2025-10-10T00:00:00"/>
    <m/>
    <m/>
    <n v="73800000"/>
    <n v="8470000"/>
    <n v="84700000"/>
    <n v="30"/>
    <n v="300"/>
    <d v="2025-01-10T00:00:00"/>
    <d v="2025-01-13T00:00:00"/>
    <n v="270"/>
    <d v="2025-12-30T00:00:00"/>
    <n v="73800000"/>
    <n v="291"/>
    <n v="82.91"/>
    <n v="72842000"/>
    <n v="11858000"/>
    <n v="3"/>
    <n v="24169667"/>
    <n v="84700000"/>
    <n v="300"/>
  </r>
  <r>
    <n v="2025"/>
    <n v="250074"/>
    <x v="0"/>
    <s v="https://community.secop.gov.co/Public/Tendering/OpportunityDetail/Index?noticeUID=CO1.NTC.7328533&amp;isFromPublicArea=True&amp;isModal=true&amp;asPopupView=true"/>
    <x v="6"/>
    <x v="4"/>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x v="3"/>
    <d v="2025-10-27T00:00:00"/>
    <m/>
    <m/>
    <n v="50050000"/>
    <n v="0"/>
    <n v="50050000"/>
    <n v="0"/>
    <n v="330"/>
    <d v="2025-01-14T00:00:00"/>
    <d v="2025-01-20T00:00:00"/>
    <n v="330"/>
    <d v="2025-12-20T00:00:00"/>
    <n v="50050000"/>
    <n v="284"/>
    <n v="85.03"/>
    <n v="32911666"/>
    <n v="17138334"/>
    <n v="0"/>
    <n v="0"/>
    <n v="50050000"/>
    <n v="330"/>
  </r>
  <r>
    <n v="2025"/>
    <n v="250077"/>
    <x v="0"/>
    <s v="https://community.secop.gov.co/Public/Tendering/OpportunityDetail/Index?noticeUID=CO1.NTC.7338743&amp;isFromPublicArea=True&amp;isModal=true&amp;asPopupView=true"/>
    <x v="6"/>
    <x v="4"/>
    <s v="DESPACHO DIR. GESTION CORPORATIVA"/>
    <s v="0111-01 - Secretaría Distrital de Hacienda"/>
    <s v="Prestar los servicios profesionales a la Dirección de GestiónCorporativa para apoyar la gestión de la Unidad Ejecutora 04 en el cumplimiento del Acuerdo 59 de 2002."/>
    <x v="3"/>
    <d v="2025-10-27T00:00:00"/>
    <m/>
    <m/>
    <n v="67100000"/>
    <n v="0"/>
    <n v="67100000"/>
    <n v="0"/>
    <n v="330"/>
    <d v="2025-01-14T00:00:00"/>
    <d v="2025-01-16T00:00:00"/>
    <n v="330"/>
    <d v="2025-12-16T00:00:00"/>
    <n v="67100000"/>
    <n v="288"/>
    <n v="86.23"/>
    <n v="51850000"/>
    <n v="15250000"/>
    <n v="0"/>
    <n v="0"/>
    <n v="67100000"/>
    <n v="330"/>
  </r>
  <r>
    <n v="2025"/>
    <n v="250093"/>
    <x v="0"/>
    <s v="https://community.secop.gov.co/Public/Tendering/OpportunityDetail/Index?noticeUID=CO1.NTC.7348579&amp;isFromPublicArea=True&amp;isModal=true&amp;asPopupView=true"/>
    <x v="6"/>
    <x v="4"/>
    <s v="SUBD. EDUCACION TRIBUTARIA Y SERVICIO"/>
    <s v="0111-01 - Secretaría Distrital de Hacienda"/>
    <s v="Prestación de servicios profesionales en los procesos de contratación yseguimiento programados para la vigencia 2025, asignados a laSubdirección de Educación Tributaria y Servicio."/>
    <x v="3"/>
    <d v="2025-10-23T00:00:00"/>
    <m/>
    <m/>
    <n v="67100000"/>
    <n v="0"/>
    <n v="67100000"/>
    <n v="0"/>
    <n v="330"/>
    <d v="2025-01-15T00:00:00"/>
    <d v="2025-01-20T00:00:00"/>
    <n v="330"/>
    <d v="2025-12-20T00:00:00"/>
    <n v="67100000"/>
    <n v="284"/>
    <n v="85.03"/>
    <n v="44936667"/>
    <n v="22163333"/>
    <n v="0"/>
    <n v="0"/>
    <n v="67100000"/>
    <n v="330"/>
  </r>
  <r>
    <n v="2025"/>
    <n v="250099"/>
    <x v="0"/>
    <s v="https://community.secop.gov.co/Public/Tendering/OpportunityDetail/Index?noticeUID=CO1.NTC.7353234&amp;isFromPublicArea=True&amp;isModal=true&amp;asPopupView=true"/>
    <x v="6"/>
    <x v="4"/>
    <s v="SUBD. ADMINISTRATIVA Y FINANCIERA"/>
    <s v="0111-01 - Secretaría Distrital de Hacienda"/>
    <s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
    <x v="2"/>
    <d v="2025-10-20T00:00:00"/>
    <m/>
    <m/>
    <n v="54900000"/>
    <n v="13826667"/>
    <n v="68726667"/>
    <n v="69"/>
    <n v="339"/>
    <d v="2025-01-16T00:00:00"/>
    <d v="2025-01-22T00:00:00"/>
    <n v="270"/>
    <d v="2025-12-31T00:00:00"/>
    <n v="54900000"/>
    <n v="282"/>
    <n v="82.22"/>
    <n v="50630000"/>
    <n v="18096667"/>
    <n v="1"/>
    <n v="13826667"/>
    <n v="68726667"/>
    <n v="339"/>
  </r>
  <r>
    <n v="2025"/>
    <n v="250145"/>
    <x v="0"/>
    <s v="https://community.secop.gov.co/Public/Tendering/OpportunityDetail/Index?noticeUID=CO1.NTC.7394397&amp;isFromPublicArea=True&amp;isModal=true&amp;asPopupView=true"/>
    <x v="6"/>
    <x v="4"/>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x v="4"/>
    <d v="2025-10-08T00:00:00"/>
    <n v="1016056057"/>
    <s v="NILSON ANDRES MACIAS CARDENAS"/>
    <n v="97405000"/>
    <n v="0"/>
    <n v="97405000"/>
    <n v="0"/>
    <n v="345"/>
    <d v="2025-01-22T00:00:00"/>
    <d v="2025-01-27T00:00:00"/>
    <n v="345"/>
    <d v="2025-12-31T00:00:00"/>
    <n v="97405000"/>
    <n v="277"/>
    <n v="81.95"/>
    <n v="71147999"/>
    <n v="26257001"/>
    <n v="0"/>
    <n v="0"/>
    <n v="97405000"/>
    <n v="345"/>
  </r>
  <r>
    <n v="2025"/>
    <n v="250226"/>
    <x v="0"/>
    <s v="https://community.secop.gov.co/Public/Tendering/OpportunityDetail/Index?noticeUID=CO1.NTC.7441381&amp;isFromPublicArea=True&amp;isModal=true&amp;asPopupView=true"/>
    <x v="6"/>
    <x v="4"/>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x v="3"/>
    <d v="2025-10-24T00:00:00"/>
    <m/>
    <m/>
    <n v="50050000"/>
    <n v="0"/>
    <n v="50050000"/>
    <n v="0"/>
    <n v="330"/>
    <d v="2025-01-27T00:00:00"/>
    <d v="2025-01-29T00:00:00"/>
    <n v="330"/>
    <d v="2025-12-29T00:00:00"/>
    <n v="50050000"/>
    <n v="275"/>
    <n v="82.34"/>
    <n v="32153333"/>
    <n v="17896667"/>
    <n v="0"/>
    <n v="0"/>
    <n v="50050000"/>
    <n v="330"/>
  </r>
  <r>
    <n v="2025"/>
    <n v="250118"/>
    <x v="0"/>
    <s v="https://community.secop.gov.co/Public/Tendering/OpportunityDetail/Index?noticeUID=CO1.NTC.7371829&amp;isFromPublicArea=True&amp;isModal=true&amp;asPopupView=true"/>
    <x v="6"/>
    <x v="4"/>
    <s v="DESPACHO DIR. GESTION CORPORATIVA"/>
    <s v="0111-01 - Secretaría Distrital de Hacienda"/>
    <s v="Prestar los servicios profesionales a la Dirección de GestiónCorporativa para apoyar el cierre de expedientes contractuales y liquidación de los contratos de la Unidad Ejecutora 04 en el cumplimiento del Acuerdo 59 de 2002."/>
    <x v="3"/>
    <d v="2025-10-29T00:00:00"/>
    <m/>
    <m/>
    <n v="44330000"/>
    <n v="0"/>
    <n v="44330000"/>
    <n v="0"/>
    <n v="330"/>
    <d v="2025-01-17T00:00:00"/>
    <d v="2025-01-21T00:00:00"/>
    <n v="330"/>
    <d v="2025-12-21T00:00:00"/>
    <n v="44330000"/>
    <n v="283"/>
    <n v="84.73"/>
    <n v="33583333"/>
    <n v="10746667"/>
    <n v="0"/>
    <n v="0"/>
    <n v="44330000"/>
    <n v="330"/>
  </r>
  <r>
    <n v="2025"/>
    <n v="250187"/>
    <x v="0"/>
    <s v="https://community.secop.gov.co/Public/Tendering/OpportunityDetail/Index?noticeUID=CO1.NTC.7414165&amp;isFromPublicArea=True&amp;isModal=true&amp;asPopupView=true"/>
    <x v="6"/>
    <x v="4"/>
    <s v="SUBD. EDUCACION TRIBUTARIA Y SERVICIO"/>
    <s v="0111-01 - Secretaría Distrital de Hacienda"/>
    <s v="Prestación de servicios profesionales para el seguimiento y control delos actos administrativos proferidos por las Oficinas de la Dirección deImpuestos de Bogotá y su correspondiente notificación, así como el apoyoa la supervisión del contrato de impresión y distribución."/>
    <x v="3"/>
    <d v="2025-10-30T00:00:00"/>
    <m/>
    <m/>
    <n v="50050000"/>
    <n v="0"/>
    <n v="50050000"/>
    <n v="0"/>
    <n v="330"/>
    <d v="2025-01-23T00:00:00"/>
    <d v="2025-01-27T00:00:00"/>
    <n v="330"/>
    <d v="2025-12-27T00:00:00"/>
    <n v="50050000"/>
    <n v="277"/>
    <n v="82.93"/>
    <n v="35793334"/>
    <n v="14256666"/>
    <n v="0"/>
    <n v="0"/>
    <n v="50050000"/>
    <n v="330"/>
  </r>
  <r>
    <n v="2025"/>
    <n v="250161"/>
    <x v="0"/>
    <s v="https://community.secop.gov.co/Public/Tendering/OpportunityDetail/Index?noticeUID=CO1.NTC.7414344&amp;isFromPublicArea=True&amp;isModal=true&amp;asPopupView=true"/>
    <x v="6"/>
    <x v="4"/>
    <s v="DESPACHO DIR. GESTION CORPORATIVA"/>
    <s v="0111-01 - Secretaría Distrital de Hacienda"/>
    <s v="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
    <x v="3"/>
    <d v="2025-10-31T00:00:00"/>
    <m/>
    <m/>
    <n v="101640000"/>
    <n v="0"/>
    <n v="101640000"/>
    <n v="0"/>
    <n v="360"/>
    <d v="2025-01-22T00:00:00"/>
    <d v="2025-01-24T00:00:00"/>
    <n v="360"/>
    <d v="2025-12-31T00:00:00"/>
    <n v="101640000"/>
    <n v="280"/>
    <n v="82.11"/>
    <n v="69736333"/>
    <n v="31903667"/>
    <n v="0"/>
    <n v="0"/>
    <n v="101640000"/>
    <n v="360"/>
  </r>
  <r>
    <n v="2025"/>
    <n v="250184"/>
    <x v="0"/>
    <s v="https://community.secop.gov.co/Public/Tendering/OpportunityDetail/Index?noticeUID=CO1.NTC.7427605&amp;isFromPublicArea=True&amp;isModal=true&amp;asPopupView=true"/>
    <x v="6"/>
    <x v="4"/>
    <s v="DESPACHO DIR. GESTION CORPORATIVA"/>
    <s v="0111-01 - Secretaría Distrital de Hacienda"/>
    <s v="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
    <x v="3"/>
    <d v="2025-10-31T00:00:00"/>
    <m/>
    <m/>
    <n v="102717000"/>
    <n v="0"/>
    <n v="102717000"/>
    <n v="0"/>
    <n v="339"/>
    <d v="2025-01-24T00:00:00"/>
    <d v="2025-01-28T00:00:00"/>
    <n v="339"/>
    <d v="2025-12-31T00:00:00"/>
    <n v="102717000"/>
    <n v="276"/>
    <n v="81.900000000000006"/>
    <n v="73629000"/>
    <n v="29088000"/>
    <n v="0"/>
    <n v="0"/>
    <n v="102717000"/>
    <n v="339"/>
  </r>
  <r>
    <n v="2025"/>
    <n v="250235"/>
    <x v="0"/>
    <s v="https://community.secop.gov.co/Public/Tendering/OpportunityDetail/Index?noticeUID=CO1.NTC.7465030&amp;isFromPublicArea=True&amp;isModal=true&amp;asPopupView=true"/>
    <x v="6"/>
    <x v="4"/>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x v="2"/>
    <d v="2025-10-09T00:00:00"/>
    <m/>
    <m/>
    <n v="65070000"/>
    <n v="10845000"/>
    <n v="75915000"/>
    <n v="45"/>
    <n v="315"/>
    <d v="2025-01-28T00:00:00"/>
    <d v="2025-01-30T00:00:00"/>
    <n v="270"/>
    <d v="2025-12-15T00:00:00"/>
    <n v="65070000"/>
    <n v="274"/>
    <n v="85.89"/>
    <n v="58081000"/>
    <n v="17834000"/>
    <n v="1"/>
    <n v="10845000"/>
    <n v="75915000"/>
    <n v="315"/>
  </r>
  <r>
    <n v="2025"/>
    <n v="250236"/>
    <x v="0"/>
    <s v="https://community.secop.gov.co/Public/Tendering/OpportunityDetail/Index?noticeUID=CO1.NTC.7465030&amp;isFromPublicArea=True&amp;isModal=true&amp;asPopupView=true"/>
    <x v="6"/>
    <x v="4"/>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x v="2"/>
    <d v="2025-10-16T00:00:00"/>
    <m/>
    <m/>
    <n v="65070000"/>
    <n v="7230000"/>
    <n v="72300000"/>
    <n v="30"/>
    <n v="300"/>
    <d v="2025-01-28T00:00:00"/>
    <d v="2025-01-30T00:00:00"/>
    <n v="270"/>
    <d v="2025-11-30T00:00:00"/>
    <n v="65070000"/>
    <n v="274"/>
    <n v="90.13"/>
    <n v="58081000"/>
    <n v="14219000"/>
    <n v="1"/>
    <n v="7230000"/>
    <n v="72300000"/>
    <n v="300"/>
  </r>
  <r>
    <n v="2025"/>
    <n v="250227"/>
    <x v="0"/>
    <s v="https://community.secop.gov.co/Public/Tendering/OpportunityDetail/Index?noticeUID=CO1.NTC.7454048&amp;isFromPublicArea=True&amp;isModal=true&amp;asPopupView=true"/>
    <x v="6"/>
    <x v="5"/>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x v="3"/>
    <d v="2025-10-24T00:00:00"/>
    <m/>
    <m/>
    <n v="34100000"/>
    <n v="0"/>
    <n v="34100000"/>
    <n v="0"/>
    <n v="330"/>
    <d v="2025-01-27T00:00:00"/>
    <d v="2025-01-29T00:00:00"/>
    <n v="330"/>
    <d v="2025-12-29T00:00:00"/>
    <n v="34100000"/>
    <n v="275"/>
    <n v="82.34"/>
    <n v="21906667"/>
    <n v="12193333"/>
    <n v="0"/>
    <n v="0"/>
    <n v="34100000"/>
    <n v="330"/>
  </r>
  <r>
    <n v="2025"/>
    <n v="250263"/>
    <x v="0"/>
    <s v="https://community.secop.gov.co/Public/Tendering/OpportunityDetail/Index?noticeUID=CO1.NTC.7530092&amp;isFromPublicArea=True&amp;isModal=true&amp;asPopupView=true"/>
    <x v="6"/>
    <x v="4"/>
    <s v="OF. CONTROL INTERNO"/>
    <s v="0111-01 - Secretaría Distrital de Hacienda"/>
    <s v="Prestar servicios profesionales en materia jurídica para el cumplimientoy apoyo a las funciones de la Oficina de Control Interno de laSecretaría Distrital de Hacienda."/>
    <x v="2"/>
    <d v="2025-10-23T00:00:00"/>
    <m/>
    <m/>
    <n v="40950000"/>
    <n v="7431667"/>
    <n v="48381667"/>
    <n v="49"/>
    <n v="319"/>
    <d v="2025-02-06T00:00:00"/>
    <d v="2025-02-12T00:00:00"/>
    <n v="270"/>
    <d v="2025-12-31T00:00:00"/>
    <n v="40950000"/>
    <n v="261"/>
    <n v="81.06"/>
    <n v="34731667"/>
    <n v="13650000"/>
    <n v="1"/>
    <n v="7431667"/>
    <n v="48381667"/>
    <n v="319"/>
  </r>
  <r>
    <n v="2025"/>
    <n v="250268"/>
    <x v="0"/>
    <s v="https://community.secop.gov.co/Public/Tendering/OpportunityDetail/Index?noticeUID=CO1.NTC.7553076&amp;isFromPublicArea=True&amp;isModal=true&amp;asPopupView=true"/>
    <x v="6"/>
    <x v="4"/>
    <s v="DESPACHO DIR. GESTION CORPORATIVA"/>
    <s v="0111-01 - Secretaría Distrital de Hacienda"/>
    <s v="Prestar los servicios profesionales a la Dirección de GestiónCorporativa para apoyar la gestión de la Unidad Ejecutora 04 frente alos procesos contractuales."/>
    <x v="3"/>
    <d v="2025-10-24T00:00:00"/>
    <m/>
    <m/>
    <n v="67100000"/>
    <n v="0"/>
    <n v="67100000"/>
    <n v="0"/>
    <n v="330"/>
    <d v="2025-02-07T00:00:00"/>
    <d v="2025-02-11T00:00:00"/>
    <n v="330"/>
    <d v="2025-12-31T00:00:00"/>
    <n v="67100000"/>
    <n v="262"/>
    <n v="81.11"/>
    <n v="46766666"/>
    <n v="20333334"/>
    <n v="0"/>
    <n v="0"/>
    <n v="67100000"/>
    <n v="330"/>
  </r>
  <r>
    <n v="2025"/>
    <n v="250266"/>
    <x v="0"/>
    <s v="https://community.secop.gov.co/Public/Tendering/OpportunityDetail/Index?noticeUID=CO1.NTC.7551349&amp;isFromPublicArea=True&amp;isModal=true&amp;asPopupView=true"/>
    <x v="6"/>
    <x v="4"/>
    <s v="FONDO CUENTA CONCEJO DE BOGOTA, D.C."/>
    <s v="0111-04 - Fondo Cuenta Concejo de Bogotá, D.C."/>
    <s v="Prestar servicios profesionales para realizar la programación,seguimiento y evaluación de los planes, programas y proyectos a cargodel proceso de gestión financiera, en el marco de las diferentes etapascontractuales."/>
    <x v="2"/>
    <d v="2025-10-28T00:00:00"/>
    <m/>
    <m/>
    <n v="31850000"/>
    <n v="2123333"/>
    <n v="43073333"/>
    <n v="14"/>
    <n v="284"/>
    <d v="2025-02-07T00:00:00"/>
    <d v="2025-02-11T00:00:00"/>
    <n v="210"/>
    <d v="2025-11-25T00:00:00"/>
    <n v="31850000"/>
    <n v="262"/>
    <n v="91.29"/>
    <n v="34883333"/>
    <n v="8190000"/>
    <n v="2"/>
    <n v="11223333"/>
    <n v="43073333"/>
    <n v="284"/>
  </r>
  <r>
    <n v="2025"/>
    <n v="250267"/>
    <x v="0"/>
    <s v="https://community.secop.gov.co/Public/Tendering/OpportunityDetail/Index?noticeUID=CO1.NTC.7598303&amp;isFromPublicArea=True&amp;isModal=true&amp;asPopupView=true"/>
    <x v="6"/>
    <x v="4"/>
    <s v="SUBD. ADMINISTRATIVA Y FINANCIERA"/>
    <s v="0111-01 - Secretaría Distrital de Hacienda"/>
    <s v="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
    <x v="2"/>
    <d v="2025-10-17T00:00:00"/>
    <m/>
    <m/>
    <n v="67760000"/>
    <n v="20328000"/>
    <n v="88088000"/>
    <n v="72"/>
    <n v="312"/>
    <d v="2025-02-12T00:00:00"/>
    <d v="2025-02-18T00:00:00"/>
    <n v="240"/>
    <d v="2025-12-30T00:00:00"/>
    <n v="67760000"/>
    <n v="255"/>
    <n v="80.95"/>
    <n v="62960333"/>
    <n v="25127667"/>
    <n v="1"/>
    <n v="20328000"/>
    <n v="88088000"/>
    <n v="312"/>
  </r>
  <r>
    <n v="2025"/>
    <n v="250270"/>
    <x v="0"/>
    <s v="https://community.secop.gov.co/Public/Tendering/OpportunityDetail/Index?noticeUID=CO1.NTC.7608115&amp;isFromPublicArea=True&amp;isModal=true&amp;asPopupView=true"/>
    <x v="6"/>
    <x v="4"/>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x v="2"/>
    <d v="2025-10-17T00:00:00"/>
    <m/>
    <m/>
    <n v="67760000"/>
    <n v="8470000"/>
    <n v="76230000"/>
    <n v="30"/>
    <n v="270"/>
    <d v="2025-02-12T00:00:00"/>
    <d v="2025-02-18T00:00:00"/>
    <n v="240"/>
    <d v="2025-11-18T00:00:00"/>
    <n v="67760000"/>
    <n v="255"/>
    <n v="93.41"/>
    <n v="62960333"/>
    <n v="13269667"/>
    <n v="1"/>
    <n v="8470000"/>
    <n v="76230000"/>
    <n v="270"/>
  </r>
  <r>
    <n v="2025"/>
    <n v="250282"/>
    <x v="0"/>
    <s v="https://community.secop.gov.co/Public/Tendering/OpportunityDetail/Index?noticeUID=CO1.NTC.7607632&amp;isFromPublicArea=True&amp;isModal=true&amp;asPopupView=true"/>
    <x v="6"/>
    <x v="4"/>
    <s v="FONDO CUENTA CONCEJO DE BOGOTA, D.C."/>
    <s v="0111-04 - Fondo Cuenta Concejo de Bogotá, D.C."/>
    <s v="Prestar servicios profesionales especializados que permitan elcumplimiento de las actividades jurídicas y judiciales a cargo de laDirección Jurídica del Concejo de Bogotá y realizar las acciones demejora y correctivos a los conceptos que se deban adelantar por lacorporación."/>
    <x v="2"/>
    <d v="2025-10-14T00:00:00"/>
    <m/>
    <m/>
    <n v="92560000"/>
    <n v="17740667"/>
    <n v="110300667"/>
    <n v="30"/>
    <n v="286"/>
    <d v="2025-02-12T00:00:00"/>
    <d v="2025-02-14T00:00:00"/>
    <n v="240"/>
    <d v="2025-11-30T00:00:00"/>
    <n v="92560000"/>
    <n v="259"/>
    <n v="89.62"/>
    <n v="87546332"/>
    <n v="22754335"/>
    <n v="2"/>
    <n v="17740667"/>
    <n v="110300667"/>
    <n v="286"/>
  </r>
  <r>
    <n v="2025"/>
    <n v="250282"/>
    <x v="0"/>
    <s v="https://community.secop.gov.co/Public/Tendering/OpportunityDetail/Index?noticeUID=CO1.NTC.7607632&amp;isFromPublicArea=True&amp;isModal=true&amp;asPopupView=true"/>
    <x v="6"/>
    <x v="4"/>
    <s v="FONDO CUENTA CONCEJO DE BOGOTA, D.C."/>
    <s v="0111-04 - Fondo Cuenta Concejo de Bogotá, D.C."/>
    <s v="Prestar servicios profesionales especializados que permitan elcumplimiento de las actividades jurídicas y judiciales a cargo de laDirección Jurídica del Concejo de Bogotá y realizar las acciones demejora y correctivos a los conceptos que se deban adelantar por lacorporación."/>
    <x v="2"/>
    <d v="2025-10-30T00:00:00"/>
    <m/>
    <m/>
    <n v="92560000"/>
    <n v="17740667"/>
    <n v="110300667"/>
    <n v="30"/>
    <n v="286"/>
    <d v="2025-02-12T00:00:00"/>
    <d v="2025-02-14T00:00:00"/>
    <n v="240"/>
    <d v="2025-11-30T00:00:00"/>
    <n v="92560000"/>
    <n v="259"/>
    <n v="89.62"/>
    <n v="87546332"/>
    <n v="22754335"/>
    <n v="2"/>
    <n v="17740667"/>
    <n v="110300667"/>
    <n v="286"/>
  </r>
  <r>
    <n v="2025"/>
    <n v="250286"/>
    <x v="0"/>
    <s v="https://community.secop.gov.co/Public/Tendering/OpportunityDetail/Index?noticeUID=CO1.NTC.7617858&amp;isFromPublicArea=True&amp;isModal=true&amp;asPopupView=true"/>
    <x v="6"/>
    <x v="4"/>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x v="2"/>
    <d v="2025-10-27T00:00:00"/>
    <m/>
    <m/>
    <n v="61455000"/>
    <n v="13978000"/>
    <n v="75433000"/>
    <n v="58"/>
    <n v="313"/>
    <d v="2025-02-13T00:00:00"/>
    <d v="2025-02-18T00:00:00"/>
    <n v="255"/>
    <d v="2025-12-30T00:00:00"/>
    <n v="61455000"/>
    <n v="255"/>
    <n v="80.95"/>
    <n v="46513000"/>
    <n v="28920000"/>
    <n v="1"/>
    <n v="13978000"/>
    <n v="75433000"/>
    <n v="313"/>
  </r>
  <r>
    <n v="2025"/>
    <n v="250287"/>
    <x v="0"/>
    <s v="https://community.secop.gov.co/Public/Tendering/OpportunityDetail/Index?noticeUID=CO1.NTC.7617858&amp;isFromPublicArea=True&amp;isModal=true&amp;asPopupView=true"/>
    <x v="6"/>
    <x v="4"/>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x v="2"/>
    <d v="2025-10-28T00:00:00"/>
    <m/>
    <m/>
    <n v="61455000"/>
    <n v="13978000"/>
    <n v="75433000"/>
    <n v="58"/>
    <n v="313"/>
    <d v="2025-02-13T00:00:00"/>
    <d v="2025-02-18T00:00:00"/>
    <n v="255"/>
    <d v="2025-12-30T00:00:00"/>
    <n v="61455000"/>
    <n v="255"/>
    <n v="80.95"/>
    <n v="53743000"/>
    <n v="21690000"/>
    <n v="1"/>
    <n v="13978000"/>
    <n v="75433000"/>
    <n v="313"/>
  </r>
  <r>
    <n v="2025"/>
    <n v="250305"/>
    <x v="0"/>
    <s v="https://community.secop.gov.co/Public/Tendering/OpportunityDetail/Index?noticeUID=CO1.NTC.7722679&amp;isFromPublicArea=True&amp;isModal=False"/>
    <x v="6"/>
    <x v="4"/>
    <s v="FONDO CUENTA CONCEJO DE BOGOTA, D.C."/>
    <s v="0111-04 - Fondo Cuenta Concejo de Bogotá, D.C."/>
    <s v="Prestar los servicios profesionales en el soporte jurídico en losprocesos a cargo de la  Dirección Financiera de la Corporación"/>
    <x v="2"/>
    <d v="2025-10-03T00:00:00"/>
    <m/>
    <m/>
    <n v="46270000"/>
    <n v="12559000"/>
    <n v="58829000"/>
    <n v="30"/>
    <n v="267"/>
    <d v="2025-02-27T00:00:00"/>
    <d v="2025-03-03T00:00:00"/>
    <n v="210"/>
    <d v="2025-11-30T00:00:00"/>
    <n v="46270000"/>
    <n v="242"/>
    <n v="88.97"/>
    <n v="45829333"/>
    <n v="12999667"/>
    <n v="2"/>
    <n v="12559000"/>
    <n v="58829000"/>
    <n v="267"/>
  </r>
  <r>
    <n v="2025"/>
    <n v="250305"/>
    <x v="0"/>
    <s v="https://community.secop.gov.co/Public/Tendering/OpportunityDetail/Index?noticeUID=CO1.NTC.7722679&amp;isFromPublicArea=True&amp;isModal=False"/>
    <x v="6"/>
    <x v="4"/>
    <s v="FONDO CUENTA CONCEJO DE BOGOTA, D.C."/>
    <s v="0111-04 - Fondo Cuenta Concejo de Bogotá, D.C."/>
    <s v="Prestar los servicios profesionales en el soporte jurídico en losprocesos a cargo de la  Dirección Financiera de la Corporación"/>
    <x v="2"/>
    <d v="2025-10-30T00:00:00"/>
    <m/>
    <m/>
    <n v="46270000"/>
    <n v="12559000"/>
    <n v="58829000"/>
    <n v="30"/>
    <n v="267"/>
    <d v="2025-02-27T00:00:00"/>
    <d v="2025-03-03T00:00:00"/>
    <n v="210"/>
    <d v="2025-11-30T00:00:00"/>
    <n v="46270000"/>
    <n v="242"/>
    <n v="88.97"/>
    <n v="45829333"/>
    <n v="12999667"/>
    <n v="2"/>
    <n v="12559000"/>
    <n v="58829000"/>
    <n v="267"/>
  </r>
  <r>
    <n v="2025"/>
    <n v="250315"/>
    <x v="0"/>
    <s v="https://community.secop.gov.co/Public/Tendering/OpportunityDetail/Index?noticeUID=CO1.NTC.7736891&amp;isFromPublicArea=True&amp;isModal=true&amp;asPopupView=true"/>
    <x v="6"/>
    <x v="4"/>
    <s v="FONDO CUENTA CONCEJO DE BOGOTA, D.C."/>
    <s v="0111-04 - Fondo Cuenta Concejo de Bogotá, D.C."/>
    <s v="Prestar servicios profesionales para brindar acompañamiento jurídico enla proyección, revisión, análisis y seguimiento de los actosadministrativos requeridos en las etapas que se desarrollan en el marcodel proceso de administración del talento humano de la Corporación."/>
    <x v="2"/>
    <d v="2025-10-03T00:00:00"/>
    <m/>
    <m/>
    <n v="35420000"/>
    <n v="9276667"/>
    <n v="44696667"/>
    <n v="30"/>
    <n v="265"/>
    <d v="2025-02-28T00:00:00"/>
    <d v="2025-03-05T00:00:00"/>
    <n v="210"/>
    <d v="2025-11-30T00:00:00"/>
    <n v="35420000"/>
    <n v="240"/>
    <n v="88.89"/>
    <n v="34745333"/>
    <n v="9951334"/>
    <n v="2"/>
    <n v="9276667"/>
    <n v="44696667"/>
    <n v="265"/>
  </r>
  <r>
    <n v="2025"/>
    <n v="250315"/>
    <x v="0"/>
    <s v="https://community.secop.gov.co/Public/Tendering/OpportunityDetail/Index?noticeUID=CO1.NTC.7736891&amp;isFromPublicArea=True&amp;isModal=true&amp;asPopupView=true"/>
    <x v="6"/>
    <x v="4"/>
    <s v="FONDO CUENTA CONCEJO DE BOGOTA, D.C."/>
    <s v="0111-04 - Fondo Cuenta Concejo de Bogotá, D.C."/>
    <s v="Prestar servicios profesionales para brindar acompañamiento jurídico enla proyección, revisión, análisis y seguimiento de los actosadministrativos requeridos en las etapas que se desarrollan en el marcodel proceso de administración del talento humano de la Corporación."/>
    <x v="2"/>
    <d v="2025-10-30T00:00:00"/>
    <m/>
    <m/>
    <n v="35420000"/>
    <n v="9276667"/>
    <n v="44696667"/>
    <n v="30"/>
    <n v="265"/>
    <d v="2025-02-28T00:00:00"/>
    <d v="2025-03-05T00:00:00"/>
    <n v="210"/>
    <d v="2025-11-30T00:00:00"/>
    <n v="35420000"/>
    <n v="240"/>
    <n v="88.89"/>
    <n v="34745333"/>
    <n v="9951334"/>
    <n v="2"/>
    <n v="9276667"/>
    <n v="44696667"/>
    <n v="265"/>
  </r>
  <r>
    <n v="2025"/>
    <n v="250326"/>
    <x v="0"/>
    <s v="https://community.secop.gov.co/Public/Tendering/OpportunityDetail/Index?noticeUID=CO1.NTC.7810977&amp;isFromPublicArea=True&amp;isModal=true&amp;asPopupView=true"/>
    <x v="6"/>
    <x v="4"/>
    <s v="FONDO CUENTA CONCEJO DE BOGOTA, D.C."/>
    <s v="0111-04 - Fondo Cuenta Concejo de Bogotá, D.C."/>
    <s v="Prestar servicios profesionales en la direccion Administrativa parallevar a cabo el  análisis de las diferentes mediciones y herramientasdel mejoramiento del clima laboral de la corporacion en base a lasmediciones que se apliquen desde el area de Bienestar"/>
    <x v="2"/>
    <d v="2025-10-10T00:00:00"/>
    <m/>
    <m/>
    <n v="35420000"/>
    <n v="7927333"/>
    <n v="43347333"/>
    <n v="29"/>
    <n v="256"/>
    <d v="2025-03-12T00:00:00"/>
    <d v="2025-03-13T00:00:00"/>
    <n v="210"/>
    <d v="2025-11-28T00:00:00"/>
    <n v="35420000"/>
    <n v="232"/>
    <n v="89.23"/>
    <n v="33396000"/>
    <n v="9951333"/>
    <n v="2"/>
    <n v="7927333"/>
    <n v="43347333"/>
    <n v="256"/>
  </r>
  <r>
    <n v="2025"/>
    <n v="250326"/>
    <x v="0"/>
    <s v="https://community.secop.gov.co/Public/Tendering/OpportunityDetail/Index?noticeUID=CO1.NTC.7810977&amp;isFromPublicArea=True&amp;isModal=true&amp;asPopupView=true"/>
    <x v="6"/>
    <x v="4"/>
    <s v="FONDO CUENTA CONCEJO DE BOGOTA, D.C."/>
    <s v="0111-04 - Fondo Cuenta Concejo de Bogotá, D.C."/>
    <s v="Prestar servicios profesionales en la direccion Administrativa parallevar a cabo el  análisis de las diferentes mediciones y herramientasdel mejoramiento del clima laboral de la corporacion en base a lasmediciones que se apliquen desde el area de Bienestar"/>
    <x v="2"/>
    <d v="2025-10-30T00:00:00"/>
    <m/>
    <m/>
    <n v="35420000"/>
    <n v="7927333"/>
    <n v="43347333"/>
    <n v="29"/>
    <n v="256"/>
    <d v="2025-03-12T00:00:00"/>
    <d v="2025-03-13T00:00:00"/>
    <n v="210"/>
    <d v="2025-11-28T00:00:00"/>
    <n v="35420000"/>
    <n v="232"/>
    <n v="89.23"/>
    <n v="33396000"/>
    <n v="9951333"/>
    <n v="2"/>
    <n v="7927333"/>
    <n v="43347333"/>
    <n v="256"/>
  </r>
  <r>
    <n v="2025"/>
    <n v="250320"/>
    <x v="0"/>
    <s v="https://community.secop.gov.co/Public/Tendering/OpportunityDetail/Index?noticeUID=CO1.NTC.7774928&amp;isFromPublicArea=True&amp;isModal=true&amp;asPopupView=true"/>
    <x v="6"/>
    <x v="4"/>
    <s v="FONDO CUENTA CONCEJO DE BOGOTA, D.C."/>
    <s v="0111-04 - Fondo Cuenta Concejo de Bogotá, D.C."/>
    <s v="Prestar los servicios profesionales para adelantar las actuacionesjurídicas y judiciales, asi como apoyar en las gestiones adminsitrativasy de seguimiento de la Direccion Juridica de la corporación."/>
    <x v="2"/>
    <d v="2025-10-07T00:00:00"/>
    <m/>
    <m/>
    <n v="35420000"/>
    <n v="7758666"/>
    <n v="43178666"/>
    <n v="22"/>
    <n v="255"/>
    <d v="2025-03-05T00:00:00"/>
    <d v="2025-03-07T00:00:00"/>
    <n v="210"/>
    <d v="2025-11-21T00:00:00"/>
    <n v="35420000"/>
    <n v="238"/>
    <n v="91.89"/>
    <n v="14168000"/>
    <n v="29010666"/>
    <n v="2"/>
    <n v="7758666"/>
    <n v="43178666"/>
    <n v="255"/>
  </r>
  <r>
    <n v="2025"/>
    <n v="250320"/>
    <x v="0"/>
    <s v="https://community.secop.gov.co/Public/Tendering/OpportunityDetail/Index?noticeUID=CO1.NTC.7774928&amp;isFromPublicArea=True&amp;isModal=true&amp;asPopupView=true"/>
    <x v="6"/>
    <x v="4"/>
    <s v="FONDO CUENTA CONCEJO DE BOGOTA, D.C."/>
    <s v="0111-04 - Fondo Cuenta Concejo de Bogotá, D.C."/>
    <s v="Prestar los servicios profesionales para adelantar las actuacionesjurídicas y judiciales, asi como apoyar en las gestiones adminsitrativasy de seguimiento de la Direccion Juridica de la corporación."/>
    <x v="2"/>
    <d v="2025-10-30T00:00:00"/>
    <m/>
    <m/>
    <n v="35420000"/>
    <n v="7758666"/>
    <n v="43178666"/>
    <n v="22"/>
    <n v="255"/>
    <d v="2025-03-05T00:00:00"/>
    <d v="2025-03-07T00:00:00"/>
    <n v="210"/>
    <d v="2025-11-21T00:00:00"/>
    <n v="35420000"/>
    <n v="238"/>
    <n v="91.89"/>
    <n v="14168000"/>
    <n v="29010666"/>
    <n v="2"/>
    <n v="7758666"/>
    <n v="43178666"/>
    <n v="255"/>
  </r>
  <r>
    <n v="2025"/>
    <n v="250322"/>
    <x v="0"/>
    <s v="https://community.secop.gov.co/Public/Tendering/OpportunityDetail/Index?noticeUID=CO1.NTC.7783584&amp;isFromPublicArea=True&amp;isModal=true&amp;asPopupView=true"/>
    <x v="6"/>
    <x v="5"/>
    <s v="FONDO CUENTA CONCEJO DE BOGOTA, D.C."/>
    <s v="0111-04 - Fondo Cuenta Concejo de Bogotá, D.C."/>
    <s v="Prestar servicios de apoyo para adelantar el desarrollo de lasactividades de seguimiento a la gestión y evaluación de planes y proyectos de los procesos de bienestar relativos a la administración del talento humano."/>
    <x v="2"/>
    <d v="2025-10-09T00:00:00"/>
    <m/>
    <m/>
    <n v="26040000"/>
    <n v="5828000"/>
    <n v="31868000"/>
    <n v="30"/>
    <n v="257"/>
    <d v="2025-03-07T00:00:00"/>
    <d v="2025-03-13T00:00:00"/>
    <n v="210"/>
    <d v="2025-11-30T00:00:00"/>
    <n v="26040000"/>
    <n v="232"/>
    <n v="88.55"/>
    <n v="24552000"/>
    <n v="7316000"/>
    <n v="2"/>
    <n v="5828000"/>
    <n v="31868000"/>
    <n v="257"/>
  </r>
  <r>
    <n v="2025"/>
    <n v="250322"/>
    <x v="0"/>
    <s v="https://community.secop.gov.co/Public/Tendering/OpportunityDetail/Index?noticeUID=CO1.NTC.7783584&amp;isFromPublicArea=True&amp;isModal=true&amp;asPopupView=true"/>
    <x v="6"/>
    <x v="5"/>
    <s v="FONDO CUENTA CONCEJO DE BOGOTA, D.C."/>
    <s v="0111-04 - Fondo Cuenta Concejo de Bogotá, D.C."/>
    <s v="Prestar servicios de apoyo para adelantar el desarrollo de lasactividades de seguimiento a la gestión y evaluación de planes y proyectos de los procesos de bienestar relativos a la administración del talento humano."/>
    <x v="2"/>
    <d v="2025-10-27T00:00:00"/>
    <m/>
    <m/>
    <n v="26040000"/>
    <n v="5828000"/>
    <n v="31868000"/>
    <n v="30"/>
    <n v="257"/>
    <d v="2025-03-07T00:00:00"/>
    <d v="2025-03-13T00:00:00"/>
    <n v="210"/>
    <d v="2025-11-30T00:00:00"/>
    <n v="26040000"/>
    <n v="232"/>
    <n v="88.55"/>
    <n v="24552000"/>
    <n v="7316000"/>
    <n v="2"/>
    <n v="5828000"/>
    <n v="31868000"/>
    <n v="257"/>
  </r>
  <r>
    <n v="2025"/>
    <n v="250351"/>
    <x v="0"/>
    <s v="https://community.secop.gov.co/Public/Tendering/OpportunityDetail/Index?noticeUID=CO1.NTC.7871273&amp;isFromPublicArea=True&amp;isModal=true&amp;asPopupView=true"/>
    <x v="6"/>
    <x v="4"/>
    <s v="FONDO CUENTA CONCEJO DE BOGOTA, D.C."/>
    <s v="0111-04 - Fondo Cuenta Concejo de Bogotá, D.C."/>
    <s v="Prestar servicios profesionales para realizar la programación,seguimiento  ejecucion  de los contratos a cargo del proceso de gestiónfinanciera, en el marco de las diferentes etapas contractuales."/>
    <x v="2"/>
    <d v="2025-10-14T00:00:00"/>
    <m/>
    <m/>
    <n v="28210000"/>
    <n v="4433000"/>
    <n v="32643000"/>
    <n v="33"/>
    <n v="243"/>
    <d v="2025-03-20T00:00:00"/>
    <d v="2025-03-27T00:00:00"/>
    <n v="210"/>
    <d v="2025-11-30T00:00:00"/>
    <n v="28210000"/>
    <n v="218"/>
    <n v="87.9"/>
    <n v="24717333"/>
    <n v="7925667"/>
    <n v="1"/>
    <n v="4433000"/>
    <n v="32643000"/>
    <n v="243"/>
  </r>
  <r>
    <n v="2025"/>
    <n v="250352"/>
    <x v="0"/>
    <s v="https://community.secop.gov.co/Public/Tendering/OpportunityDetail/Index?noticeUID=CO1.NTC.7871273&amp;isFromPublicArea=True&amp;isModal=true&amp;asPopupView=true"/>
    <x v="6"/>
    <x v="4"/>
    <s v="FONDO CUENTA CONCEJO DE BOGOTA, D.C."/>
    <s v="0111-04 - Fondo Cuenta Concejo de Bogotá, D.C."/>
    <s v="Prestar servicios profesionales para realizar la programación,seguimiento  ejecucion  de los contratos a cargo del proceso de gestiónfinanciera, en el marco de las diferentes etapas contractuales."/>
    <x v="2"/>
    <d v="2025-10-22T00:00:00"/>
    <m/>
    <m/>
    <n v="28210000"/>
    <n v="4433000"/>
    <n v="32643000"/>
    <n v="33"/>
    <n v="243"/>
    <d v="2025-03-20T00:00:00"/>
    <d v="2025-03-27T00:00:00"/>
    <n v="210"/>
    <d v="2025-11-30T00:00:00"/>
    <n v="28210000"/>
    <n v="218"/>
    <n v="87.9"/>
    <n v="24717333"/>
    <n v="7925667"/>
    <n v="1"/>
    <n v="4433000"/>
    <n v="32643000"/>
    <n v="243"/>
  </r>
  <r>
    <n v="2025"/>
    <n v="250327"/>
    <x v="0"/>
    <s v="https://community.secop.gov.co/Public/Tendering/OpportunityDetail/Index?noticeUID=CO1.NTC.7794137&amp;isFromPublicArea=True&amp;isModal=true&amp;asPopupView=true"/>
    <x v="6"/>
    <x v="4"/>
    <s v="SUBD. ADMINISTRATIVA Y FINANCIERA"/>
    <s v="0111-01 - Secretaría Distrital de Hacienda"/>
    <s v="Prestar servicios profesionales de apoyo en seguimiento del Plan Anualde Adquisiciones de la SDH y manejo del Sistema de Información Bogdataen lo que la Subdirección Administrativa y Financiera tenga a su cargo,de conformidad a los procedimientos, guías y normatividad vigentes."/>
    <x v="2"/>
    <d v="2025-10-10T00:00:00"/>
    <m/>
    <m/>
    <n v="57400000"/>
    <n v="8200000"/>
    <n v="65600000"/>
    <n v="30"/>
    <n v="240"/>
    <d v="2025-03-10T00:00:00"/>
    <d v="2025-03-13T00:00:00"/>
    <n v="210"/>
    <d v="2025-11-13T00:00:00"/>
    <n v="57400000"/>
    <n v="232"/>
    <n v="94.69"/>
    <n v="54120000"/>
    <n v="11480000"/>
    <n v="1"/>
    <n v="8200000"/>
    <n v="65600000"/>
    <n v="240"/>
  </r>
  <r>
    <n v="2025"/>
    <n v="250329"/>
    <x v="0"/>
    <s v="https://community.secop.gov.co/Public/Tendering/OpportunityDetail/Index?noticeUID=CO1.NTC.7794096&amp;isFromPublicArea=True&amp;isModal=true&amp;asPopupView=true"/>
    <x v="6"/>
    <x v="4"/>
    <s v="FONDO CUENTA CONCEJO DE BOGOTA, D.C."/>
    <s v="0111-04 - Fondo Cuenta Concejo de Bogotá, D.C."/>
    <s v="Prestar servicios profesionales para la gestión, trámite y seguimientode apoyo a la supervisión y de los asuntos relacionados con los procesosa cargo de la Oficina Asesora de Comunicaciones de la Corporación"/>
    <x v="2"/>
    <d v="2025-10-09T00:00:00"/>
    <m/>
    <m/>
    <n v="46270000"/>
    <n v="10796333"/>
    <n v="57066333"/>
    <n v="30"/>
    <n v="259"/>
    <d v="2025-03-07T00:00:00"/>
    <d v="2025-03-11T00:00:00"/>
    <n v="210"/>
    <d v="2025-11-30T00:00:00"/>
    <n v="46270000"/>
    <n v="234"/>
    <n v="88.64"/>
    <n v="44066666"/>
    <n v="12999667"/>
    <n v="2"/>
    <n v="10796333"/>
    <n v="57066333"/>
    <n v="259"/>
  </r>
  <r>
    <n v="2025"/>
    <n v="250329"/>
    <x v="0"/>
    <s v="https://community.secop.gov.co/Public/Tendering/OpportunityDetail/Index?noticeUID=CO1.NTC.7794096&amp;isFromPublicArea=True&amp;isModal=true&amp;asPopupView=true"/>
    <x v="6"/>
    <x v="4"/>
    <s v="FONDO CUENTA CONCEJO DE BOGOTA, D.C."/>
    <s v="0111-04 - Fondo Cuenta Concejo de Bogotá, D.C."/>
    <s v="Prestar servicios profesionales para la gestión, trámite y seguimientode apoyo a la supervisión y de los asuntos relacionados con los procesosa cargo de la Oficina Asesora de Comunicaciones de la Corporación"/>
    <x v="2"/>
    <d v="2025-10-29T00:00:00"/>
    <m/>
    <m/>
    <n v="46270000"/>
    <n v="10796333"/>
    <n v="57066333"/>
    <n v="30"/>
    <n v="259"/>
    <d v="2025-03-07T00:00:00"/>
    <d v="2025-03-11T00:00:00"/>
    <n v="210"/>
    <d v="2025-11-30T00:00:00"/>
    <n v="46270000"/>
    <n v="234"/>
    <n v="88.64"/>
    <n v="44066666"/>
    <n v="12999667"/>
    <n v="2"/>
    <n v="10796333"/>
    <n v="57066333"/>
    <n v="259"/>
  </r>
  <r>
    <n v="2025"/>
    <n v="250321"/>
    <x v="1"/>
    <s v="https://operaciones.colombiacompra.gov.co/tienda-virtual-del-estado-colombiano/ordenes-compra/142794"/>
    <x v="7"/>
    <x v="1"/>
    <s v="SUBD. SOLUCIONES TIC"/>
    <s v="0111-01 - Secretaría Distrital de Hacienda"/>
    <s v="Adquisición suscripción de infraestructura en la nube (landscape), yservicios integrales para soportar la operación de los diferentesmodulos ya implementados y parametrización y configuración de nuevasfuncionalidades de la Secretaria Distrital de Hacienda de Bogota."/>
    <x v="1"/>
    <d v="2025-10-02T00:00:00"/>
    <m/>
    <m/>
    <n v="27328775680"/>
    <n v="1409350739"/>
    <n v="28738126419"/>
    <n v="0"/>
    <n v="300"/>
    <d v="2025-03-05T00:00:00"/>
    <d v="2025-03-07T00:00:00"/>
    <n v="300"/>
    <d v="2026-03-09T00:00:00"/>
    <n v="27328775680"/>
    <n v="238"/>
    <n v="64.849999999999994"/>
    <n v="25161722217"/>
    <n v="3576404202"/>
    <n v="1"/>
    <n v="1409350739"/>
    <n v="28738126419"/>
    <n v="300"/>
  </r>
  <r>
    <n v="2025"/>
    <n v="250334"/>
    <x v="0"/>
    <s v="https://community.secop.gov.co/Public/Tendering/OpportunityDetail/Index?noticeUID=CO1.NTC.7809580&amp;isFromPublicArea=True&amp;isModal=true&amp;asPopupView=true"/>
    <x v="8"/>
    <x v="6"/>
    <s v="FONDO CUENTA CONCEJO DE BOGOTA, D.C."/>
    <s v="0111-04 - Fondo Cuenta Concejo de Bogotá, D.C."/>
    <s v="Prestar servicios para desarrollar las actividades contenidas en losPlanes de Bienestar e Incentivos y Mejoramiento del Clima Laboral parael Concejo de Bogotá D.C."/>
    <x v="1"/>
    <d v="2025-10-07T00:00:00"/>
    <m/>
    <m/>
    <n v="1540000000"/>
    <n v="154000000"/>
    <n v="1694000000"/>
    <n v="0"/>
    <n v="300"/>
    <d v="2025-03-17T00:00:00"/>
    <d v="2025-03-19T00:00:00"/>
    <n v="300"/>
    <d v="2025-12-31T00:00:00"/>
    <n v="1540000000"/>
    <n v="226"/>
    <n v="78.75"/>
    <n v="463499347"/>
    <n v="1230500653"/>
    <n v="1"/>
    <n v="154000000"/>
    <n v="1694000000"/>
    <n v="300"/>
  </r>
  <r>
    <n v="2025"/>
    <n v="250339"/>
    <x v="0"/>
    <s v="https://community.secop.gov.co/Public/Tendering/OpportunityDetail/Index?noticeUID=CO1.NTC.7824031&amp;isFromPublicArea=True&amp;isModal=true&amp;asPopupView=true"/>
    <x v="6"/>
    <x v="4"/>
    <s v="FONDO CUENTA CONCEJO DE BOGOTA, D.C."/>
    <s v="0111-04 - Fondo Cuenta Concejo de Bogotá, D.C."/>
    <s v="Prestar los servicios profesionales para realizar las actividadesrequeridas en las etapas planeación, seguimiento y liquidación de losprocesos contractuales que ejecuta la Corporación, en el marco de losplanes institucionales."/>
    <x v="2"/>
    <d v="2025-10-15T00:00:00"/>
    <m/>
    <m/>
    <n v="28210000"/>
    <n v="5776333"/>
    <n v="33986333"/>
    <n v="30"/>
    <n v="253"/>
    <d v="2025-03-13T00:00:00"/>
    <d v="2025-03-17T00:00:00"/>
    <n v="210"/>
    <d v="2025-11-30T00:00:00"/>
    <n v="28210000"/>
    <n v="228"/>
    <n v="88.37"/>
    <n v="22030667"/>
    <n v="11955666"/>
    <n v="2"/>
    <n v="5776333"/>
    <n v="33986333"/>
    <n v="253"/>
  </r>
  <r>
    <n v="2025"/>
    <n v="250339"/>
    <x v="0"/>
    <s v="https://community.secop.gov.co/Public/Tendering/OpportunityDetail/Index?noticeUID=CO1.NTC.7824031&amp;isFromPublicArea=True&amp;isModal=true&amp;asPopupView=true"/>
    <x v="6"/>
    <x v="4"/>
    <s v="FONDO CUENTA CONCEJO DE BOGOTA, D.C."/>
    <s v="0111-04 - Fondo Cuenta Concejo de Bogotá, D.C."/>
    <s v="Prestar los servicios profesionales para realizar las actividadesrequeridas en las etapas planeación, seguimiento y liquidación de losprocesos contractuales que ejecuta la Corporación, en el marco de losplanes institucionales."/>
    <x v="2"/>
    <d v="2025-10-29T00:00:00"/>
    <m/>
    <m/>
    <n v="28210000"/>
    <n v="5776333"/>
    <n v="33986333"/>
    <n v="30"/>
    <n v="253"/>
    <d v="2025-03-13T00:00:00"/>
    <d v="2025-03-17T00:00:00"/>
    <n v="210"/>
    <d v="2025-11-30T00:00:00"/>
    <n v="28210000"/>
    <n v="228"/>
    <n v="88.37"/>
    <n v="22030667"/>
    <n v="11955666"/>
    <n v="2"/>
    <n v="5776333"/>
    <n v="33986333"/>
    <n v="253"/>
  </r>
  <r>
    <n v="2025"/>
    <n v="250353"/>
    <x v="0"/>
    <s v="https://community.secop.gov.co/Public/Tendering/OpportunityDetail/Index?noticeUID=CO1.NTC.7871691&amp;isFromPublicArea=True&amp;isModal=true&amp;asPopupView=true"/>
    <x v="6"/>
    <x v="4"/>
    <s v="FONDO CUENTA CONCEJO DE BOGOTA, D.C."/>
    <s v="0111-04 - Fondo Cuenta Concejo de Bogotá, D.C."/>
    <s v="Prestar servicios profesionales relacionados con las gestiones decontratación y liquidaciones, en cumplimiento a los procesos administrativos y misionales de la dirección jurídica"/>
    <x v="2"/>
    <d v="2025-10-21T00:00:00"/>
    <m/>
    <m/>
    <n v="35420000"/>
    <n v="5566000"/>
    <n v="40986000"/>
    <n v="33"/>
    <n v="243"/>
    <d v="2025-03-20T00:00:00"/>
    <d v="2025-03-27T00:00:00"/>
    <n v="210"/>
    <d v="2025-11-30T00:00:00"/>
    <n v="35420000"/>
    <n v="218"/>
    <n v="87.9"/>
    <n v="31034667"/>
    <n v="9951333"/>
    <n v="1"/>
    <n v="5566000"/>
    <n v="40986000"/>
    <n v="243"/>
  </r>
  <r>
    <n v="2025"/>
    <n v="250355"/>
    <x v="0"/>
    <s v="https://community.secop.gov.co/Public/Tendering/OpportunityDetail/Index?noticeUID=CO1.NTC.7872602&amp;isFromPublicArea=True&amp;isModal=true&amp;asPopupView=true"/>
    <x v="6"/>
    <x v="4"/>
    <s v="FONDO CUENTA CONCEJO DE BOGOTA, D.C."/>
    <s v="0111-04 - Fondo Cuenta Concejo de Bogotá, D.C."/>
    <s v="Prestar los servicios profesionales para el desarrollo de lasactividades del modelo integrado de planeación y gestión de los procesosque se encuentran a cargo de la Dirección Jurídica"/>
    <x v="2"/>
    <d v="2025-10-24T00:00:00"/>
    <m/>
    <m/>
    <n v="39060000"/>
    <n v="6138000"/>
    <n v="45198000"/>
    <n v="33"/>
    <n v="243"/>
    <d v="2025-03-20T00:00:00"/>
    <d v="2025-03-27T00:00:00"/>
    <n v="210"/>
    <d v="2025-11-30T00:00:00"/>
    <n v="39060000"/>
    <n v="218"/>
    <n v="87.9"/>
    <n v="34224000"/>
    <n v="10974000"/>
    <n v="1"/>
    <n v="6138000"/>
    <n v="45198000"/>
    <n v="243"/>
  </r>
  <r>
    <n v="2025"/>
    <n v="250396"/>
    <x v="0"/>
    <s v="https://community.secop.gov.co/Public/Tendering/OpportunityDetail/Index?noticeUID=CO1.NTC.7953974&amp;isFromPublicArea=True&amp;isModal=true&amp;asPopupView=true"/>
    <x v="6"/>
    <x v="4"/>
    <s v="FONDO CUENTA CONCEJO DE BOGOTA, D.C."/>
    <s v="0111-04 - Fondo Cuenta Concejo de Bogotá, D.C."/>
    <s v="Prestar los servicios profesionales para la gestión, trámite yseguimiento para la consolidación y respuesta de los requerimientos recibidos en el marco de la misionalidad dela Corporación, generando mecanismos para la operatividad de la participación ciudadana."/>
    <x v="2"/>
    <d v="2025-10-17T00:00:00"/>
    <m/>
    <m/>
    <n v="39660000"/>
    <n v="8372667"/>
    <n v="48032667"/>
    <n v="38"/>
    <n v="218"/>
    <d v="2025-04-10T00:00:00"/>
    <d v="2025-04-22T00:00:00"/>
    <n v="180"/>
    <d v="2025-11-30T00:00:00"/>
    <n v="39660000"/>
    <n v="192"/>
    <n v="86.49"/>
    <n v="15203000"/>
    <n v="32829667"/>
    <n v="1"/>
    <n v="8372667"/>
    <n v="48032667"/>
    <n v="218"/>
  </r>
  <r>
    <n v="2025"/>
    <n v="250350"/>
    <x v="0"/>
    <s v="https://community.secop.gov.co/Public/Tendering/OpportunityDetail/Index?noticeUID=CO1.NTC.7868589&amp;isFromPublicArea=True&amp;isModal=true&amp;asPopupView=true"/>
    <x v="6"/>
    <x v="5"/>
    <s v="FONDO CUENTA CONCEJO DE BOGOTA, D.C."/>
    <s v="0111-04 - Fondo Cuenta Concejo de Bogotá, D.C."/>
    <s v="Prestar servicios de apoyo a la Oficina de comunicaciones del Concejo deBogotá D.C., en el manejo de programas relacionados con la edición demedios digitales, fotografía, grabación y video. y demás actividadespropias de la Oficina"/>
    <x v="2"/>
    <d v="2025-10-01T00:00:00"/>
    <m/>
    <m/>
    <n v="16140000"/>
    <n v="5290333"/>
    <n v="21430333"/>
    <n v="30"/>
    <n v="239"/>
    <d v="2025-03-20T00:00:00"/>
    <d v="2025-04-01T00:00:00"/>
    <n v="180"/>
    <d v="2025-11-30T00:00:00"/>
    <n v="16140000"/>
    <n v="213"/>
    <n v="87.65"/>
    <n v="16140000"/>
    <n v="5290333"/>
    <n v="2"/>
    <n v="5290333"/>
    <n v="21430333"/>
    <n v="239"/>
  </r>
  <r>
    <n v="2025"/>
    <n v="250350"/>
    <x v="0"/>
    <s v="https://community.secop.gov.co/Public/Tendering/OpportunityDetail/Index?noticeUID=CO1.NTC.7868589&amp;isFromPublicArea=True&amp;isModal=true&amp;asPopupView=true"/>
    <x v="6"/>
    <x v="5"/>
    <s v="FONDO CUENTA CONCEJO DE BOGOTA, D.C."/>
    <s v="0111-04 - Fondo Cuenta Concejo de Bogotá, D.C."/>
    <s v="Prestar servicios de apoyo a la Oficina de comunicaciones del Concejo deBogotá D.C., en el manejo de programas relacionados con la edición demedios digitales, fotografía, grabación y video. y demás actividadespropias de la Oficina"/>
    <x v="2"/>
    <d v="2025-10-30T00:00:00"/>
    <m/>
    <m/>
    <n v="16140000"/>
    <n v="5290333"/>
    <n v="21430333"/>
    <n v="30"/>
    <n v="239"/>
    <d v="2025-03-20T00:00:00"/>
    <d v="2025-04-01T00:00:00"/>
    <n v="180"/>
    <d v="2025-11-30T00:00:00"/>
    <n v="16140000"/>
    <n v="213"/>
    <n v="87.65"/>
    <n v="16140000"/>
    <n v="5290333"/>
    <n v="2"/>
    <n v="5290333"/>
    <n v="21430333"/>
    <n v="239"/>
  </r>
  <r>
    <n v="2025"/>
    <n v="250362"/>
    <x v="0"/>
    <s v="https://community.secop.gov.co/Public/Tendering/OpportunityDetail/Index?noticeUID=CO1.NTC.7898733&amp;isFromPublicArea=True&amp;isModal=true&amp;asPopupView=true"/>
    <x v="6"/>
    <x v="5"/>
    <s v="FONDO CUENTA CONCEJO DE BOGOTA, D.C."/>
    <s v="0111-04 - Fondo Cuenta Concejo de Bogotá, D.C."/>
    <s v="Prestar servicios de apoyo a la gestión en relación con los procesos acargo de las Comisiones Permanentes de la Corporación."/>
    <x v="2"/>
    <d v="2025-10-01T00:00:00"/>
    <m/>
    <m/>
    <n v="12420000"/>
    <n v="4071000"/>
    <n v="16491000"/>
    <n v="30"/>
    <n v="239"/>
    <d v="2025-03-31T00:00:00"/>
    <d v="2025-04-01T00:00:00"/>
    <n v="180"/>
    <d v="2025-11-30T00:00:00"/>
    <n v="12420000"/>
    <n v="213"/>
    <n v="87.65"/>
    <n v="12420000"/>
    <n v="4071000"/>
    <n v="2"/>
    <n v="4071000"/>
    <n v="16491000"/>
    <n v="239"/>
  </r>
  <r>
    <n v="2025"/>
    <n v="250362"/>
    <x v="0"/>
    <s v="https://community.secop.gov.co/Public/Tendering/OpportunityDetail/Index?noticeUID=CO1.NTC.7898733&amp;isFromPublicArea=True&amp;isModal=true&amp;asPopupView=true"/>
    <x v="6"/>
    <x v="5"/>
    <s v="FONDO CUENTA CONCEJO DE BOGOTA, D.C."/>
    <s v="0111-04 - Fondo Cuenta Concejo de Bogotá, D.C."/>
    <s v="Prestar servicios de apoyo a la gestión en relación con los procesos acargo de las Comisiones Permanentes de la Corporación."/>
    <x v="2"/>
    <d v="2025-10-29T00:00:00"/>
    <m/>
    <m/>
    <n v="12420000"/>
    <n v="4071000"/>
    <n v="16491000"/>
    <n v="30"/>
    <n v="239"/>
    <d v="2025-03-31T00:00:00"/>
    <d v="2025-04-01T00:00:00"/>
    <n v="180"/>
    <d v="2025-11-30T00:00:00"/>
    <n v="12420000"/>
    <n v="213"/>
    <n v="87.65"/>
    <n v="12420000"/>
    <n v="4071000"/>
    <n v="2"/>
    <n v="4071000"/>
    <n v="16491000"/>
    <n v="239"/>
  </r>
  <r>
    <n v="2025"/>
    <n v="250363"/>
    <x v="0"/>
    <s v="https://community.secop.gov.co/Public/Tendering/OpportunityDetail/Index?noticeUID=CO1.NTC.7898733&amp;isFromPublicArea=True&amp;isModal=true&amp;asPopupView=true"/>
    <x v="6"/>
    <x v="5"/>
    <s v="FONDO CUENTA CONCEJO DE BOGOTA, D.C."/>
    <s v="0111-04 - Fondo Cuenta Concejo de Bogotá, D.C."/>
    <s v="Prestar servicios de apoyo a la gestión en relación con los procesos acargo de las Comisiones Permanentes de la Corporación."/>
    <x v="2"/>
    <d v="2025-10-03T00:00:00"/>
    <m/>
    <m/>
    <n v="12420000"/>
    <n v="3933000"/>
    <n v="16353000"/>
    <n v="30"/>
    <n v="237"/>
    <d v="2025-03-31T00:00:00"/>
    <d v="2025-04-03T00:00:00"/>
    <n v="180"/>
    <d v="2025-11-30T00:00:00"/>
    <n v="12420000"/>
    <n v="211"/>
    <n v="87.55"/>
    <n v="11040000"/>
    <n v="5313000"/>
    <n v="2"/>
    <n v="3933000"/>
    <n v="16353000"/>
    <n v="237"/>
  </r>
  <r>
    <n v="2025"/>
    <n v="250363"/>
    <x v="0"/>
    <s v="https://community.secop.gov.co/Public/Tendering/OpportunityDetail/Index?noticeUID=CO1.NTC.7898733&amp;isFromPublicArea=True&amp;isModal=true&amp;asPopupView=true"/>
    <x v="6"/>
    <x v="5"/>
    <s v="FONDO CUENTA CONCEJO DE BOGOTA, D.C."/>
    <s v="0111-04 - Fondo Cuenta Concejo de Bogotá, D.C."/>
    <s v="Prestar servicios de apoyo a la gestión en relación con los procesos acargo de las Comisiones Permanentes de la Corporación."/>
    <x v="2"/>
    <d v="2025-10-30T00:00:00"/>
    <m/>
    <m/>
    <n v="12420000"/>
    <n v="3933000"/>
    <n v="16353000"/>
    <n v="30"/>
    <n v="237"/>
    <d v="2025-03-31T00:00:00"/>
    <d v="2025-04-03T00:00:00"/>
    <n v="180"/>
    <d v="2025-11-30T00:00:00"/>
    <n v="12420000"/>
    <n v="211"/>
    <n v="87.55"/>
    <n v="11040000"/>
    <n v="5313000"/>
    <n v="2"/>
    <n v="3933000"/>
    <n v="16353000"/>
    <n v="237"/>
  </r>
  <r>
    <n v="2025"/>
    <n v="250361"/>
    <x v="0"/>
    <s v="https://community.secop.gov.co/Public/Tendering/OpportunityDetail/Index?noticeUID=CO1.NTC.7898530&amp;isFromPublicArea=True&amp;isModal=true&amp;asPopupView=true"/>
    <x v="6"/>
    <x v="5"/>
    <s v="FONDO CUENTA CONCEJO DE BOGOTA, D.C."/>
    <s v="0111-04 - Fondo Cuenta Concejo de Bogotá, D.C."/>
    <s v="Prestar los servicios de apoyo a la gestión para el desarrollo de lascomisiones permanentes y plenarias del Concejo de Bogotá"/>
    <x v="2"/>
    <d v="2025-10-08T00:00:00"/>
    <m/>
    <m/>
    <n v="18600000"/>
    <n v="5270000"/>
    <n v="23870000"/>
    <n v="30"/>
    <n v="231"/>
    <d v="2025-03-31T00:00:00"/>
    <d v="2025-04-09T00:00:00"/>
    <n v="180"/>
    <d v="2025-11-30T00:00:00"/>
    <n v="18600000"/>
    <n v="205"/>
    <n v="87.23"/>
    <n v="17773333"/>
    <n v="6096667"/>
    <n v="2"/>
    <n v="5270000"/>
    <n v="23870000"/>
    <n v="231"/>
  </r>
  <r>
    <n v="2025"/>
    <n v="250361"/>
    <x v="0"/>
    <s v="https://community.secop.gov.co/Public/Tendering/OpportunityDetail/Index?noticeUID=CO1.NTC.7898530&amp;isFromPublicArea=True&amp;isModal=true&amp;asPopupView=true"/>
    <x v="6"/>
    <x v="5"/>
    <s v="FONDO CUENTA CONCEJO DE BOGOTA, D.C."/>
    <s v="0111-04 - Fondo Cuenta Concejo de Bogotá, D.C."/>
    <s v="Prestar los servicios de apoyo a la gestión para el desarrollo de lascomisiones permanentes y plenarias del Concejo de Bogotá"/>
    <x v="2"/>
    <d v="2025-10-29T00:00:00"/>
    <m/>
    <m/>
    <n v="18600000"/>
    <n v="5270000"/>
    <n v="23870000"/>
    <n v="30"/>
    <n v="231"/>
    <d v="2025-03-31T00:00:00"/>
    <d v="2025-04-09T00:00:00"/>
    <n v="180"/>
    <d v="2025-11-30T00:00:00"/>
    <n v="18600000"/>
    <n v="205"/>
    <n v="87.23"/>
    <n v="17773333"/>
    <n v="6096667"/>
    <n v="2"/>
    <n v="5270000"/>
    <n v="23870000"/>
    <n v="231"/>
  </r>
  <r>
    <n v="2025"/>
    <n v="250368"/>
    <x v="0"/>
    <s v="https://community.secop.gov.co/Public/Tendering/OpportunityDetail/Index?noticeUID=CO1.NTC.7942733&amp;isFromPublicArea=True&amp;isModal=true&amp;asPopupView=true"/>
    <x v="6"/>
    <x v="4"/>
    <s v="FONDO CUENTA CONCEJO DE BOGOTA, D.C."/>
    <s v="0111-04 - Fondo Cuenta Concejo de Bogotá, D.C."/>
    <s v="Prestar los servicios profesionales para realizar las actividadesrequeridas en las etapas planeación, seguimiento y liquidación de losprocesos contractuales que hacen parte de la unidad ejecutora 04, en elmarco de los planes institucionales."/>
    <x v="2"/>
    <d v="2025-10-07T00:00:00"/>
    <m/>
    <m/>
    <n v="30360000"/>
    <n v="8770667"/>
    <n v="39130667"/>
    <n v="30"/>
    <n v="232"/>
    <d v="2025-04-04T00:00:00"/>
    <d v="2025-04-08T00:00:00"/>
    <n v="180"/>
    <d v="2025-11-30T00:00:00"/>
    <n v="30360000"/>
    <n v="206"/>
    <n v="87.29"/>
    <n v="29179333"/>
    <n v="9951334"/>
    <n v="2"/>
    <n v="8770667"/>
    <n v="39130667"/>
    <n v="232"/>
  </r>
  <r>
    <n v="2025"/>
    <n v="250368"/>
    <x v="0"/>
    <s v="https://community.secop.gov.co/Public/Tendering/OpportunityDetail/Index?noticeUID=CO1.NTC.7942733&amp;isFromPublicArea=True&amp;isModal=true&amp;asPopupView=true"/>
    <x v="6"/>
    <x v="4"/>
    <s v="FONDO CUENTA CONCEJO DE BOGOTA, D.C."/>
    <s v="0111-04 - Fondo Cuenta Concejo de Bogotá, D.C."/>
    <s v="Prestar los servicios profesionales para realizar las actividadesrequeridas en las etapas planeación, seguimiento y liquidación de losprocesos contractuales que hacen parte de la unidad ejecutora 04, en elmarco de los planes institucionales."/>
    <x v="2"/>
    <d v="2025-10-27T00:00:00"/>
    <m/>
    <m/>
    <n v="30360000"/>
    <n v="8770667"/>
    <n v="39130667"/>
    <n v="30"/>
    <n v="232"/>
    <d v="2025-04-04T00:00:00"/>
    <d v="2025-04-08T00:00:00"/>
    <n v="180"/>
    <d v="2025-11-30T00:00:00"/>
    <n v="30360000"/>
    <n v="206"/>
    <n v="87.29"/>
    <n v="29179333"/>
    <n v="9951334"/>
    <n v="2"/>
    <n v="8770667"/>
    <n v="39130667"/>
    <n v="232"/>
  </r>
  <r>
    <n v="2025"/>
    <n v="250374"/>
    <x v="0"/>
    <s v="https://community.secop.gov.co/Public/Tendering/OpportunityDetail/Index?noticeUID=CO1.NTC.7929755&amp;isFromPublicArea=True&amp;isModal=true&amp;asPopupView=true"/>
    <x v="6"/>
    <x v="5"/>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x v="3"/>
    <d v="2025-10-28T00:00:00"/>
    <m/>
    <m/>
    <n v="33480000"/>
    <n v="0"/>
    <n v="33480000"/>
    <n v="0"/>
    <n v="270"/>
    <d v="2025-04-02T00:00:00"/>
    <d v="2025-04-07T00:00:00"/>
    <n v="270"/>
    <d v="2025-12-31T00:00:00"/>
    <n v="33480000"/>
    <n v="207"/>
    <n v="77.239999999999995"/>
    <n v="21576000"/>
    <n v="11904000"/>
    <n v="0"/>
    <n v="0"/>
    <n v="33480000"/>
    <n v="270"/>
  </r>
  <r>
    <n v="2025"/>
    <n v="250371"/>
    <x v="0"/>
    <s v="https://community.secop.gov.co/Public/Tendering/OpportunityDetail/Index?noticeUID=CO1.NTC.7920036&amp;isFromPublicArea=True&amp;isModal=true&amp;asPopupView=true"/>
    <x v="6"/>
    <x v="4"/>
    <s v="FONDO CUENTA CONCEJO DE BOGOTA, D.C."/>
    <s v="0111-04 - Fondo Cuenta Concejo de Bogotá, D.C."/>
    <s v="Prestar los servicios profesionales para el soporte, análisis yseguimiento jurídico requerido para la Dirección Financiera, que sedeban adelantar en desarrollo de los planes institucionales y de gestiónde la Corporación, y la elaboración, gestión y radicación de losprocesos contractuales que corresponden a la etapa de liquidación."/>
    <x v="2"/>
    <d v="2025-10-17T00:00:00"/>
    <m/>
    <m/>
    <n v="35420000"/>
    <n v="3710667"/>
    <n v="39130667"/>
    <n v="22"/>
    <n v="232"/>
    <d v="2025-04-02T00:00:00"/>
    <d v="2025-04-03T00:00:00"/>
    <n v="210"/>
    <d v="2025-11-25T00:00:00"/>
    <n v="35420000"/>
    <n v="211"/>
    <n v="89.41"/>
    <n v="30022667"/>
    <n v="9108000"/>
    <n v="1"/>
    <n v="3710667"/>
    <n v="39130667"/>
    <n v="232"/>
  </r>
  <r>
    <n v="2025"/>
    <n v="250379"/>
    <x v="0"/>
    <s v="https://community.secop.gov.co/Public/Tendering/OpportunityDetail/Index?noticeUID=CO1.NTC.7946896&amp;isFromPublicArea=True&amp;isModal=true&amp;asPopupView=true"/>
    <x v="6"/>
    <x v="4"/>
    <s v="FONDO CUENTA CONCEJO DE BOGOTA, D.C."/>
    <s v="0111-04 - Fondo Cuenta Concejo de Bogotá, D.C."/>
    <s v="Prestar servicios profesionales para el apoyo en la gestión,verificación, y conciliación de la información contable revisión de losprocedimientos de contabilidad y acompañamiento en la elaboraciónestados financieros y políticas contables para asegurar la transparenciade la información"/>
    <x v="2"/>
    <d v="2025-10-08T00:00:00"/>
    <m/>
    <m/>
    <n v="39660000"/>
    <n v="11457333"/>
    <n v="51117333"/>
    <n v="30"/>
    <n v="232"/>
    <d v="2025-04-04T00:00:00"/>
    <d v="2025-04-08T00:00:00"/>
    <n v="180"/>
    <d v="2025-11-30T00:00:00"/>
    <n v="39660000"/>
    <n v="206"/>
    <n v="87.29"/>
    <n v="38117667"/>
    <n v="12999666"/>
    <n v="2"/>
    <n v="11457333"/>
    <n v="51117333"/>
    <n v="232"/>
  </r>
  <r>
    <n v="2025"/>
    <n v="250379"/>
    <x v="0"/>
    <s v="https://community.secop.gov.co/Public/Tendering/OpportunityDetail/Index?noticeUID=CO1.NTC.7946896&amp;isFromPublicArea=True&amp;isModal=true&amp;asPopupView=true"/>
    <x v="6"/>
    <x v="4"/>
    <s v="FONDO CUENTA CONCEJO DE BOGOTA, D.C."/>
    <s v="0111-04 - Fondo Cuenta Concejo de Bogotá, D.C."/>
    <s v="Prestar servicios profesionales para el apoyo en la gestión,verificación, y conciliación de la información contable revisión de losprocedimientos de contabilidad y acompañamiento en la elaboraciónestados financieros y políticas contables para asegurar la transparenciade la información"/>
    <x v="2"/>
    <d v="2025-10-24T00:00:00"/>
    <m/>
    <m/>
    <n v="39660000"/>
    <n v="11457333"/>
    <n v="51117333"/>
    <n v="30"/>
    <n v="232"/>
    <d v="2025-04-04T00:00:00"/>
    <d v="2025-04-08T00:00:00"/>
    <n v="180"/>
    <d v="2025-11-30T00:00:00"/>
    <n v="39660000"/>
    <n v="206"/>
    <n v="87.29"/>
    <n v="38117667"/>
    <n v="12999666"/>
    <n v="2"/>
    <n v="11457333"/>
    <n v="51117333"/>
    <n v="232"/>
  </r>
  <r>
    <n v="2025"/>
    <n v="250369"/>
    <x v="0"/>
    <s v="https://community.secop.gov.co/Public/Tendering/OpportunityDetail/Index?noticeUID=CO1.NTC.7942833&amp;isFromPublicArea=True&amp;isModal=true&amp;asPopupView=true"/>
    <x v="6"/>
    <x v="4"/>
    <s v="FONDO CUENTA CONCEJO DE BOGOTA, D.C."/>
    <s v="0111-04 - Fondo Cuenta Concejo de Bogotá, D.C."/>
    <s v="Prestar los servicios profesionales para la estructuración dedocumentos, e insumos necesarios para la creación en materia normativa,control político, participación ciudadana y gestión del conocimiento."/>
    <x v="2"/>
    <d v="2025-10-30T00:00:00"/>
    <m/>
    <m/>
    <n v="28210000"/>
    <n v="2418000"/>
    <n v="30628000"/>
    <n v="18"/>
    <n v="228"/>
    <d v="2025-04-04T00:00:00"/>
    <d v="2025-04-07T00:00:00"/>
    <n v="210"/>
    <d v="2025-11-25T00:00:00"/>
    <n v="28210000"/>
    <n v="207"/>
    <n v="89.22"/>
    <n v="23374000"/>
    <n v="7254000"/>
    <n v="1"/>
    <n v="2418000"/>
    <n v="30628000"/>
    <n v="228"/>
  </r>
  <r>
    <n v="2025"/>
    <n v="250387"/>
    <x v="0"/>
    <s v="https://community.secop.gov.co/Public/Tendering/OpportunityDetail/Index?noticeUID=CO1.NTC.7961608&amp;isFromPublicArea=True&amp;isModal=true&amp;asPopupView=true"/>
    <x v="6"/>
    <x v="4"/>
    <s v="FONDO CUENTA CONCEJO DE BOGOTA, D.C."/>
    <s v="0111-04 - Fondo Cuenta Concejo de Bogotá, D.C."/>
    <s v="Prestar servicios profesionales para apoyar a la Dirección Jurídica delConcejo de Bogotá, con especial énfasis en análisis y respuestas aconceptos solcitados y gestiones propias de la direccion"/>
    <x v="2"/>
    <d v="2025-10-10T00:00:00"/>
    <m/>
    <m/>
    <n v="50820000"/>
    <n v="14116667"/>
    <n v="64936667"/>
    <n v="30"/>
    <n v="230"/>
    <d v="2025-04-08T00:00:00"/>
    <d v="2025-04-10T00:00:00"/>
    <n v="180"/>
    <d v="2025-11-30T00:00:00"/>
    <n v="50820000"/>
    <n v="204"/>
    <n v="87.18"/>
    <n v="48279000"/>
    <n v="16657667"/>
    <n v="2"/>
    <n v="14116667"/>
    <n v="64936667"/>
    <n v="230"/>
  </r>
  <r>
    <n v="2025"/>
    <n v="250387"/>
    <x v="0"/>
    <s v="https://community.secop.gov.co/Public/Tendering/OpportunityDetail/Index?noticeUID=CO1.NTC.7961608&amp;isFromPublicArea=True&amp;isModal=true&amp;asPopupView=true"/>
    <x v="6"/>
    <x v="4"/>
    <s v="FONDO CUENTA CONCEJO DE BOGOTA, D.C."/>
    <s v="0111-04 - Fondo Cuenta Concejo de Bogotá, D.C."/>
    <s v="Prestar servicios profesionales para apoyar a la Dirección Jurídica delConcejo de Bogotá, con especial énfasis en análisis y respuestas aconceptos solcitados y gestiones propias de la direccion"/>
    <x v="2"/>
    <d v="2025-10-29T00:00:00"/>
    <m/>
    <m/>
    <n v="50820000"/>
    <n v="14116667"/>
    <n v="64936667"/>
    <n v="30"/>
    <n v="230"/>
    <d v="2025-04-08T00:00:00"/>
    <d v="2025-04-10T00:00:00"/>
    <n v="180"/>
    <d v="2025-11-30T00:00:00"/>
    <n v="50820000"/>
    <n v="204"/>
    <n v="87.18"/>
    <n v="48279000"/>
    <n v="16657667"/>
    <n v="2"/>
    <n v="14116667"/>
    <n v="64936667"/>
    <n v="230"/>
  </r>
  <r>
    <n v="2025"/>
    <n v="250390"/>
    <x v="0"/>
    <s v="https://community.secop.gov.co/Public/Tendering/OpportunityDetail/Index?noticeUID=CO1.NTC.7970511&amp;isFromPublicArea=True&amp;isModal=true&amp;asPopupView=true"/>
    <x v="6"/>
    <x v="4"/>
    <s v="FONDO CUENTA CONCEJO DE BOGOTA, D.C."/>
    <s v="0111-04 - Fondo Cuenta Concejo de Bogotá, D.C."/>
    <s v="Prestar los servicios profesionales a la Oficina de Control Interno delConcejo de Bogotá D.C. para el apoyo administrativo en las auditoríasinternas que se llevarán a cabo."/>
    <x v="2"/>
    <d v="2025-10-10T00:00:00"/>
    <m/>
    <m/>
    <n v="36600000"/>
    <n v="9353333"/>
    <n v="45953333"/>
    <n v="30"/>
    <n v="226"/>
    <d v="2025-04-10T00:00:00"/>
    <d v="2025-04-14T00:00:00"/>
    <n v="180"/>
    <d v="2025-11-30T00:00:00"/>
    <n v="36600000"/>
    <n v="200"/>
    <n v="86.96"/>
    <n v="33956667"/>
    <n v="11996666"/>
    <n v="2"/>
    <n v="9353333"/>
    <n v="45953333"/>
    <n v="226"/>
  </r>
  <r>
    <n v="2025"/>
    <n v="250390"/>
    <x v="0"/>
    <s v="https://community.secop.gov.co/Public/Tendering/OpportunityDetail/Index?noticeUID=CO1.NTC.7970511&amp;isFromPublicArea=True&amp;isModal=true&amp;asPopupView=true"/>
    <x v="6"/>
    <x v="4"/>
    <s v="FONDO CUENTA CONCEJO DE BOGOTA, D.C."/>
    <s v="0111-04 - Fondo Cuenta Concejo de Bogotá, D.C."/>
    <s v="Prestar los servicios profesionales a la Oficina de Control Interno delConcejo de Bogotá D.C. para el apoyo administrativo en las auditoríasinternas que se llevarán a cabo."/>
    <x v="2"/>
    <d v="2025-10-29T00:00:00"/>
    <m/>
    <m/>
    <n v="36600000"/>
    <n v="9353333"/>
    <n v="45953333"/>
    <n v="30"/>
    <n v="226"/>
    <d v="2025-04-10T00:00:00"/>
    <d v="2025-04-14T00:00:00"/>
    <n v="180"/>
    <d v="2025-11-30T00:00:00"/>
    <n v="36600000"/>
    <n v="200"/>
    <n v="86.96"/>
    <n v="33956667"/>
    <n v="11996666"/>
    <n v="2"/>
    <n v="9353333"/>
    <n v="45953333"/>
    <n v="226"/>
  </r>
  <r>
    <n v="2025"/>
    <n v="250378"/>
    <x v="0"/>
    <s v="https://community.secop.gov.co/Public/Tendering/OpportunityDetail/Index?noticeUID=CO1.NTC.7942297&amp;isFromPublicArea=True&amp;isModal=true&amp;asPopupView=true"/>
    <x v="6"/>
    <x v="4"/>
    <s v="FONDO CUENTA CONCEJO DE BOGOTA, D.C."/>
    <s v="0111-04 - Fondo Cuenta Concejo de Bogotá, D.C."/>
    <s v="Prestar servicios profesionales para ofrecer respaldo a la DirecciónAdministrativa en asuntos jurídicos relacionados con contratación yliquidaciones, apoyando el cargue de expedientes radicados en lasplataforma SAP de SHD, en cumplimiento a los procesos administrativos ymisionales de la Corporación."/>
    <x v="2"/>
    <d v="2025-10-31T00:00:00"/>
    <m/>
    <m/>
    <n v="39060000"/>
    <n v="3162000"/>
    <n v="42222000"/>
    <n v="17"/>
    <n v="227"/>
    <d v="2025-04-04T00:00:00"/>
    <d v="2025-04-08T00:00:00"/>
    <n v="210"/>
    <d v="2025-11-25T00:00:00"/>
    <n v="39060000"/>
    <n v="206"/>
    <n v="89.18"/>
    <n v="32178000"/>
    <n v="10044000"/>
    <n v="1"/>
    <n v="3162000"/>
    <n v="42222000"/>
    <n v="227"/>
  </r>
  <r>
    <n v="2025"/>
    <n v="250380"/>
    <x v="0"/>
    <s v="https://community.secop.gov.co/Public/Tendering/OpportunityDetail/Index?noticeUID=CO1.NTC.7946140&amp;isFromPublicArea=True&amp;isModal=true&amp;asPopupView=true"/>
    <x v="6"/>
    <x v="5"/>
    <s v="FONDO CUENTA CONCEJO DE BOGOTA, D.C."/>
    <s v="0111-04 - Fondo Cuenta Concejo de Bogotá, D.C."/>
    <s v="Prestación de servicios de apoyo a la gestión en relación con losprocesos a cargo de la Comisión Primera Permanente del Plan de Desarrollo y Ordenamiento Territorial de la Corporación en seguimiento a los debates de control político, proposiciones, trámites deproyectos de acuerdo y gestión documental."/>
    <x v="2"/>
    <d v="2025-10-06T00:00:00"/>
    <m/>
    <m/>
    <n v="16740000"/>
    <n v="4929000"/>
    <n v="21669000"/>
    <n v="30"/>
    <n v="233"/>
    <d v="2025-04-04T00:00:00"/>
    <d v="2025-04-07T00:00:00"/>
    <n v="180"/>
    <d v="2025-11-30T00:00:00"/>
    <n v="16740000"/>
    <n v="207"/>
    <n v="87.34"/>
    <n v="16182000"/>
    <n v="5487000"/>
    <n v="2"/>
    <n v="4929000"/>
    <n v="21669000"/>
    <n v="233"/>
  </r>
  <r>
    <n v="2025"/>
    <n v="250380"/>
    <x v="0"/>
    <s v="https://community.secop.gov.co/Public/Tendering/OpportunityDetail/Index?noticeUID=CO1.NTC.7946140&amp;isFromPublicArea=True&amp;isModal=true&amp;asPopupView=true"/>
    <x v="6"/>
    <x v="5"/>
    <s v="FONDO CUENTA CONCEJO DE BOGOTA, D.C."/>
    <s v="0111-04 - Fondo Cuenta Concejo de Bogotá, D.C."/>
    <s v="Prestación de servicios de apoyo a la gestión en relación con losprocesos a cargo de la Comisión Primera Permanente del Plan de Desarrollo y Ordenamiento Territorial de la Corporación en seguimiento a los debates de control político, proposiciones, trámites deproyectos de acuerdo y gestión documental."/>
    <x v="2"/>
    <d v="2025-10-30T00:00:00"/>
    <m/>
    <m/>
    <n v="16740000"/>
    <n v="4929000"/>
    <n v="21669000"/>
    <n v="30"/>
    <n v="233"/>
    <d v="2025-04-04T00:00:00"/>
    <d v="2025-04-07T00:00:00"/>
    <n v="180"/>
    <d v="2025-11-30T00:00:00"/>
    <n v="16740000"/>
    <n v="207"/>
    <n v="87.34"/>
    <n v="16182000"/>
    <n v="5487000"/>
    <n v="2"/>
    <n v="4929000"/>
    <n v="21669000"/>
    <n v="233"/>
  </r>
  <r>
    <n v="2025"/>
    <n v="250395"/>
    <x v="0"/>
    <s v="https://community.secop.gov.co/Public/Tendering/OpportunityDetail/Index?noticeUID=CO1.NTC.7974945&amp;isFromPublicArea=True&amp;isModal=true&amp;asPopupView=true"/>
    <x v="6"/>
    <x v="5"/>
    <s v="FONDO CUENTA CONCEJO DE BOGOTA, D.C."/>
    <s v="0111-04 - Fondo Cuenta Concejo de Bogotá, D.C."/>
    <s v="Prestar servicios de apoyo a la gestión para la organización, ejecucióny desarrollo de eventos, así como para el funcionamiento de lasComisiones Permanentes y plenarias del Concejo de Bogotá"/>
    <x v="2"/>
    <d v="2025-10-14T00:00:00"/>
    <m/>
    <m/>
    <n v="20460000"/>
    <n v="5115000"/>
    <n v="25575000"/>
    <n v="30"/>
    <n v="225"/>
    <d v="2025-04-09T00:00:00"/>
    <d v="2025-04-15T00:00:00"/>
    <n v="180"/>
    <d v="2025-11-30T00:00:00"/>
    <n v="20460000"/>
    <n v="199"/>
    <n v="86.9"/>
    <n v="18758667"/>
    <n v="6816333"/>
    <n v="2"/>
    <n v="5115000"/>
    <n v="25575000"/>
    <n v="225"/>
  </r>
  <r>
    <n v="2025"/>
    <n v="250395"/>
    <x v="0"/>
    <s v="https://community.secop.gov.co/Public/Tendering/OpportunityDetail/Index?noticeUID=CO1.NTC.7974945&amp;isFromPublicArea=True&amp;isModal=true&amp;asPopupView=true"/>
    <x v="6"/>
    <x v="5"/>
    <s v="FONDO CUENTA CONCEJO DE BOGOTA, D.C."/>
    <s v="0111-04 - Fondo Cuenta Concejo de Bogotá, D.C."/>
    <s v="Prestar servicios de apoyo a la gestión para la organización, ejecucióny desarrollo de eventos, así como para el funcionamiento de lasComisiones Permanentes y plenarias del Concejo de Bogotá"/>
    <x v="2"/>
    <d v="2025-10-29T00:00:00"/>
    <m/>
    <m/>
    <n v="20460000"/>
    <n v="5115000"/>
    <n v="25575000"/>
    <n v="30"/>
    <n v="225"/>
    <d v="2025-04-09T00:00:00"/>
    <d v="2025-04-15T00:00:00"/>
    <n v="180"/>
    <d v="2025-11-30T00:00:00"/>
    <n v="20460000"/>
    <n v="199"/>
    <n v="86.9"/>
    <n v="18758667"/>
    <n v="6816333"/>
    <n v="2"/>
    <n v="5115000"/>
    <n v="25575000"/>
    <n v="225"/>
  </r>
  <r>
    <n v="2025"/>
    <n v="250388"/>
    <x v="0"/>
    <s v="https://community.secop.gov.co/Public/Tendering/OpportunityDetail/Index?noticeUID=CO1.NTC.7950905&amp;isFromPublicArea=True&amp;isModal=true&amp;asPopupView=true"/>
    <x v="6"/>
    <x v="5"/>
    <s v="FONDO CUENTA CONCEJO DE BOGOTA, D.C."/>
    <s v="0111-04 - Fondo Cuenta Concejo de Bogotá, D.C."/>
    <s v="Prestar servicios profesionales para realizar los cierres de expedientes a cargo del proceso de gestión financiera, apoyando el cargue deexpedientes radicados en las plataforma SAP de SHD, y elaboracion de losinformes y documentos soportes para llevar a cabo las liquidaciones delos expedientes a cargo de la corporacion"/>
    <x v="2"/>
    <d v="2025-10-10T00:00:00"/>
    <m/>
    <m/>
    <n v="27300000"/>
    <n v="3033333"/>
    <n v="30333333"/>
    <n v="20"/>
    <n v="200"/>
    <d v="2025-04-08T00:00:00"/>
    <d v="2025-04-10T00:00:00"/>
    <n v="180"/>
    <d v="2025-11-30T00:00:00"/>
    <n v="27300000"/>
    <n v="204"/>
    <n v="87.18"/>
    <n v="25885000"/>
    <n v="4448333"/>
    <n v="2"/>
    <n v="7583333"/>
    <n v="30333333"/>
    <n v="200"/>
  </r>
  <r>
    <n v="2025"/>
    <n v="250388"/>
    <x v="0"/>
    <s v="https://community.secop.gov.co/Public/Tendering/OpportunityDetail/Index?noticeUID=CO1.NTC.7950905&amp;isFromPublicArea=True&amp;isModal=true&amp;asPopupView=true"/>
    <x v="6"/>
    <x v="5"/>
    <s v="FONDO CUENTA CONCEJO DE BOGOTA, D.C."/>
    <s v="0111-04 - Fondo Cuenta Concejo de Bogotá, D.C."/>
    <s v="Prestar servicios profesionales para realizar los cierres de expedientes a cargo del proceso de gestión financiera, apoyando el cargue deexpedientes radicados en las plataforma SAP de SHD, y elaboracion de losinformes y documentos soportes para llevar a cabo las liquidaciones delos expedientes a cargo de la corporacion"/>
    <x v="2"/>
    <d v="2025-10-29T00:00:00"/>
    <m/>
    <m/>
    <n v="27300000"/>
    <n v="3033333"/>
    <n v="30333333"/>
    <n v="20"/>
    <n v="200"/>
    <d v="2025-04-08T00:00:00"/>
    <d v="2025-04-10T00:00:00"/>
    <n v="180"/>
    <d v="2025-11-30T00:00:00"/>
    <n v="27300000"/>
    <n v="204"/>
    <n v="87.18"/>
    <n v="25885000"/>
    <n v="4448333"/>
    <n v="2"/>
    <n v="7583333"/>
    <n v="30333333"/>
    <n v="200"/>
  </r>
  <r>
    <n v="2025"/>
    <n v="250391"/>
    <x v="0"/>
    <s v="https://community.secop.gov.co/Public/Tendering/OpportunityDetail/Index?noticeUID=CO1.NTC.7971246&amp;isFromPublicArea=True&amp;isModal=true&amp;asPopupView=true"/>
    <x v="6"/>
    <x v="4"/>
    <s v="FONDO CUENTA CONCEJO DE BOGOTA, D.C."/>
    <s v="0111-04 - Fondo Cuenta Concejo de Bogotá, D.C."/>
    <s v="Prestar los servicios profesionales a la gestión en base a lapreparación, alistamiento y organización del archivo que se encuentra acargo de  la dirección administrativa, de acuerdo con los normasarchivísticas vigentes"/>
    <x v="2"/>
    <d v="2025-10-09T00:00:00"/>
    <m/>
    <m/>
    <n v="24180000"/>
    <n v="6582333"/>
    <n v="30762333"/>
    <n v="30"/>
    <n v="229"/>
    <d v="2025-04-09T00:00:00"/>
    <d v="2025-04-11T00:00:00"/>
    <n v="180"/>
    <d v="2025-11-30T00:00:00"/>
    <n v="24180000"/>
    <n v="203"/>
    <n v="87.12"/>
    <n v="18806667"/>
    <n v="11955666"/>
    <n v="2"/>
    <n v="6582333"/>
    <n v="30762333"/>
    <n v="229"/>
  </r>
  <r>
    <n v="2025"/>
    <n v="250391"/>
    <x v="0"/>
    <s v="https://community.secop.gov.co/Public/Tendering/OpportunityDetail/Index?noticeUID=CO1.NTC.7971246&amp;isFromPublicArea=True&amp;isModal=true&amp;asPopupView=true"/>
    <x v="6"/>
    <x v="4"/>
    <s v="FONDO CUENTA CONCEJO DE BOGOTA, D.C."/>
    <s v="0111-04 - Fondo Cuenta Concejo de Bogotá, D.C."/>
    <s v="Prestar los servicios profesionales a la gestión en base a lapreparación, alistamiento y organización del archivo que se encuentra acargo de  la dirección administrativa, de acuerdo con los normasarchivísticas vigentes"/>
    <x v="2"/>
    <d v="2025-10-27T00:00:00"/>
    <m/>
    <m/>
    <n v="24180000"/>
    <n v="6582333"/>
    <n v="30762333"/>
    <n v="30"/>
    <n v="229"/>
    <d v="2025-04-09T00:00:00"/>
    <d v="2025-04-11T00:00:00"/>
    <n v="180"/>
    <d v="2025-11-30T00:00:00"/>
    <n v="24180000"/>
    <n v="203"/>
    <n v="87.12"/>
    <n v="18806667"/>
    <n v="11955666"/>
    <n v="2"/>
    <n v="6582333"/>
    <n v="30762333"/>
    <n v="229"/>
  </r>
  <r>
    <n v="2025"/>
    <n v="250397"/>
    <x v="0"/>
    <s v="https://community.secop.gov.co/Public/Tendering/OpportunityDetail/Index?noticeUID=CO1.NTC.8000970&amp;isFromPublicArea=True&amp;isModal=true&amp;asPopupView=true"/>
    <x v="6"/>
    <x v="4"/>
    <s v="FONDO CUENTA CONCEJO DE BOGOTA, D.C."/>
    <s v="0111-04 - Fondo Cuenta Concejo de Bogotá, D.C."/>
    <s v="Prestar los servicios profesionales en derecho para el seguimiento delas sesiones y gestión de actos administrativos que sean de competenciade la Dirección Jurídica."/>
    <x v="2"/>
    <d v="2025-10-17T00:00:00"/>
    <m/>
    <m/>
    <n v="39660000"/>
    <n v="7932000"/>
    <n v="47592000"/>
    <n v="36"/>
    <n v="216"/>
    <d v="2025-04-15T00:00:00"/>
    <d v="2025-04-24T00:00:00"/>
    <n v="180"/>
    <d v="2025-11-30T00:00:00"/>
    <n v="39660000"/>
    <n v="190"/>
    <n v="86.36"/>
    <n v="1542333"/>
    <n v="46049667"/>
    <n v="1"/>
    <n v="7932000"/>
    <n v="47592000"/>
    <n v="216"/>
  </r>
  <r>
    <n v="2025"/>
    <n v="250435"/>
    <x v="0"/>
    <s v="https://community.secop.gov.co/Public/Tendering/OpportunityDetail/Index?noticeUID=CO1.NTC.7968347&amp;isFromPublicArea=True&amp;isModal=False"/>
    <x v="6"/>
    <x v="4"/>
    <s v="FONDO CUENTA CONCEJO DE BOGOTA, D.C."/>
    <s v="0111-04 - Fondo Cuenta Concejo de Bogotá, D.C."/>
    <s v="Prestar los servicios profesionales en el proceso de seguimiento a lasauditorias realizadas por entes de control realizar los seguimientos delplan estratégico de la entidad, a los planes de mejoramiento,acompañamiento a los comites de sostenibilidad contable y proceso deincapacidades revision y acompañamiento en las actualizaciones de losprocedimientos de la Direccion Financiera del Concejo de Bogotá D.C."/>
    <x v="2"/>
    <d v="2025-10-20T00:00:00"/>
    <m/>
    <m/>
    <n v="39660000"/>
    <n v="3966000"/>
    <n v="43626000"/>
    <n v="18"/>
    <n v="198"/>
    <d v="2025-05-05T00:00:00"/>
    <d v="2025-05-07T00:00:00"/>
    <n v="180"/>
    <d v="2025-11-25T00:00:00"/>
    <n v="39660000"/>
    <n v="177"/>
    <n v="87.62"/>
    <n v="11898000"/>
    <n v="31728000"/>
    <n v="1"/>
    <n v="3966000"/>
    <n v="43626000"/>
    <n v="198"/>
  </r>
  <r>
    <n v="2025"/>
    <n v="250398"/>
    <x v="0"/>
    <s v="https://community.secop.gov.co/Public/Tendering/OpportunityDetail/Index?noticeUID=CO1.NTC.7968347&amp;isFromPublicArea=True&amp;isModal=true&amp;asPopupView=true"/>
    <x v="6"/>
    <x v="4"/>
    <s v="FONDO CUENTA CONCEJO DE BOGOTA, D.C."/>
    <s v="0111-04 - Fondo Cuenta Concejo de Bogotá, D.C."/>
    <s v="Prestar los servicios profesionales en el proceso de seguimiento a lasauditorias realizadas por entes de control realizar los seguimientos delplan estratégico de la entidad, a los planes de mejoramiento,acompañamiento a los comites de sostenibilidad contable y proceso deincapacidades revision y acompañamiento en las actualizaciones de losprocedimientos de la Direccion Financiera del Concejo de Bogotá D.C."/>
    <x v="2"/>
    <d v="2025-10-16T00:00:00"/>
    <m/>
    <m/>
    <n v="39660000"/>
    <n v="8372667"/>
    <n v="48032667"/>
    <n v="38"/>
    <n v="218"/>
    <d v="2025-04-11T00:00:00"/>
    <d v="2025-04-22T00:00:00"/>
    <n v="180"/>
    <d v="2025-11-30T00:00:00"/>
    <n v="39660000"/>
    <n v="192"/>
    <n v="86.49"/>
    <n v="28423000"/>
    <n v="19609667"/>
    <n v="1"/>
    <n v="8372667"/>
    <n v="48032667"/>
    <n v="218"/>
  </r>
  <r>
    <n v="2025"/>
    <n v="250392"/>
    <x v="0"/>
    <s v="https://community.secop.gov.co/Public/Tendering/OpportunityDetail/Index?noticeUID=CO1.NTC.7968745&amp;isFromPublicArea=True&amp;isModal=true&amp;asPopupView=true"/>
    <x v="4"/>
    <x v="7"/>
    <s v="FONDO CUENTA CONCEJO DE BOGOTA, D.C."/>
    <s v="0111-04 - Fondo Cuenta Concejo de Bogotá, D.C."/>
    <s v="Aunar esfuerzos humanos, técnicos, logísticos y administrativos, paragarantizar el esquema de seguridad en su componente de vehículos yhombres de protección, requerido por los concejales del Distrito Capitalque cuenten con riesgo extraordinario y/o extremo como resultado de laevaluación del riesgo efectuada para los Concejales de Bogotá D.C.  porla Unidad Nacional de Protección"/>
    <x v="2"/>
    <d v="2025-10-17T00:00:00"/>
    <m/>
    <m/>
    <n v="5643505350"/>
    <n v="628534933"/>
    <n v="8954597883"/>
    <n v="16"/>
    <n v="206"/>
    <d v="2025-04-08T00:00:00"/>
    <d v="2025-04-09T00:00:00"/>
    <n v="150"/>
    <d v="2025-11-04T00:00:00"/>
    <n v="5643505350"/>
    <n v="205"/>
    <n v="98.09"/>
    <n v="776592035"/>
    <n v="8178005848"/>
    <n v="2"/>
    <n v="1738951053"/>
    <n v="8954597883"/>
    <n v="206"/>
  </r>
  <r>
    <n v="2025"/>
    <n v="250407"/>
    <x v="0"/>
    <s v="https://community.secop.gov.co/Public/Tendering/OpportunityDetail/Index?noticeUID=CO1.NTC.7838233&amp;isFromPublicArea=True&amp;isModal=true&amp;asPopupView=true"/>
    <x v="6"/>
    <x v="4"/>
    <s v="FONDO CUENTA CONCEJO DE BOGOTA, D.C."/>
    <s v="0111-04 - Fondo Cuenta Concejo de Bogotá, D.C."/>
    <s v="Prestar servicios profesionales para apoyar la Dirección Administrativaen la gestión de las actividades relacionadas con el seguimiento a laejecución contractual y procesos de liquidación de los expedientescontractuales."/>
    <x v="2"/>
    <d v="2025-10-20T00:00:00"/>
    <m/>
    <m/>
    <n v="33480000"/>
    <n v="7068000"/>
    <n v="40548000"/>
    <n v="38"/>
    <n v="218"/>
    <d v="2025-04-14T00:00:00"/>
    <d v="2025-04-22T00:00:00"/>
    <n v="180"/>
    <d v="2025-11-30T00:00:00"/>
    <n v="33480000"/>
    <n v="192"/>
    <n v="86.49"/>
    <n v="29574000"/>
    <n v="10974000"/>
    <n v="1"/>
    <n v="7068000"/>
    <n v="40548000"/>
    <n v="218"/>
  </r>
  <r>
    <n v="2025"/>
    <n v="250400"/>
    <x v="0"/>
    <s v="https://community.secop.gov.co/Public/Tendering/OpportunityDetail/Index?noticeUID=CO1.NTC.7976932&amp;isFromPublicArea=True&amp;isModal=true&amp;asPopupView=true"/>
    <x v="6"/>
    <x v="4"/>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x v="4"/>
    <d v="2025-10-30T00:00:00"/>
    <n v="1128061421"/>
    <s v="HUMBERTO ANDRES AGUILAR BARRIOS"/>
    <n v="36270000"/>
    <n v="0"/>
    <n v="36270000"/>
    <n v="0"/>
    <n v="270"/>
    <d v="2025-04-11T00:00:00"/>
    <d v="2025-04-21T00:00:00"/>
    <n v="270"/>
    <d v="2025-12-31T00:00:00"/>
    <n v="36270000"/>
    <n v="193"/>
    <n v="75.98"/>
    <n v="21493333"/>
    <n v="14776667"/>
    <n v="0"/>
    <n v="0"/>
    <n v="36270000"/>
    <n v="270"/>
  </r>
  <r>
    <n v="2025"/>
    <n v="250406"/>
    <x v="0"/>
    <s v="https://community.secop.gov.co/Public/Tendering/OpportunityDetail/Index?noticeUID=CO1.NTC.8001201&amp;isFromPublicArea=True&amp;isModal=true&amp;asPopupView=true"/>
    <x v="6"/>
    <x v="4"/>
    <s v="FONDO CUENTA CONCEJO DE BOGOTA, D.C."/>
    <s v="0111-04 - Fondo Cuenta Concejo de Bogotá, D.C."/>
    <s v="Prestar servicios profesionales como psicólogo (a) para apoyar a laDirección Administrativa - Talento Humano del Concejo de Bogotá en laejecución y seguimiento de programas de bienestar laboral, validacióndocumental, atención de solicitudes de información y apoyo a losprocesos administrativos relacionados con la gestión del talento humano,de conformidad con las disposiciones normativas y los lineamientosinstitucionales."/>
    <x v="2"/>
    <d v="2025-10-14T00:00:00"/>
    <m/>
    <m/>
    <n v="24180000"/>
    <n v="4701667"/>
    <n v="28881667"/>
    <n v="35"/>
    <n v="215"/>
    <d v="2025-04-15T00:00:00"/>
    <d v="2025-04-25T00:00:00"/>
    <n v="180"/>
    <d v="2025-11-30T00:00:00"/>
    <n v="24180000"/>
    <n v="189"/>
    <n v="86.3"/>
    <n v="20956000"/>
    <n v="7925667"/>
    <n v="1"/>
    <n v="4701667"/>
    <n v="28881667"/>
    <n v="215"/>
  </r>
  <r>
    <n v="2025"/>
    <n v="250409"/>
    <x v="0"/>
    <s v="https://community.secop.gov.co/Public/Tendering/OpportunityDetail/Index?noticeUID=CO1.NTC.8003235&amp;isFromPublicArea=True&amp;isModal=true&amp;asPopupView=true"/>
    <x v="6"/>
    <x v="4"/>
    <s v="FONDO CUENTA CONCEJO DE BOGOTA, D.C."/>
    <s v="0111-04 - Fondo Cuenta Concejo de Bogotá, D.C."/>
    <s v="Prestar los servicios profesionales en la implementación de laspolíticas y los procedimientos requeridos para el desarrollo y el fortalecimiento del proceso de servicio al ciudadano en la Corporación."/>
    <x v="2"/>
    <d v="2025-10-15T00:00:00"/>
    <m/>
    <m/>
    <n v="30360000"/>
    <n v="6409333"/>
    <n v="36769333"/>
    <n v="38"/>
    <n v="218"/>
    <d v="2025-04-16T00:00:00"/>
    <d v="2025-04-22T00:00:00"/>
    <n v="180"/>
    <d v="2025-11-30T00:00:00"/>
    <n v="30360000"/>
    <n v="192"/>
    <n v="86.49"/>
    <n v="26818000"/>
    <n v="9951333"/>
    <n v="1"/>
    <n v="6409333"/>
    <n v="36769333"/>
    <n v="218"/>
  </r>
  <r>
    <n v="2025"/>
    <n v="250410"/>
    <x v="0"/>
    <s v="https://community.secop.gov.co/Public/Tendering/OpportunityDetail/Index?noticeUID=CO1.NTC.8003236&amp;isFromPublicArea=True&amp;isModal=true&amp;asPopupView=true"/>
    <x v="6"/>
    <x v="5"/>
    <s v="FONDO CUENTA CONCEJO DE BOGOTA, D.C."/>
    <s v="0111-04 - Fondo Cuenta Concejo de Bogotá, D.C."/>
    <s v="Prestar servicios de apoyo a la gestión a la Secretaría General delConcejo de Bogotá para el proceso de archivo requerido para la trasferencia documental al Archivo Distrital."/>
    <x v="2"/>
    <d v="2025-10-23T00:00:00"/>
    <m/>
    <m/>
    <n v="14280000"/>
    <n v="2935333"/>
    <n v="17215333"/>
    <n v="37"/>
    <n v="217"/>
    <d v="2025-04-22T00:00:00"/>
    <d v="2025-04-23T00:00:00"/>
    <n v="180"/>
    <d v="2025-11-30T00:00:00"/>
    <n v="14280000"/>
    <n v="191"/>
    <n v="86.43"/>
    <n v="12534667"/>
    <n v="4680666"/>
    <n v="1"/>
    <n v="2935333"/>
    <n v="17215333"/>
    <n v="217"/>
  </r>
  <r>
    <n v="2025"/>
    <n v="250421"/>
    <x v="0"/>
    <s v="https://community.secop.gov.co/Public/Tendering/OpportunityDetail/Index?noticeUID=CO1.NTC.8043200&amp;isFromPublicArea=True&amp;isModal=False"/>
    <x v="6"/>
    <x v="4"/>
    <s v="FONDO CUENTA CONCEJO DE BOGOTA, D.C."/>
    <s v="0111-04 - Fondo Cuenta Concejo de Bogotá, D.C."/>
    <s v="Prestar servicios profesionales para brindar acompañamiento técnico enel desarrollo de los procesos de auditoría en el marco de las gestionestecnológicas y técnicas de la Oficina de Control Interno."/>
    <x v="2"/>
    <d v="2025-10-27T00:00:00"/>
    <m/>
    <m/>
    <n v="33480000"/>
    <n v="4278000"/>
    <n v="37758000"/>
    <n v="23"/>
    <n v="203"/>
    <d v="2025-04-25T00:00:00"/>
    <d v="2025-05-02T00:00:00"/>
    <n v="180"/>
    <d v="2025-11-25T00:00:00"/>
    <n v="33480000"/>
    <n v="182"/>
    <n v="87.92"/>
    <n v="27714000"/>
    <n v="10044000"/>
    <n v="1"/>
    <n v="4278000"/>
    <n v="37758000"/>
    <n v="203"/>
  </r>
  <r>
    <n v="2025"/>
    <n v="250414"/>
    <x v="0"/>
    <s v="https://community.secop.gov.co/Public/Tendering/OpportunityDetail/Index?noticeUID=CO1.NTC.8010064&amp;isFromPublicArea=True&amp;isModal=true&amp;asPopupView=true"/>
    <x v="6"/>
    <x v="4"/>
    <s v="FONDO CUENTA CONCEJO DE BOGOTA, D.C."/>
    <s v="0111-04 - Fondo Cuenta Concejo de Bogotá, D.C."/>
    <s v="Prestar servicios profesionales para ofrecer respaldo a la DirecciónAdministrativa en asuntos relacionados el seguimiento, cierre yliquidación de contratos."/>
    <x v="2"/>
    <d v="2025-10-31T00:00:00"/>
    <m/>
    <m/>
    <n v="24180000"/>
    <n v="2686667"/>
    <n v="26866667"/>
    <n v="20"/>
    <n v="200"/>
    <d v="2025-04-29T00:00:00"/>
    <d v="2025-05-05T00:00:00"/>
    <n v="180"/>
    <d v="2025-11-25T00:00:00"/>
    <n v="24180000"/>
    <n v="179"/>
    <n v="87.75"/>
    <n v="7522667"/>
    <n v="19344000"/>
    <n v="1"/>
    <n v="2686667"/>
    <n v="26866667"/>
    <n v="200"/>
  </r>
  <r>
    <n v="2025"/>
    <n v="250418"/>
    <x v="0"/>
    <s v="https://community.secop.gov.co/Public/Tendering/OpportunityDetail/Index?noticeUID=CO1.NTC.8040919&amp;isFromPublicArea=True&amp;isModal=False"/>
    <x v="6"/>
    <x v="5"/>
    <s v="FONDO CUENTA CONCEJO DE BOGOTA, D.C."/>
    <s v="0111-04 - Fondo Cuenta Concejo de Bogotá, D.C."/>
    <s v="Prestar servicios técnicos para el soporte y manejo de los componentestecnológicos requeridos para el desarrollo de las actividades de lascomisiones, de la plenaria de la Corporación y de las reuniones querequieran los concejales en su apoyo misional"/>
    <x v="2"/>
    <d v="2025-10-30T00:00:00"/>
    <m/>
    <m/>
    <n v="20460000"/>
    <n v="3410000"/>
    <n v="23870000"/>
    <n v="30"/>
    <n v="210"/>
    <d v="2025-04-25T00:00:00"/>
    <d v="2025-04-30T00:00:00"/>
    <n v="180"/>
    <d v="2025-11-30T00:00:00"/>
    <n v="20460000"/>
    <n v="184"/>
    <n v="85.98"/>
    <n v="17163667"/>
    <n v="6706333"/>
    <n v="1"/>
    <n v="3410000"/>
    <n v="23870000"/>
    <n v="210"/>
  </r>
  <r>
    <n v="2025"/>
    <n v="250416"/>
    <x v="0"/>
    <s v="https://community.secop.gov.co/Public/Tendering/OpportunityDetail/Index?noticeUID=CO1.NTC.8019083&amp;isFromPublicArea=True&amp;isModal=False"/>
    <x v="6"/>
    <x v="4"/>
    <s v="SUBD. ADMINISTRATIVA Y FINANCIERA"/>
    <s v="0111-01 - Secretaría Distrital de Hacienda"/>
    <s v="Prestación de servicios profesionales para apoyar el fortalecimiento delas actividades relacionadas con el proceso de administración de bienesen la entidad."/>
    <x v="3"/>
    <d v="2025-10-29T00:00:00"/>
    <m/>
    <m/>
    <n v="40480000"/>
    <n v="0"/>
    <n v="40480000"/>
    <n v="0"/>
    <n v="240"/>
    <d v="2025-04-23T00:00:00"/>
    <d v="2025-04-25T00:00:00"/>
    <n v="240"/>
    <d v="2025-12-25T00:00:00"/>
    <n v="40480000"/>
    <n v="189"/>
    <n v="77.459999999999994"/>
    <n v="21252000"/>
    <n v="19228000"/>
    <n v="0"/>
    <n v="0"/>
    <n v="40480000"/>
    <n v="240"/>
  </r>
  <r>
    <n v="2025"/>
    <n v="250419"/>
    <x v="0"/>
    <s v="https://community.secop.gov.co/Public/Tendering/OpportunityDetail/Index?noticeUID=CO1.NTC.8018972&amp;isFromPublicArea=True&amp;isModal=False"/>
    <x v="6"/>
    <x v="4"/>
    <s v="FONDO CUENTA CONCEJO DE BOGOTA, D.C."/>
    <s v="0111-04 - Fondo Cuenta Concejo de Bogotá, D.C."/>
    <s v="Prestar servicios profesionales para la planificación, implementación yejecución de estrategias de marketing digital, que fortalezcan elposicionamiento digital de la Corporación, siguiendo los lineamientos ypolíticas establecidas por la entidad."/>
    <x v="2"/>
    <d v="2025-10-27T00:00:00"/>
    <m/>
    <m/>
    <n v="36600000"/>
    <n v="6100000"/>
    <n v="42700000"/>
    <n v="30"/>
    <n v="210"/>
    <d v="2025-04-25T00:00:00"/>
    <d v="2025-04-29T00:00:00"/>
    <n v="180"/>
    <d v="2025-11-29T00:00:00"/>
    <n v="36600000"/>
    <n v="185"/>
    <n v="86.45"/>
    <n v="30906667"/>
    <n v="11793333"/>
    <n v="1"/>
    <n v="6100000"/>
    <n v="42700000"/>
    <n v="210"/>
  </r>
  <r>
    <n v="2025"/>
    <n v="250429"/>
    <x v="0"/>
    <s v="https://community.secop.gov.co/Public/Tendering/OpportunityDetail/Index?noticeUID=CO1.NTC.8062738&amp;isFromPublicArea=True&amp;isModal=False"/>
    <x v="6"/>
    <x v="4"/>
    <s v="FONDO CUENTA CONCEJO DE BOGOTA, D.C."/>
    <s v="0111-04 - Fondo Cuenta Concejo de Bogotá, D.C."/>
    <s v="Prestar servicios profesionales para realizar la programación,seguimiento y evaluación de los contratos a cargo del proceso de gestiónfinanciera, en el marco de las diferentes etapas."/>
    <x v="2"/>
    <d v="2025-10-14T00:00:00"/>
    <m/>
    <m/>
    <n v="27300000"/>
    <n v="3033333"/>
    <n v="30333333"/>
    <n v="20"/>
    <n v="200"/>
    <d v="2025-05-02T00:00:00"/>
    <d v="2025-05-05T00:00:00"/>
    <n v="180"/>
    <d v="2025-11-25T00:00:00"/>
    <n v="27300000"/>
    <n v="179"/>
    <n v="87.75"/>
    <n v="22143333"/>
    <n v="8190000"/>
    <n v="1"/>
    <n v="3033333"/>
    <n v="30333333"/>
    <n v="200"/>
  </r>
  <r>
    <n v="2025"/>
    <n v="250433"/>
    <x v="0"/>
    <s v="https://community.secop.gov.co/Public/Tendering/OpportunityDetail/Index?noticeUID=CO1.NTC.8083072&amp;isFromPublicArea=True&amp;isModal=False"/>
    <x v="6"/>
    <x v="5"/>
    <s v="FONDO CUENTA CONCEJO DE BOGOTA, D.C."/>
    <s v="0111-04 - Fondo Cuenta Concejo de Bogotá, D.C."/>
    <s v="Prestar servicios de apoyo gestión de los procesos a cargo de laDirección Financiera del Fondo Cuenta Concejo de Bogotá."/>
    <x v="2"/>
    <d v="2025-10-17T00:00:00"/>
    <m/>
    <m/>
    <n v="14280000"/>
    <n v="872667"/>
    <n v="15152667"/>
    <n v="11"/>
    <n v="191"/>
    <d v="2025-05-09T00:00:00"/>
    <d v="2025-05-14T00:00:00"/>
    <n v="180"/>
    <d v="2025-11-25T00:00:00"/>
    <n v="14280000"/>
    <n v="170"/>
    <n v="87.18"/>
    <n v="10868667"/>
    <n v="4284000"/>
    <n v="1"/>
    <n v="872667"/>
    <n v="15152667"/>
    <n v="191"/>
  </r>
  <r>
    <n v="2025"/>
    <n v="250423"/>
    <x v="0"/>
    <s v="https://community.secop.gov.co/Public/Tendering/OpportunityDetail/Index?noticeUID=CO1.NTC.8045065&amp;isFromPublicArea=True&amp;isModal=False"/>
    <x v="6"/>
    <x v="4"/>
    <s v="FONDO CUENTA CONCEJO DE BOGOTA, D.C."/>
    <s v="0111-04 - Fondo Cuenta Concejo de Bogotá, D.C."/>
    <s v="Prestar los servicios profesionales como abogado con plena autonomíatécnica y administrativa a la oficina de Control Disciplinario Internodel Concejo de Bogotá para apoyar los procesos y actuaciones a cargo dela oficina"/>
    <x v="2"/>
    <d v="2025-10-27T00:00:00"/>
    <m/>
    <m/>
    <n v="30360000"/>
    <n v="3879333"/>
    <n v="34239333"/>
    <n v="23"/>
    <n v="203"/>
    <d v="2025-04-28T00:00:00"/>
    <d v="2025-05-02T00:00:00"/>
    <n v="180"/>
    <d v="2025-11-25T00:00:00"/>
    <n v="30360000"/>
    <n v="182"/>
    <n v="87.92"/>
    <n v="15011333"/>
    <n v="19228000"/>
    <n v="1"/>
    <n v="3879333"/>
    <n v="34239333"/>
    <n v="203"/>
  </r>
  <r>
    <n v="2025"/>
    <n v="250436"/>
    <x v="0"/>
    <s v="https://community.secop.gov.co/Public/Tendering/OpportunityDetail/Index?noticeUID=CO1.NTC.8089871&amp;isFromPublicArea=True&amp;isModal=False"/>
    <x v="6"/>
    <x v="4"/>
    <s v="FONDO CUENTA CONCEJO DE BOGOTA, D.C."/>
    <s v="0111-04 - Fondo Cuenta Concejo de Bogotá, D.C."/>
    <s v="Prestar servicios profesionales para la ejecución de la estrategia decomunicación de la Corporación."/>
    <x v="2"/>
    <d v="2025-10-29T00:00:00"/>
    <m/>
    <m/>
    <n v="33480000"/>
    <n v="2976000"/>
    <n v="36456000"/>
    <n v="16"/>
    <n v="196"/>
    <d v="2025-05-07T00:00:00"/>
    <d v="2025-05-09T00:00:00"/>
    <n v="180"/>
    <d v="2025-11-25T00:00:00"/>
    <n v="33480000"/>
    <n v="175"/>
    <n v="87.5"/>
    <n v="26412000"/>
    <n v="10044000"/>
    <n v="1"/>
    <n v="2976000"/>
    <n v="36456000"/>
    <n v="196"/>
  </r>
  <r>
    <n v="2025"/>
    <n v="250442"/>
    <x v="0"/>
    <s v="https://community.secop.gov.co/Public/Tendering/OpportunityDetail/Index?noticeUID=CO1.NTC.8091605&amp;isFromPublicArea=True&amp;isModal=False"/>
    <x v="6"/>
    <x v="4"/>
    <s v="FONDO CUENTA CONCEJO DE BOGOTA, D.C."/>
    <s v="0111-04 - Fondo Cuenta Concejo de Bogotá, D.C."/>
    <s v="Prestar servicios profesionales a la gestion de los procesos a cargo dela comision primera permanente del Plan de Desarrollo y OrdenamientoTerritorial."/>
    <x v="2"/>
    <d v="2025-10-16T00:00:00"/>
    <m/>
    <m/>
    <n v="24180000"/>
    <n v="2149333"/>
    <n v="26329333"/>
    <n v="16"/>
    <n v="196"/>
    <d v="2025-05-07T00:00:00"/>
    <d v="2025-05-09T00:00:00"/>
    <n v="180"/>
    <d v="2025-11-25T00:00:00"/>
    <n v="24180000"/>
    <n v="175"/>
    <n v="87.5"/>
    <n v="19075333"/>
    <n v="7254000"/>
    <n v="1"/>
    <n v="2149333"/>
    <n v="26329333"/>
    <n v="196"/>
  </r>
  <r>
    <n v="2025"/>
    <n v="250449"/>
    <x v="0"/>
    <s v="https://community.secop.gov.co/Public/Tendering/OpportunityDetail/Index?noticeUID=CO1.NTC.8073128&amp;isFromPublicArea=True&amp;isModal=False"/>
    <x v="6"/>
    <x v="4"/>
    <s v="FONDO CUENTA CONCEJO DE BOGOTA, D.C."/>
    <s v="0111-04 - Fondo Cuenta Concejo de Bogotá, D.C."/>
    <s v="Prestar los servicios profesionales para adelantar las actuacionesjurídicas y judiciales y apoyo en la generación de conceptos en el marcode los procesos de la Corporación."/>
    <x v="2"/>
    <d v="2025-10-29T00:00:00"/>
    <m/>
    <m/>
    <n v="30360000"/>
    <n v="1012000"/>
    <n v="31372000"/>
    <n v="6"/>
    <n v="186"/>
    <d v="2025-05-09T00:00:00"/>
    <d v="2025-05-19T00:00:00"/>
    <n v="180"/>
    <d v="2025-11-25T00:00:00"/>
    <n v="30360000"/>
    <n v="165"/>
    <n v="86.84"/>
    <n v="22264000"/>
    <n v="9108000"/>
    <n v="1"/>
    <n v="1012000"/>
    <n v="31372000"/>
    <n v="186"/>
  </r>
  <r>
    <n v="2025"/>
    <n v="250444"/>
    <x v="0"/>
    <s v="https://community.secop.gov.co/Public/Tendering/OpportunityDetail/Index?noticeUID=CO1.NTC.8120126&amp;isFromPublicArea=True&amp;isModal=False"/>
    <x v="6"/>
    <x v="4"/>
    <s v="FONDO CUENTA CONCEJO DE BOGOTA, D.C."/>
    <s v="0111-04 - Fondo Cuenta Concejo de Bogotá, D.C."/>
    <s v="Prestacion de servicios profesionales para el acompañamiento y apoyo alos procesos misionales que se encuentran a cargo de la Comision SegundaPermanente de Gobierno."/>
    <x v="2"/>
    <d v="2025-10-23T00:00:00"/>
    <m/>
    <m/>
    <n v="33480000"/>
    <n v="1116000"/>
    <n v="34596000"/>
    <n v="6"/>
    <n v="186"/>
    <d v="2025-05-13T00:00:00"/>
    <d v="2025-05-19T00:00:00"/>
    <n v="180"/>
    <d v="2025-11-25T00:00:00"/>
    <n v="33480000"/>
    <n v="165"/>
    <n v="86.84"/>
    <n v="18972000"/>
    <n v="15624000"/>
    <n v="1"/>
    <n v="1116000"/>
    <n v="34596000"/>
    <n v="186"/>
  </r>
  <r>
    <n v="2025"/>
    <n v="250451"/>
    <x v="0"/>
    <s v="https://community.secop.gov.co/Public/Tendering/OpportunityDetail/Index?noticeUID=CO1.NTC.8111460&amp;isFromPublicArea=True&amp;isModal=False"/>
    <x v="6"/>
    <x v="5"/>
    <s v="FONDO CUENTA CONCEJO DE BOGOTA, D.C."/>
    <s v="0111-04 - Fondo Cuenta Concejo de Bogotá, D.C."/>
    <s v="Prestar servicios de apoyo a la Oficina de comunicaciones del Concejo deBogotá D.C., en fotografía, video, diseño y desarrollo de piezasgraficas comunicativas que se requieran para el fortalecimiento de lasestrategias de comunicación de la Corporación."/>
    <x v="2"/>
    <d v="2025-10-30T00:00:00"/>
    <m/>
    <m/>
    <n v="22320000"/>
    <n v="1364000"/>
    <n v="23684000"/>
    <n v="11"/>
    <n v="191"/>
    <d v="2025-05-10T00:00:00"/>
    <d v="2025-05-14T00:00:00"/>
    <n v="180"/>
    <d v="2025-11-25T00:00:00"/>
    <n v="22320000"/>
    <n v="170"/>
    <n v="87.18"/>
    <n v="16988000"/>
    <n v="6696000"/>
    <n v="1"/>
    <n v="1364000"/>
    <n v="23684000"/>
    <n v="191"/>
  </r>
  <r>
    <n v="2025"/>
    <n v="250463"/>
    <x v="0"/>
    <s v="https://community.secop.gov.co/Public/Tendering/OpportunityDetail/Index?noticeUID=CO1.NTC.8163348&amp;isFromPublicArea=True&amp;isModal=False"/>
    <x v="6"/>
    <x v="4"/>
    <s v="DESPACHO DIR. GESTION CORPORATIVA"/>
    <s v="0111-01 - Secretaría Distrital de Hacienda"/>
    <s v="Prestar servicios profesionales a la Dirección de Gestión Corporativapara apoyar la gestión financiera de las Unidades Ejecutoras 01 y 04 enla proyección, revisión y seguimiento a los trámites financierosrelacionados con la ejecución presupuestal de la Entidad, y el soporteen los trámites y procesos de gestión financiera requeridos durante lavigencia."/>
    <x v="3"/>
    <d v="2025-10-31T00:00:00"/>
    <m/>
    <m/>
    <n v="67760000"/>
    <n v="0"/>
    <n v="67760000"/>
    <n v="0"/>
    <n v="240"/>
    <d v="2025-05-21T00:00:00"/>
    <d v="2025-05-23T00:00:00"/>
    <n v="240"/>
    <d v="2025-12-31T00:00:00"/>
    <n v="67760000"/>
    <n v="161"/>
    <n v="72.52"/>
    <n v="36138666"/>
    <n v="31621334"/>
    <n v="0"/>
    <n v="0"/>
    <n v="67760000"/>
    <n v="240"/>
  </r>
  <r>
    <n v="2025"/>
    <n v="250489"/>
    <x v="0"/>
    <s v="https://community.secop.gov.co/Public/Tendering/OpportunityDetail/Index?noticeUID=CO1.NTC.8249081&amp;isFromPublicArea=True&amp;isModal=true&amp;asPopupView=true"/>
    <x v="6"/>
    <x v="4"/>
    <s v="SUBD. ADMINISTRATIVA Y FINANCIERA"/>
    <s v="0111-01 - Secretaría Distrital de Hacienda"/>
    <s v="Prestación de servicios profesionales para apoyar el proceso deadministración de bienes en la depuración y actualización de la información registrada en el sistema."/>
    <x v="3"/>
    <d v="2025-10-31T00:00:00"/>
    <m/>
    <m/>
    <n v="30225000"/>
    <n v="0"/>
    <n v="30225000"/>
    <n v="0"/>
    <n v="225"/>
    <d v="2025-06-11T00:00:00"/>
    <d v="2025-06-13T00:00:00"/>
    <n v="225"/>
    <d v="2025-12-31T00:00:00"/>
    <n v="30225000"/>
    <n v="140"/>
    <n v="69.650000000000006"/>
    <n v="14508000"/>
    <n v="15717000"/>
    <n v="0"/>
    <n v="0"/>
    <n v="30225000"/>
    <n v="225"/>
  </r>
  <r>
    <n v="2025"/>
    <n v="250481"/>
    <x v="0"/>
    <s v="https://community.secop.gov.co/Public/Tendering/OpportunityDetail/Index?noticeUID=CO1.NTC.8252625&amp;isFromPublicArea=True&amp;isModal=true&amp;asPopupView=true"/>
    <x v="6"/>
    <x v="4"/>
    <s v="FONDO CUENTA CONCEJO DE BOGOTA, D.C."/>
    <s v="0111-04 - Fondo Cuenta Concejo de Bogotá, D.C."/>
    <s v="Prestar servicios profesionales a la Dirección de Gestión Corporativapara apoyar temas administrativos y contractuales de la Unidad Ejecutora04"/>
    <x v="2"/>
    <d v="2025-10-10T00:00:00"/>
    <m/>
    <m/>
    <n v="20240000"/>
    <n v="10120000"/>
    <n v="30360000"/>
    <n v="60"/>
    <n v="180"/>
    <d v="2025-06-09T00:00:00"/>
    <d v="2025-06-12T00:00:00"/>
    <n v="120"/>
    <d v="2025-12-12T00:00:00"/>
    <n v="20240000"/>
    <n v="141"/>
    <n v="77.05"/>
    <n v="18384667"/>
    <n v="11975333"/>
    <n v="1"/>
    <n v="10120000"/>
    <n v="30360000"/>
    <n v="180"/>
  </r>
  <r>
    <n v="2025"/>
    <n v="250521"/>
    <x v="0"/>
    <s v="https://community.secop.gov.co/Public/Tendering/OpportunityDetail/Index?noticeUID=CO1.NTC.8375570&amp;isFromPublicArea=True&amp;isModal=true&amp;asPopupView=true"/>
    <x v="6"/>
    <x v="4"/>
    <s v="SUBD. ASUNTOS CONTRACTUALES"/>
    <s v="0111-01 - Secretaría Distrital de Hacienda"/>
    <s v="Prestación de servicios profesionales de carácter jurídico en losasuntos propios de la Subdirección de Asuntos Contractuales, en especialen el desarrollo del proceso de adquisición de bienes y servicios entodas sus etapas."/>
    <x v="3"/>
    <d v="2025-10-15T00:00:00"/>
    <m/>
    <m/>
    <n v="43380000"/>
    <n v="0"/>
    <n v="43380000"/>
    <n v="0"/>
    <n v="180"/>
    <d v="2025-07-04T00:00:00"/>
    <d v="2025-07-08T00:00:00"/>
    <n v="180"/>
    <d v="2025-12-31T00:00:00"/>
    <n v="43380000"/>
    <n v="115"/>
    <n v="65.34"/>
    <n v="20003000"/>
    <n v="23377000"/>
    <n v="0"/>
    <n v="0"/>
    <n v="43380000"/>
    <n v="180"/>
  </r>
  <r>
    <n v="2025"/>
    <n v="250554"/>
    <x v="0"/>
    <s v="https://community.secop.gov.co/Public/Tendering/OpportunityDetail/Index?noticeUID=CO1.NTC.8343872&amp;isFromPublicArea=True&amp;isModal=true&amp;asPopupView=true"/>
    <x v="9"/>
    <x v="1"/>
    <s v="SUBD. TALENTO HUMANO"/>
    <s v="0111-01 - Secretaría Distrital de Hacienda"/>
    <s v="Prestar los servicios de revisión, mantenimiento, recarga y reposiciónde extintores contra incendio con suministro de repuestos y otroselementos de seguridad para la Secretaría Distrital de Hacienda y elCAD, así como el suministro de extintores y elementos requeridos para suinstalación, de acuerdo con los requerimientos de la entidad."/>
    <x v="0"/>
    <d v="2025-10-29T00:00:00"/>
    <m/>
    <m/>
    <n v="24473328"/>
    <n v="0"/>
    <n v="24473328"/>
    <n v="30"/>
    <n v="120"/>
    <d v="2025-07-23T00:00:00"/>
    <d v="2025-07-29T00:00:00"/>
    <n v="90"/>
    <d v="2025-11-29T00:00:00"/>
    <n v="24473328"/>
    <n v="94"/>
    <n v="76.42"/>
    <n v="0"/>
    <n v="24473328"/>
    <n v="1"/>
    <n v="0"/>
    <n v="24473328"/>
    <n v="120"/>
  </r>
  <r>
    <n v="2025"/>
    <n v="250558"/>
    <x v="0"/>
    <s v="https://community.secop.gov.co/Public/Tendering/OpportunityDetail/Index?noticeUID=CO1.NTC.8478728&amp;isFromPublicArea=True&amp;isModal=true&amp;asPopupView=true"/>
    <x v="6"/>
    <x v="5"/>
    <s v="FONDO CUENTA CONCEJO DE BOGOTA, D.C."/>
    <s v="0111-04 - Fondo Cuenta Concejo de Bogotá, D.C."/>
    <s v="Prestar servicios de apoyo al seguimiento del plan de bienestar eincentivos de la Corporación y acompañamiento en las actividades culturales, recreativas, y deportivas y demás programas según la normatividad vigente."/>
    <x v="4"/>
    <d v="2025-10-27T00:00:00"/>
    <n v="1117505439"/>
    <s v="MIGUEL ANTONIO FORTUNA GALILEI"/>
    <n v="14466667"/>
    <n v="0"/>
    <n v="14466667"/>
    <n v="0"/>
    <n v="140"/>
    <d v="2025-07-23T00:00:00"/>
    <d v="2025-07-24T00:00:00"/>
    <n v="140"/>
    <d v="2025-12-14T00:00:00"/>
    <n v="14466667"/>
    <n v="99"/>
    <n v="69.23"/>
    <n v="6923333"/>
    <n v="7543334"/>
    <n v="0"/>
    <n v="0"/>
    <n v="14466667"/>
    <n v="140"/>
  </r>
  <r>
    <n v="2025"/>
    <n v="250618"/>
    <x v="0"/>
    <s v="https://community.secop.gov.co/Public/Tendering/OpportunityDetail/Index?noticeUID=CO1.NTC.8460439&amp;isFromPublicArea=True&amp;isModal=true&amp;asPopupView=true"/>
    <x v="9"/>
    <x v="8"/>
    <s v="FONDO CUENTA CONCEJO DE BOGOTA, D.C."/>
    <s v="0111-04 - Fondo Cuenta Concejo de Bogotá, D.C."/>
    <s v="Adquisición de elementos para la gestión integral de residuos delConcejo de Bogotá"/>
    <x v="0"/>
    <d v="2025-10-31T00:00:00"/>
    <m/>
    <m/>
    <n v="13301607"/>
    <n v="0"/>
    <n v="13301607"/>
    <n v="10"/>
    <n v="70"/>
    <d v="2025-08-25T00:00:00"/>
    <d v="2025-09-02T00:00:00"/>
    <n v="60"/>
    <d v="2025-11-12T00:00:00"/>
    <n v="13301607"/>
    <n v="59"/>
    <n v="83.1"/>
    <n v="0"/>
    <n v="13301607"/>
    <n v="1"/>
    <n v="0"/>
    <n v="13301607"/>
    <n v="70"/>
  </r>
  <r>
    <n v="2025"/>
    <n v="250634"/>
    <x v="0"/>
    <s v="https://community.secop.gov.co/Public/Tendering/OpportunityDetail/Index?noticeUID=CO1.NTC.8526687&amp;isFromPublicArea=True&amp;isModal=true&amp;asPopupView=true"/>
    <x v="9"/>
    <x v="1"/>
    <s v="FONDO CUENTA CONCEJO DE BOGOTA, D.C."/>
    <s v="0111-04 - Fondo Cuenta Concejo de Bogotá, D.C."/>
    <s v="Prestar los servicios de toma de muestra y análisis fisicoquímico ymicrobiológico del agua potable en el Concejo de Bogotá"/>
    <x v="2"/>
    <d v="2025-10-03T00:00:00"/>
    <m/>
    <m/>
    <n v="3570000"/>
    <n v="1785000"/>
    <n v="5355000"/>
    <n v="60"/>
    <n v="90"/>
    <d v="2025-08-29T00:00:00"/>
    <d v="2025-09-05T00:00:00"/>
    <n v="30"/>
    <d v="2025-12-05T00:00:00"/>
    <n v="3570000"/>
    <n v="56"/>
    <n v="61.54"/>
    <n v="0"/>
    <n v="5355000"/>
    <n v="1"/>
    <n v="1785000"/>
    <n v="5355000"/>
    <n v="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9" firstHeaderRow="1" firstDataRow="1" firstDataCol="1"/>
  <pivotFields count="31">
    <pivotField dataField="1" showAll="0" defaultSubtotal="0"/>
    <pivotField showAll="0" defaultSubtotal="0"/>
    <pivotField showAll="0" defaultSubtotal="0">
      <items count="6">
        <item m="1" x="5"/>
        <item x="1"/>
        <item m="1" x="3"/>
        <item x="0"/>
        <item m="1" x="4"/>
        <item m="1" x="2"/>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6">
        <item m="1" x="9"/>
        <item m="1" x="8"/>
        <item m="1" x="15"/>
        <item m="1" x="6"/>
        <item m="1" x="11"/>
        <item m="1" x="5"/>
        <item m="1" x="7"/>
        <item m="1" x="14"/>
        <item x="2"/>
        <item x="0"/>
        <item x="4"/>
        <item x="1"/>
        <item x="3"/>
        <item m="1" x="10"/>
        <item m="1" x="13"/>
        <item m="1" x="12"/>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6">
    <i>
      <x v="8"/>
    </i>
    <i>
      <x v="9"/>
    </i>
    <i>
      <x v="10"/>
    </i>
    <i>
      <x v="11"/>
    </i>
    <i>
      <x v="12"/>
    </i>
    <i t="grand">
      <x/>
    </i>
  </rowItems>
  <colItems count="1">
    <i/>
  </colItems>
  <dataFields count="1">
    <dataField name="No. Contratos/Conv" fld="0" subtotal="count" baseField="0" baseItem="0"/>
  </dataFields>
  <formats count="29">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grandRow="1" outline="0" fieldPosition="0"/>
    </format>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type="all" dataOnly="0" outline="0" fieldPosition="0"/>
    </format>
    <format dxfId="47">
      <pivotArea type="all" dataOnly="0" outline="0" fieldPosition="0"/>
    </format>
    <format dxfId="46">
      <pivotArea field="2" type="button" dataOnly="0" labelOnly="1" outline="0"/>
    </format>
    <format dxfId="45">
      <pivotArea type="all" dataOnly="0" outline="0" fieldPosition="0"/>
    </format>
    <format dxfId="44">
      <pivotArea field="2" type="button" dataOnly="0" labelOnly="1" outline="0"/>
    </format>
    <format dxfId="43">
      <pivotArea dataOnly="0" labelOnly="1" fieldPosition="0">
        <references count="1">
          <reference field="9" count="0"/>
        </references>
      </pivotArea>
    </format>
    <format dxfId="42">
      <pivotArea type="all" dataOnly="0" outline="0" fieldPosition="0"/>
    </format>
    <format dxfId="41">
      <pivotArea outline="0" collapsedLevelsAreSubtotals="1" fieldPosition="0"/>
    </format>
    <format dxfId="40">
      <pivotArea field="9" type="button" dataOnly="0" labelOnly="1" outline="0" axis="axisRow" fieldPosition="0"/>
    </format>
    <format dxfId="39">
      <pivotArea dataOnly="0" labelOnly="1" fieldPosition="0">
        <references count="1">
          <reference field="9"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9" type="button" dataOnly="0" labelOnly="1" outline="0" axis="axisRow" fieldPosition="0"/>
    </format>
    <format dxfId="33">
      <pivotArea dataOnly="0" labelOnly="1" fieldPosition="0">
        <references count="1">
          <reference field="9"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8"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4"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4">
        <item x="0"/>
        <item x="4"/>
        <item x="8"/>
        <item x="5"/>
        <item x="9"/>
        <item x="3"/>
        <item x="1"/>
        <item m="1" x="12"/>
        <item x="7"/>
        <item m="1" x="13"/>
        <item m="1" x="11"/>
        <item m="1" x="10"/>
        <item x="2"/>
        <item x="6"/>
      </items>
    </pivotField>
    <pivotField axis="axisRow" showAll="0" defaultSubtotal="0">
      <items count="19">
        <item m="1" x="13"/>
        <item m="1" x="15"/>
        <item x="1"/>
        <item x="3"/>
        <item m="1" x="17"/>
        <item m="1" x="16"/>
        <item x="6"/>
        <item x="7"/>
        <item m="1" x="14"/>
        <item m="1" x="18"/>
        <item x="8"/>
        <item m="1" x="10"/>
        <item m="1" x="11"/>
        <item m="1" x="12"/>
        <item x="0"/>
        <item x="2"/>
        <item m="1" x="9"/>
        <item x="4"/>
        <item x="5"/>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25">
    <i>
      <x/>
    </i>
    <i r="1">
      <x v="14"/>
    </i>
    <i>
      <x v="1"/>
    </i>
    <i r="1">
      <x v="2"/>
    </i>
    <i r="1">
      <x v="7"/>
    </i>
    <i>
      <x v="2"/>
    </i>
    <i r="1">
      <x v="6"/>
    </i>
    <i>
      <x v="3"/>
    </i>
    <i r="1">
      <x v="2"/>
    </i>
    <i>
      <x v="4"/>
    </i>
    <i r="1">
      <x v="2"/>
    </i>
    <i r="1">
      <x v="10"/>
    </i>
    <i>
      <x v="5"/>
    </i>
    <i r="1">
      <x v="3"/>
    </i>
    <i>
      <x v="6"/>
    </i>
    <i r="1">
      <x v="2"/>
    </i>
    <i r="1">
      <x v="15"/>
    </i>
    <i>
      <x v="8"/>
    </i>
    <i r="1">
      <x v="2"/>
    </i>
    <i>
      <x v="12"/>
    </i>
    <i r="1">
      <x v="2"/>
    </i>
    <i>
      <x v="13"/>
    </i>
    <i r="1">
      <x v="17"/>
    </i>
    <i r="1">
      <x v="18"/>
    </i>
    <i t="grand">
      <x/>
    </i>
  </rowItems>
  <colItems count="1">
    <i/>
  </colItems>
  <dataFields count="1">
    <dataField name="No. Contratos/Conv" fld="0" subtotal="count" baseField="0" baseItem="0"/>
  </dataFields>
  <formats count="62">
    <format dxfId="121">
      <pivotArea type="all" dataOnly="0" outline="0" fieldPosition="0"/>
    </format>
    <format dxfId="120">
      <pivotArea outline="0" collapsedLevelsAreSubtotals="1" fieldPosition="0"/>
    </format>
    <format dxfId="119">
      <pivotArea dataOnly="0" labelOnly="1" outline="0" axis="axisValues" fieldPosition="0"/>
    </format>
    <format dxfId="118">
      <pivotArea dataOnly="0" labelOnly="1" grandRow="1" outline="0" fieldPosition="0"/>
    </format>
    <format dxfId="117">
      <pivotArea dataOnly="0" labelOnly="1" outline="0" axis="axisValues" fieldPosition="0"/>
    </format>
    <format dxfId="116">
      <pivotArea dataOnly="0" labelOnly="1" grandRow="1" outline="0" fieldPosition="0"/>
    </format>
    <format dxfId="115">
      <pivotArea type="all" dataOnly="0" outline="0" fieldPosition="0"/>
    </format>
    <format dxfId="114">
      <pivotArea outline="0" collapsedLevelsAreSubtotals="1" fieldPosition="0"/>
    </format>
    <format dxfId="113">
      <pivotArea dataOnly="0" labelOnly="1" outline="0" axis="axisValues" fieldPosition="0"/>
    </format>
    <format dxfId="112">
      <pivotArea dataOnly="0" labelOnly="1" grandRow="1" outline="0" fieldPosition="0"/>
    </format>
    <format dxfId="111">
      <pivotArea dataOnly="0" labelOnly="1" outline="0" axis="axisValues" fieldPosition="0"/>
    </format>
    <format dxfId="110">
      <pivotArea dataOnly="0" labelOnly="1" outline="0" axis="axisValues" fieldPosition="0"/>
    </format>
    <format dxfId="109">
      <pivotArea dataOnly="0" labelOnly="1" outline="0" axis="axisValues" fieldPosition="0"/>
    </format>
    <format dxfId="108">
      <pivotArea type="all" dataOnly="0" outline="0" fieldPosition="0"/>
    </format>
    <format dxfId="107">
      <pivotArea dataOnly="0" labelOnly="1" grandRow="1" outline="0" fieldPosition="0"/>
    </format>
    <format dxfId="106">
      <pivotArea type="all" dataOnly="0" outline="0" fieldPosition="0"/>
    </format>
    <format dxfId="105">
      <pivotArea dataOnly="0" labelOnly="1" grandRow="1" outline="0" fieldPosition="0"/>
    </format>
    <format dxfId="104">
      <pivotArea dataOnly="0" labelOnly="1" fieldPosition="0">
        <references count="1">
          <reference field="5" count="0"/>
        </references>
      </pivotArea>
    </format>
    <format dxfId="103">
      <pivotArea dataOnly="0" labelOnly="1" fieldPosition="0">
        <references count="1">
          <reference field="4" count="0"/>
        </references>
      </pivotArea>
    </format>
    <format dxfId="102">
      <pivotArea dataOnly="0" labelOnly="1" grandRow="1" outline="0" fieldPosition="0"/>
    </format>
    <format dxfId="101">
      <pivotArea dataOnly="0" labelOnly="1" fieldPosition="0">
        <references count="2">
          <reference field="4" count="1" selected="0">
            <x v="0"/>
          </reference>
          <reference field="5" count="1">
            <x v="0"/>
          </reference>
        </references>
      </pivotArea>
    </format>
    <format dxfId="100">
      <pivotArea dataOnly="0" labelOnly="1" fieldPosition="0">
        <references count="2">
          <reference field="4" count="1" selected="0">
            <x v="1"/>
          </reference>
          <reference field="5" count="1">
            <x v="2"/>
          </reference>
        </references>
      </pivotArea>
    </format>
    <format dxfId="99">
      <pivotArea dataOnly="0" labelOnly="1" fieldPosition="0">
        <references count="2">
          <reference field="4" count="1" selected="0">
            <x v="2"/>
          </reference>
          <reference field="5" count="1">
            <x v="2"/>
          </reference>
        </references>
      </pivotArea>
    </format>
    <format dxfId="98">
      <pivotArea dataOnly="0" labelOnly="1" fieldPosition="0">
        <references count="2">
          <reference field="4" count="1" selected="0">
            <x v="3"/>
          </reference>
          <reference field="5" count="3">
            <x v="1"/>
            <x v="3"/>
            <x v="4"/>
          </reference>
        </references>
      </pivotArea>
    </format>
    <format dxfId="97">
      <pivotArea dataOnly="0" labelOnly="1" fieldPosition="0">
        <references count="2">
          <reference field="4" count="1" selected="0">
            <x v="4"/>
          </reference>
          <reference field="5" count="1">
            <x v="2"/>
          </reference>
        </references>
      </pivotArea>
    </format>
    <format dxfId="96">
      <pivotArea dataOnly="0" labelOnly="1" fieldPosition="0">
        <references count="2">
          <reference field="4" count="1" selected="0">
            <x v="5"/>
          </reference>
          <reference field="5" count="1">
            <x v="2"/>
          </reference>
        </references>
      </pivotArea>
    </format>
    <format dxfId="95">
      <pivotArea dataOnly="0" labelOnly="1" fieldPosition="0">
        <references count="2">
          <reference field="4" count="1" selected="0">
            <x v="6"/>
          </reference>
          <reference field="5" count="1">
            <x v="2"/>
          </reference>
        </references>
      </pivotArea>
    </format>
    <format dxfId="94">
      <pivotArea dataOnly="0" labelOnly="1" fieldPosition="0">
        <references count="1">
          <reference field="4" count="0"/>
        </references>
      </pivotArea>
    </format>
    <format dxfId="93">
      <pivotArea dataOnly="0" labelOnly="1" grandRow="1" outline="0" fieldPosition="0"/>
    </format>
    <format dxfId="92">
      <pivotArea dataOnly="0" labelOnly="1" fieldPosition="0">
        <references count="2">
          <reference field="4" count="1" selected="0">
            <x v="0"/>
          </reference>
          <reference field="5" count="1">
            <x v="0"/>
          </reference>
        </references>
      </pivotArea>
    </format>
    <format dxfId="91">
      <pivotArea dataOnly="0" labelOnly="1" fieldPosition="0">
        <references count="2">
          <reference field="4" count="1" selected="0">
            <x v="1"/>
          </reference>
          <reference field="5" count="1">
            <x v="2"/>
          </reference>
        </references>
      </pivotArea>
    </format>
    <format dxfId="90">
      <pivotArea dataOnly="0" labelOnly="1" fieldPosition="0">
        <references count="2">
          <reference field="4" count="1" selected="0">
            <x v="2"/>
          </reference>
          <reference field="5" count="1">
            <x v="2"/>
          </reference>
        </references>
      </pivotArea>
    </format>
    <format dxfId="89">
      <pivotArea dataOnly="0" labelOnly="1" fieldPosition="0">
        <references count="2">
          <reference field="4" count="1" selected="0">
            <x v="3"/>
          </reference>
          <reference field="5" count="3">
            <x v="1"/>
            <x v="3"/>
            <x v="4"/>
          </reference>
        </references>
      </pivotArea>
    </format>
    <format dxfId="88">
      <pivotArea dataOnly="0" labelOnly="1" fieldPosition="0">
        <references count="2">
          <reference field="4" count="1" selected="0">
            <x v="4"/>
          </reference>
          <reference field="5" count="1">
            <x v="2"/>
          </reference>
        </references>
      </pivotArea>
    </format>
    <format dxfId="87">
      <pivotArea dataOnly="0" labelOnly="1" fieldPosition="0">
        <references count="2">
          <reference field="4" count="1" selected="0">
            <x v="5"/>
          </reference>
          <reference field="5" count="1">
            <x v="2"/>
          </reference>
        </references>
      </pivotArea>
    </format>
    <format dxfId="86">
      <pivotArea dataOnly="0" labelOnly="1" fieldPosition="0">
        <references count="2">
          <reference field="4" count="1" selected="0">
            <x v="6"/>
          </reference>
          <reference field="5" count="1">
            <x v="2"/>
          </reference>
        </references>
      </pivotArea>
    </format>
    <format dxfId="85">
      <pivotArea type="all" dataOnly="0" outline="0" fieldPosition="0"/>
    </format>
    <format dxfId="84">
      <pivotArea outline="0" collapsedLevelsAreSubtotals="1" fieldPosition="0"/>
    </format>
    <format dxfId="83">
      <pivotArea field="4" type="button" dataOnly="0" labelOnly="1" outline="0" axis="axisRow" fieldPosition="0"/>
    </format>
    <format dxfId="82">
      <pivotArea dataOnly="0" labelOnly="1" fieldPosition="0">
        <references count="1">
          <reference field="4" count="0"/>
        </references>
      </pivotArea>
    </format>
    <format dxfId="81">
      <pivotArea dataOnly="0" labelOnly="1" grandRow="1" outline="0" fieldPosition="0"/>
    </format>
    <format dxfId="80">
      <pivotArea dataOnly="0" labelOnly="1" fieldPosition="0">
        <references count="2">
          <reference field="4" count="1" selected="0">
            <x v="0"/>
          </reference>
          <reference field="5" count="1">
            <x v="0"/>
          </reference>
        </references>
      </pivotArea>
    </format>
    <format dxfId="79">
      <pivotArea dataOnly="0" labelOnly="1" fieldPosition="0">
        <references count="2">
          <reference field="4" count="1" selected="0">
            <x v="1"/>
          </reference>
          <reference field="5" count="3">
            <x v="2"/>
            <x v="7"/>
            <x v="8"/>
          </reference>
        </references>
      </pivotArea>
    </format>
    <format dxfId="78">
      <pivotArea dataOnly="0" labelOnly="1" fieldPosition="0">
        <references count="2">
          <reference field="4" count="1" selected="0">
            <x v="2"/>
          </reference>
          <reference field="5" count="2">
            <x v="5"/>
            <x v="6"/>
          </reference>
        </references>
      </pivotArea>
    </format>
    <format dxfId="77">
      <pivotArea dataOnly="0" labelOnly="1" fieldPosition="0">
        <references count="2">
          <reference field="4" count="1" selected="0">
            <x v="3"/>
          </reference>
          <reference field="5" count="1">
            <x v="2"/>
          </reference>
        </references>
      </pivotArea>
    </format>
    <format dxfId="76">
      <pivotArea dataOnly="0" labelOnly="1" fieldPosition="0">
        <references count="2">
          <reference field="4" count="1" selected="0">
            <x v="4"/>
          </reference>
          <reference field="5" count="2">
            <x v="2"/>
            <x v="3"/>
          </reference>
        </references>
      </pivotArea>
    </format>
    <format dxfId="75">
      <pivotArea dataOnly="0" labelOnly="1" fieldPosition="0">
        <references count="2">
          <reference field="4" count="1" selected="0">
            <x v="5"/>
          </reference>
          <reference field="5" count="1">
            <x v="2"/>
          </reference>
        </references>
      </pivotArea>
    </format>
    <format dxfId="74">
      <pivotArea dataOnly="0" labelOnly="1" fieldPosition="0">
        <references count="2">
          <reference field="4" count="1" selected="0">
            <x v="6"/>
          </reference>
          <reference field="5" count="1">
            <x v="2"/>
          </reference>
        </references>
      </pivotArea>
    </format>
    <format dxfId="73">
      <pivotArea dataOnly="0" labelOnly="1" fieldPosition="0">
        <references count="2">
          <reference field="4" count="1" selected="0">
            <x v="8"/>
          </reference>
          <reference field="5" count="1">
            <x v="2"/>
          </reference>
        </references>
      </pivotArea>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field="4" type="button" dataOnly="0" labelOnly="1" outline="0" axis="axisRow" fieldPosition="0"/>
    </format>
    <format dxfId="68">
      <pivotArea dataOnly="0" labelOnly="1" fieldPosition="0">
        <references count="1">
          <reference field="4" count="0"/>
        </references>
      </pivotArea>
    </format>
    <format dxfId="67">
      <pivotArea dataOnly="0" labelOnly="1" grandRow="1" outline="0" fieldPosition="0"/>
    </format>
    <format dxfId="66">
      <pivotArea dataOnly="0" labelOnly="1" fieldPosition="0">
        <references count="2">
          <reference field="4" count="1" selected="0">
            <x v="1"/>
          </reference>
          <reference field="5" count="3">
            <x v="2"/>
            <x v="8"/>
            <x v="13"/>
          </reference>
        </references>
      </pivotArea>
    </format>
    <format dxfId="65">
      <pivotArea dataOnly="0" labelOnly="1" fieldPosition="0">
        <references count="2">
          <reference field="4" count="1" selected="0">
            <x v="2"/>
          </reference>
          <reference field="5" count="1">
            <x v="5"/>
          </reference>
        </references>
      </pivotArea>
    </format>
    <format dxfId="64">
      <pivotArea dataOnly="0" labelOnly="1" fieldPosition="0">
        <references count="2">
          <reference field="4" count="1" selected="0">
            <x v="5"/>
          </reference>
          <reference field="5" count="2">
            <x v="2"/>
            <x v="4"/>
          </reference>
        </references>
      </pivotArea>
    </format>
    <format dxfId="63">
      <pivotArea dataOnly="0" labelOnly="1" fieldPosition="0">
        <references count="2">
          <reference field="4" count="1" selected="0">
            <x v="6"/>
          </reference>
          <reference field="5" count="1">
            <x v="2"/>
          </reference>
        </references>
      </pivotArea>
    </format>
    <format dxfId="62">
      <pivotArea dataOnly="0" labelOnly="1" fieldPosition="0">
        <references count="2">
          <reference field="4" count="1" selected="0">
            <x v="8"/>
          </reference>
          <reference field="5" count="1">
            <x v="2"/>
          </reference>
        </references>
      </pivotArea>
    </format>
    <format dxfId="61">
      <pivotArea dataOnly="0" labelOnly="1" fieldPosition="0">
        <references count="2">
          <reference field="4" count="1" selected="0">
            <x v="13"/>
          </reference>
          <reference field="5" count="2">
            <x v="17"/>
            <x v="18"/>
          </reference>
        </references>
      </pivotArea>
    </format>
    <format dxfId="60">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150" totalsRowShown="0" headerRowDxfId="30" headerRowBorderDxfId="29">
  <autoFilter ref="B10:AF150" xr:uid="{00000000-000C-0000-FFFF-FFFF00000000}"/>
  <sortState xmlns:xlrd2="http://schemas.microsoft.com/office/spreadsheetml/2017/richdata2" ref="B11:AF150">
    <sortCondition ref="B10:B150"/>
  </sortState>
  <tableColumns count="31">
    <tableColumn id="1" xr3:uid="{00000000-0010-0000-0000-000001000000}" name="VIGENCIA"/>
    <tableColumn id="13" xr3:uid="{00000000-0010-0000-0000-00000D000000}" name="NÚMERO CONTRATO"/>
    <tableColumn id="26" xr3:uid="{00000000-0010-0000-0000-00001A000000}" name="PORTAL CONTRATACION" dataDxfId="18"/>
    <tableColumn id="6" xr3:uid="{00000000-0010-0000-0000-000006000000}" name="URL SECOP" dataDxfId="17"/>
    <tableColumn id="33" xr3:uid="{00000000-0010-0000-0000-000021000000}" name="PROCESO SELECCIÓN" dataDxfId="16"/>
    <tableColumn id="32" xr3:uid="{00000000-0010-0000-0000-000020000000}" name="CLASE CONTRATO" dataDxfId="15"/>
    <tableColumn id="35" xr3:uid="{00000000-0010-0000-0000-000023000000}" name="DEPENDENCIA DESTINO" dataDxfId="14"/>
    <tableColumn id="31" xr3:uid="{00000000-0010-0000-0000-00001F000000}" name="NOMBRE UNIDAD EJECUTORA" dataDxfId="13"/>
    <tableColumn id="34" xr3:uid="{00000000-0010-0000-0000-000022000000}" name="OBJETO" dataDxfId="12"/>
    <tableColumn id="2" xr3:uid="{00000000-0010-0000-0000-000002000000}" name="CLASE MODIFICACIÓN" dataDxfId="28"/>
    <tableColumn id="3" xr3:uid="{00000000-0010-0000-0000-000003000000}" name="FECHA SUSCRIPCIÓN DE LA MODIFICACIÓN" dataDxfId="27"/>
    <tableColumn id="5" xr3:uid="{00000000-0010-0000-0000-000005000000}" name="IDENTIFICACIÓN CONTRATISTA" dataDxfId="26"/>
    <tableColumn id="4" xr3:uid="{00000000-0010-0000-0000-000004000000}" name="RAZÓN SOCIAL_x000a_CESIONARIO" dataDxfId="25"/>
    <tableColumn id="14" xr3:uid="{00000000-0010-0000-0000-00000E000000}" name="VALOR CONTRATO PRINCIPAL" dataDxfId="11" dataCellStyle="Millares"/>
    <tableColumn id="15" xr3:uid="{00000000-0010-0000-0000-00000F000000}" name="VALOR ADICIÓN" dataDxfId="10"/>
    <tableColumn id="16" xr3:uid="{00000000-0010-0000-0000-000010000000}" name="VALOR TOTAL" dataDxfId="9" dataCellStyle="Millares"/>
    <tableColumn id="17" xr3:uid="{00000000-0010-0000-0000-000011000000}" name="PLAZO MODIFICACIÓN (Días)" dataDxfId="8"/>
    <tableColumn id="7" xr3:uid="{00000000-0010-0000-0000-000007000000}" name="PLAZO TOTAL_x000a_(DÍAS)*" dataDxfId="7"/>
    <tableColumn id="8" xr3:uid="{00000000-0010-0000-0000-000008000000}" name="Fecha de suscripción" dataDxfId="5"/>
    <tableColumn id="18" xr3:uid="{00000000-0010-0000-0000-000012000000}" name="Fecha de Inicio" dataDxfId="4"/>
    <tableColumn id="19" xr3:uid="{00000000-0010-0000-0000-000013000000}" name="Plazo Inicial (dias)" dataDxfId="3"/>
    <tableColumn id="9" xr3:uid="{00000000-0010-0000-0000-000009000000}" name="Fecha Finalizacion Programada" dataDxfId="2"/>
    <tableColumn id="10" xr3:uid="{00000000-0010-0000-0000-00000A000000}" name="Valor del Contrato_x000a_inical" dataDxfId="24" dataCellStyle="Millares">
      <calculatedColumnFormula>+Contratos[[#This Row],[VALOR CONTRATO PRINCIPAL]]</calculatedColumnFormula>
    </tableColumn>
    <tableColumn id="25" xr3:uid="{00000000-0010-0000-0000-000019000000}" name="dias ejecutados" dataDxfId="23">
      <calculatedColumnFormula>$D$5-Contratos[[#This Row],[Fecha de Inicio]]</calculatedColumnFormula>
    </tableColumn>
    <tableColumn id="11" xr3:uid="{00000000-0010-0000-0000-00000B000000}" name="% Ejecución" dataDxfId="22">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6"/>
    <tableColumn id="21" xr3:uid="{00000000-0010-0000-0000-000015000000}" name="Recursos pendientes de ejecutar." dataDxfId="21">
      <calculatedColumnFormula>+Contratos[[#This Row],[Vr. Total con Adiciones]]-Contratos[[#This Row],[Recursos totales Ejecutados o pagados]]</calculatedColumnFormula>
    </tableColumn>
    <tableColumn id="22" xr3:uid="{00000000-0010-0000-0000-000016000000}" name="Cantidad de Adiciones/_x000a_prórrogas" dataDxfId="1"/>
    <tableColumn id="23" xr3:uid="{00000000-0010-0000-0000-000017000000}" name="Vr. Adiciones" dataDxfId="0" dataCellStyle="Millares"/>
    <tableColumn id="24" xr3:uid="{00000000-0010-0000-0000-000018000000}" name="Vr. Total con Adiciones" dataDxfId="20" dataCellStyle="Millares">
      <calculatedColumnFormula>+Contratos[[#This Row],[VALOR TOTAL]]</calculatedColumnFormula>
    </tableColumn>
    <tableColumn id="20" xr3:uid="{00000000-0010-0000-0000-000014000000}" name="Plazo total con prorrogas (días)" dataDxfId="19">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opLeftCell="A3" zoomScaleNormal="100" workbookViewId="0">
      <selection activeCell="C17" sqref="C17"/>
    </sheetView>
  </sheetViews>
  <sheetFormatPr baseColWidth="10" defaultRowHeight="14.5" x14ac:dyDescent="0.35"/>
  <cols>
    <col min="2" max="2" width="2.7265625" customWidth="1"/>
    <col min="3" max="3" width="22.08984375" bestFit="1" customWidth="1"/>
    <col min="4" max="4" width="17.6328125" bestFit="1" customWidth="1"/>
    <col min="5" max="5" width="0" hidden="1" customWidth="1"/>
    <col min="7" max="7" width="55.5429687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84</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60</v>
      </c>
      <c r="D14" s="42">
        <v>91</v>
      </c>
      <c r="E14" s="45"/>
      <c r="F14" s="45"/>
      <c r="G14" s="37" t="s">
        <v>232</v>
      </c>
      <c r="H14" s="42"/>
      <c r="I14" s="8"/>
    </row>
    <row r="15" spans="2:9" x14ac:dyDescent="0.35">
      <c r="B15" s="7"/>
      <c r="C15" s="39" t="s">
        <v>46</v>
      </c>
      <c r="D15" s="43">
        <v>6</v>
      </c>
      <c r="E15" s="45"/>
      <c r="F15" s="45"/>
      <c r="G15" s="49" t="s">
        <v>233</v>
      </c>
      <c r="H15" s="43">
        <v>1</v>
      </c>
      <c r="I15" s="8"/>
    </row>
    <row r="16" spans="2:9" ht="15" thickBot="1" x14ac:dyDescent="0.4">
      <c r="B16" s="7"/>
      <c r="C16" s="39" t="s">
        <v>49</v>
      </c>
      <c r="D16" s="43">
        <v>3</v>
      </c>
      <c r="E16" s="45"/>
      <c r="F16" s="45"/>
      <c r="G16" s="37" t="s">
        <v>45</v>
      </c>
      <c r="H16" s="43"/>
      <c r="I16" s="8"/>
    </row>
    <row r="17" spans="2:9" ht="15" thickBot="1" x14ac:dyDescent="0.4">
      <c r="B17" s="7"/>
      <c r="C17" s="39" t="s">
        <v>64</v>
      </c>
      <c r="D17" s="43">
        <v>3</v>
      </c>
      <c r="E17" s="45"/>
      <c r="F17" s="45"/>
      <c r="G17" s="38" t="s">
        <v>52</v>
      </c>
      <c r="H17" s="43">
        <v>1</v>
      </c>
      <c r="I17" s="8"/>
    </row>
    <row r="18" spans="2:9" ht="15" thickBot="1" x14ac:dyDescent="0.4">
      <c r="B18" s="7"/>
      <c r="C18" s="37" t="s">
        <v>284</v>
      </c>
      <c r="D18" s="43">
        <v>37</v>
      </c>
      <c r="E18" s="45"/>
      <c r="F18" s="45"/>
      <c r="G18" s="38" t="s">
        <v>65</v>
      </c>
      <c r="H18" s="43">
        <v>1</v>
      </c>
      <c r="I18" s="8"/>
    </row>
    <row r="19" spans="2:9" ht="15" thickBot="1" x14ac:dyDescent="0.4">
      <c r="B19" s="7"/>
      <c r="C19" s="13" t="s">
        <v>0</v>
      </c>
      <c r="D19" s="44">
        <v>140</v>
      </c>
      <c r="E19" s="47">
        <f>+GETPIVOTDATA("VIGENCIA",$C$13)</f>
        <v>140</v>
      </c>
      <c r="F19" s="47"/>
      <c r="G19" s="37" t="s">
        <v>79</v>
      </c>
      <c r="H19" s="43"/>
      <c r="I19" s="8"/>
    </row>
    <row r="20" spans="2:9" ht="15" thickBot="1" x14ac:dyDescent="0.4">
      <c r="B20" s="7"/>
      <c r="E20" s="47">
        <f>GETPIVOTDATA("VIGENCIA",$C$13)</f>
        <v>140</v>
      </c>
      <c r="F20" s="47"/>
      <c r="G20" s="38" t="s">
        <v>174</v>
      </c>
      <c r="H20" s="43">
        <v>1</v>
      </c>
      <c r="I20" s="8"/>
    </row>
    <row r="21" spans="2:9" ht="15" thickBot="1" x14ac:dyDescent="0.4">
      <c r="B21" s="7"/>
      <c r="C21" s="45"/>
      <c r="D21" s="45"/>
      <c r="E21" s="45"/>
      <c r="F21" s="45"/>
      <c r="G21" s="37" t="s">
        <v>68</v>
      </c>
      <c r="H21" s="43"/>
      <c r="I21" s="8"/>
    </row>
    <row r="22" spans="2:9" ht="15" thickBot="1" x14ac:dyDescent="0.4">
      <c r="B22" s="7"/>
      <c r="C22" s="45"/>
      <c r="D22" s="45"/>
      <c r="E22" s="45"/>
      <c r="F22" s="45"/>
      <c r="G22" s="38" t="s">
        <v>52</v>
      </c>
      <c r="H22" s="43">
        <v>1</v>
      </c>
      <c r="I22" s="8"/>
    </row>
    <row r="23" spans="2:9" ht="15" thickBot="1" x14ac:dyDescent="0.4">
      <c r="B23" s="7"/>
      <c r="C23" s="45"/>
      <c r="D23" s="45"/>
      <c r="E23" s="45"/>
      <c r="F23" s="45"/>
      <c r="G23" s="37" t="s">
        <v>66</v>
      </c>
      <c r="H23" s="43"/>
      <c r="I23" s="8"/>
    </row>
    <row r="24" spans="2:9" ht="15" thickBot="1" x14ac:dyDescent="0.4">
      <c r="B24" s="7"/>
      <c r="C24" s="45"/>
      <c r="D24" s="45"/>
      <c r="E24" s="45"/>
      <c r="F24" s="45"/>
      <c r="G24" s="38" t="s">
        <v>52</v>
      </c>
      <c r="H24" s="43">
        <v>2</v>
      </c>
      <c r="I24" s="8"/>
    </row>
    <row r="25" spans="2:9" x14ac:dyDescent="0.35">
      <c r="B25" s="7"/>
      <c r="C25" s="45"/>
      <c r="D25" s="45"/>
      <c r="E25" s="45"/>
      <c r="F25" s="45"/>
      <c r="G25" s="49" t="s">
        <v>270</v>
      </c>
      <c r="H25" s="43">
        <v>1</v>
      </c>
      <c r="I25" s="8"/>
    </row>
    <row r="26" spans="2:9" ht="15" thickBot="1" x14ac:dyDescent="0.4">
      <c r="B26" s="7"/>
      <c r="C26" s="48"/>
      <c r="D26" s="45"/>
      <c r="E26" s="45"/>
      <c r="F26" s="45"/>
      <c r="G26" s="37" t="s">
        <v>67</v>
      </c>
      <c r="H26" s="43"/>
      <c r="I26" s="8"/>
    </row>
    <row r="27" spans="2:9" x14ac:dyDescent="0.35">
      <c r="B27" s="7"/>
      <c r="C27" s="48"/>
      <c r="D27" s="45"/>
      <c r="E27" s="45"/>
      <c r="F27" s="45"/>
      <c r="G27" s="49" t="s">
        <v>280</v>
      </c>
      <c r="H27" s="43">
        <v>6</v>
      </c>
      <c r="I27" s="8"/>
    </row>
    <row r="28" spans="2:9" ht="15" thickBot="1" x14ac:dyDescent="0.4">
      <c r="B28" s="7"/>
      <c r="C28" s="48"/>
      <c r="D28" s="45"/>
      <c r="E28" s="45"/>
      <c r="F28" s="45"/>
      <c r="G28" s="37" t="s">
        <v>51</v>
      </c>
      <c r="H28" s="43"/>
      <c r="I28" s="8"/>
    </row>
    <row r="29" spans="2:9" ht="15" thickBot="1" x14ac:dyDescent="0.4">
      <c r="B29" s="7"/>
      <c r="C29" s="48"/>
      <c r="D29" s="45"/>
      <c r="E29" s="45"/>
      <c r="F29" s="45"/>
      <c r="G29" s="38" t="s">
        <v>52</v>
      </c>
      <c r="H29" s="43">
        <v>1</v>
      </c>
      <c r="I29" s="8"/>
    </row>
    <row r="30" spans="2:9" x14ac:dyDescent="0.35">
      <c r="B30" s="7"/>
      <c r="C30" s="48"/>
      <c r="D30" s="45"/>
      <c r="E30" s="45"/>
      <c r="F30" s="45"/>
      <c r="G30" s="49" t="s">
        <v>57</v>
      </c>
      <c r="H30" s="43">
        <v>1</v>
      </c>
      <c r="I30" s="8"/>
    </row>
    <row r="31" spans="2:9" ht="15" thickBot="1" x14ac:dyDescent="0.4">
      <c r="B31" s="7"/>
      <c r="C31" s="48"/>
      <c r="D31" s="45"/>
      <c r="E31" s="45"/>
      <c r="F31" s="45"/>
      <c r="G31" s="37" t="s">
        <v>170</v>
      </c>
      <c r="H31" s="43"/>
      <c r="I31" s="8"/>
    </row>
    <row r="32" spans="2:9" ht="15" thickBot="1" x14ac:dyDescent="0.4">
      <c r="B32" s="7"/>
      <c r="C32" s="48"/>
      <c r="D32" s="45"/>
      <c r="E32" s="45"/>
      <c r="F32" s="45"/>
      <c r="G32" s="38" t="s">
        <v>52</v>
      </c>
      <c r="H32" s="43">
        <v>1</v>
      </c>
      <c r="I32" s="8"/>
    </row>
    <row r="33" spans="2:9" ht="15" thickBot="1" x14ac:dyDescent="0.4">
      <c r="B33" s="7"/>
      <c r="C33" s="45"/>
      <c r="D33" s="45"/>
      <c r="E33" s="45"/>
      <c r="F33" s="45"/>
      <c r="G33" s="37" t="s">
        <v>275</v>
      </c>
      <c r="H33" s="43"/>
      <c r="I33" s="8"/>
    </row>
    <row r="34" spans="2:9" ht="15" thickBot="1" x14ac:dyDescent="0.4">
      <c r="B34" s="7"/>
      <c r="C34" s="45"/>
      <c r="D34" s="45"/>
      <c r="E34" s="45"/>
      <c r="F34" s="45"/>
      <c r="G34" s="57" t="s">
        <v>52</v>
      </c>
      <c r="H34" s="44">
        <v>1</v>
      </c>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150"/>
  <sheetViews>
    <sheetView showGridLines="0" tabSelected="1" zoomScale="85" zoomScaleNormal="85" workbookViewId="0">
      <pane ySplit="10" topLeftCell="A11" activePane="bottomLeft" state="frozen"/>
      <selection pane="bottomLeft" activeCell="B10" sqref="B10"/>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8" width="16.81640625" bestFit="1" customWidth="1"/>
    <col min="30" max="30" width="17.26953125" bestFit="1" customWidth="1"/>
    <col min="31" max="31" width="17.81640625" bestFit="1" customWidth="1"/>
    <col min="32" max="32" width="14.81640625" customWidth="1"/>
  </cols>
  <sheetData>
    <row r="2" spans="2:32" ht="41.25" customHeight="1" x14ac:dyDescent="0.35">
      <c r="B2" s="32" t="s">
        <v>84</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45931</v>
      </c>
      <c r="D5" s="31">
        <v>45961</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2022</v>
      </c>
      <c r="C11">
        <v>220415</v>
      </c>
      <c r="D11" s="41" t="s">
        <v>43</v>
      </c>
      <c r="E11" s="41" t="s">
        <v>231</v>
      </c>
      <c r="F11" s="41" t="s">
        <v>232</v>
      </c>
      <c r="G11" s="41" t="s">
        <v>233</v>
      </c>
      <c r="H11" s="41" t="s">
        <v>82</v>
      </c>
      <c r="I11" s="41" t="s">
        <v>44</v>
      </c>
      <c r="J11" s="41" t="s">
        <v>234</v>
      </c>
      <c r="K11" s="41" t="s">
        <v>46</v>
      </c>
      <c r="L11" s="1">
        <v>45940</v>
      </c>
      <c r="M11" s="41"/>
      <c r="N11" s="41"/>
      <c r="O11" s="23">
        <v>0</v>
      </c>
      <c r="P11" s="56">
        <v>0</v>
      </c>
      <c r="Q11" s="23">
        <v>0</v>
      </c>
      <c r="R11" s="56">
        <v>171</v>
      </c>
      <c r="S11" s="56">
        <v>1071</v>
      </c>
      <c r="T11" s="1">
        <v>44743</v>
      </c>
      <c r="U11" s="1">
        <v>44749</v>
      </c>
      <c r="V11" s="41">
        <v>540</v>
      </c>
      <c r="W11" s="1">
        <v>46112</v>
      </c>
      <c r="X11" s="23">
        <f>+Contratos[[#This Row],[VALOR CONTRATO PRINCIPAL]]</f>
        <v>0</v>
      </c>
      <c r="Y11" s="41">
        <f>$D$5-Contratos[[#This Row],[Fecha de Inicio]]</f>
        <v>1212</v>
      </c>
      <c r="Z11" s="41">
        <f>ROUND(Contratos[[#This Row],[dias ejecutados]]/(Contratos[[#This Row],[Fecha Finalizacion Programada]]-Contratos[[#This Row],[Fecha de Inicio]])*100,2)</f>
        <v>88.92</v>
      </c>
      <c r="AA11" s="56">
        <v>0</v>
      </c>
      <c r="AB11" s="56">
        <f>+Contratos[[#This Row],[Vr. Total con Adiciones]]-Contratos[[#This Row],[Recursos totales Ejecutados o pagados]]</f>
        <v>0</v>
      </c>
      <c r="AC11" s="41">
        <v>1</v>
      </c>
      <c r="AD11" s="23">
        <v>0</v>
      </c>
      <c r="AE11" s="23">
        <f>+Contratos[[#This Row],[VALOR TOTAL]]</f>
        <v>0</v>
      </c>
      <c r="AF11" s="41">
        <f>+Contratos[[#This Row],[PLAZO TOTAL
(DÍAS)*]]</f>
        <v>1071</v>
      </c>
    </row>
    <row r="12" spans="2:32" x14ac:dyDescent="0.35">
      <c r="B12">
        <v>2024</v>
      </c>
      <c r="C12">
        <v>240442</v>
      </c>
      <c r="D12" s="41" t="s">
        <v>43</v>
      </c>
      <c r="E12" s="41" t="s">
        <v>225</v>
      </c>
      <c r="F12" s="41" t="s">
        <v>51</v>
      </c>
      <c r="G12" s="41" t="s">
        <v>52</v>
      </c>
      <c r="H12" s="41" t="s">
        <v>53</v>
      </c>
      <c r="I12" s="41" t="s">
        <v>44</v>
      </c>
      <c r="J12" s="41" t="s">
        <v>226</v>
      </c>
      <c r="K12" s="41" t="s">
        <v>46</v>
      </c>
      <c r="L12" s="1">
        <v>45944</v>
      </c>
      <c r="M12" s="41"/>
      <c r="N12" s="41"/>
      <c r="O12" s="23">
        <v>525348000</v>
      </c>
      <c r="P12" s="56">
        <v>0</v>
      </c>
      <c r="Q12" s="23">
        <v>788022000</v>
      </c>
      <c r="R12" s="56">
        <v>31</v>
      </c>
      <c r="S12" s="56">
        <v>599</v>
      </c>
      <c r="T12" s="1">
        <v>45364</v>
      </c>
      <c r="U12" s="1">
        <v>45369</v>
      </c>
      <c r="V12" s="41">
        <v>285</v>
      </c>
      <c r="W12" s="1">
        <v>45976</v>
      </c>
      <c r="X12" s="23">
        <f>+Contratos[[#This Row],[VALOR CONTRATO PRINCIPAL]]</f>
        <v>525348000</v>
      </c>
      <c r="Y12" s="41">
        <f>$D$5-Contratos[[#This Row],[Fecha de Inicio]]</f>
        <v>592</v>
      </c>
      <c r="Z12" s="41">
        <f>ROUND(Contratos[[#This Row],[dias ejecutados]]/(Contratos[[#This Row],[Fecha Finalizacion Programada]]-Contratos[[#This Row],[Fecha de Inicio]])*100,2)</f>
        <v>97.53</v>
      </c>
      <c r="AA12" s="56">
        <v>702452400</v>
      </c>
      <c r="AB12" s="56">
        <f>+Contratos[[#This Row],[Vr. Total con Adiciones]]-Contratos[[#This Row],[Recursos totales Ejecutados o pagados]]</f>
        <v>85569600</v>
      </c>
      <c r="AC12" s="41">
        <v>1</v>
      </c>
      <c r="AD12" s="23">
        <v>262674000</v>
      </c>
      <c r="AE12" s="23">
        <f>+Contratos[[#This Row],[VALOR TOTAL]]</f>
        <v>788022000</v>
      </c>
      <c r="AF12" s="41">
        <f>+Contratos[[#This Row],[PLAZO TOTAL
(DÍAS)*]]</f>
        <v>599</v>
      </c>
    </row>
    <row r="13" spans="2:32" x14ac:dyDescent="0.35">
      <c r="B13">
        <v>2024</v>
      </c>
      <c r="C13">
        <v>240515</v>
      </c>
      <c r="D13" s="41" t="s">
        <v>43</v>
      </c>
      <c r="E13" s="41" t="s">
        <v>56</v>
      </c>
      <c r="F13" s="41" t="s">
        <v>51</v>
      </c>
      <c r="G13" s="41" t="s">
        <v>57</v>
      </c>
      <c r="H13" s="41" t="s">
        <v>58</v>
      </c>
      <c r="I13" s="41" t="s">
        <v>44</v>
      </c>
      <c r="J13" s="41" t="s">
        <v>59</v>
      </c>
      <c r="K13" s="41" t="s">
        <v>46</v>
      </c>
      <c r="L13" s="1">
        <v>45961</v>
      </c>
      <c r="M13" s="41"/>
      <c r="N13" s="41"/>
      <c r="O13" s="23">
        <v>799943671</v>
      </c>
      <c r="P13" s="56">
        <v>0</v>
      </c>
      <c r="Q13" s="23">
        <v>799943671</v>
      </c>
      <c r="R13" s="56">
        <v>24</v>
      </c>
      <c r="S13" s="56">
        <v>564</v>
      </c>
      <c r="T13" s="1">
        <v>45408</v>
      </c>
      <c r="U13" s="1">
        <v>45414</v>
      </c>
      <c r="V13" s="41">
        <v>360</v>
      </c>
      <c r="W13" s="1">
        <v>45987</v>
      </c>
      <c r="X13" s="23">
        <f>+Contratos[[#This Row],[VALOR CONTRATO PRINCIPAL]]</f>
        <v>799943671</v>
      </c>
      <c r="Y13" s="41">
        <f>$D$5-Contratos[[#This Row],[Fecha de Inicio]]</f>
        <v>547</v>
      </c>
      <c r="Z13" s="41">
        <f>ROUND(Contratos[[#This Row],[dias ejecutados]]/(Contratos[[#This Row],[Fecha Finalizacion Programada]]-Contratos[[#This Row],[Fecha de Inicio]])*100,2)</f>
        <v>95.46</v>
      </c>
      <c r="AA13" s="56">
        <v>435762480</v>
      </c>
      <c r="AB13" s="56">
        <f>+Contratos[[#This Row],[Vr. Total con Adiciones]]-Contratos[[#This Row],[Recursos totales Ejecutados o pagados]]</f>
        <v>364181191</v>
      </c>
      <c r="AC13" s="41">
        <v>1</v>
      </c>
      <c r="AD13" s="23">
        <v>0</v>
      </c>
      <c r="AE13" s="23">
        <f>+Contratos[[#This Row],[VALOR TOTAL]]</f>
        <v>799943671</v>
      </c>
      <c r="AF13" s="41">
        <f>+Contratos[[#This Row],[PLAZO TOTAL
(DÍAS)*]]</f>
        <v>564</v>
      </c>
    </row>
    <row r="14" spans="2:32" x14ac:dyDescent="0.35">
      <c r="B14">
        <v>2024</v>
      </c>
      <c r="C14">
        <v>240873</v>
      </c>
      <c r="D14" s="41" t="s">
        <v>43</v>
      </c>
      <c r="E14" s="41" t="s">
        <v>274</v>
      </c>
      <c r="F14" s="41" t="s">
        <v>275</v>
      </c>
      <c r="G14" s="41" t="s">
        <v>52</v>
      </c>
      <c r="H14" s="41" t="s">
        <v>276</v>
      </c>
      <c r="I14" s="41" t="s">
        <v>277</v>
      </c>
      <c r="J14" s="41" t="s">
        <v>278</v>
      </c>
      <c r="K14" s="41" t="s">
        <v>64</v>
      </c>
      <c r="L14" s="1">
        <v>45944</v>
      </c>
      <c r="M14" s="41"/>
      <c r="N14" s="41"/>
      <c r="O14" s="23">
        <v>225427812</v>
      </c>
      <c r="P14" s="56">
        <v>1026000000</v>
      </c>
      <c r="Q14" s="23">
        <v>1911427867</v>
      </c>
      <c r="R14" s="56">
        <v>0</v>
      </c>
      <c r="S14" s="56">
        <v>1080</v>
      </c>
      <c r="T14" s="1">
        <v>45566</v>
      </c>
      <c r="U14" s="1">
        <v>45573</v>
      </c>
      <c r="V14" s="41">
        <v>1080</v>
      </c>
      <c r="W14" s="1">
        <v>46668</v>
      </c>
      <c r="X14" s="23">
        <f>+Contratos[[#This Row],[VALOR CONTRATO PRINCIPAL]]</f>
        <v>225427812</v>
      </c>
      <c r="Y14" s="41">
        <f>$D$5-Contratos[[#This Row],[Fecha de Inicio]]</f>
        <v>388</v>
      </c>
      <c r="Z14" s="41">
        <f>ROUND(Contratos[[#This Row],[dias ejecutados]]/(Contratos[[#This Row],[Fecha Finalizacion Programada]]-Contratos[[#This Row],[Fecha de Inicio]])*100,2)</f>
        <v>35.43</v>
      </c>
      <c r="AA14" s="56">
        <v>0</v>
      </c>
      <c r="AB14" s="56">
        <f>+Contratos[[#This Row],[Vr. Total con Adiciones]]-Contratos[[#This Row],[Recursos totales Ejecutados o pagados]]</f>
        <v>1911427867</v>
      </c>
      <c r="AC14" s="41">
        <v>1</v>
      </c>
      <c r="AD14" s="23">
        <v>1026000000</v>
      </c>
      <c r="AE14" s="23">
        <f>+Contratos[[#This Row],[VALOR TOTAL]]</f>
        <v>1911427867</v>
      </c>
      <c r="AF14" s="41">
        <f>+Contratos[[#This Row],[PLAZO TOTAL
(DÍAS)*]]</f>
        <v>1080</v>
      </c>
    </row>
    <row r="15" spans="2:32" x14ac:dyDescent="0.35">
      <c r="B15">
        <v>2024</v>
      </c>
      <c r="C15">
        <v>240883</v>
      </c>
      <c r="D15" s="41" t="s">
        <v>43</v>
      </c>
      <c r="E15" s="41" t="s">
        <v>279</v>
      </c>
      <c r="F15" s="41" t="s">
        <v>67</v>
      </c>
      <c r="G15" s="41" t="s">
        <v>280</v>
      </c>
      <c r="H15" s="41" t="s">
        <v>54</v>
      </c>
      <c r="I15" s="41" t="s">
        <v>55</v>
      </c>
      <c r="J15" s="41" t="s">
        <v>281</v>
      </c>
      <c r="K15" s="41" t="s">
        <v>60</v>
      </c>
      <c r="L15" s="1">
        <v>45940</v>
      </c>
      <c r="M15" s="41"/>
      <c r="N15" s="41"/>
      <c r="O15" s="23">
        <v>13515140</v>
      </c>
      <c r="P15" s="56">
        <v>27673858</v>
      </c>
      <c r="Q15" s="23">
        <v>86722147</v>
      </c>
      <c r="R15" s="56">
        <v>165</v>
      </c>
      <c r="S15" s="56">
        <v>530</v>
      </c>
      <c r="T15" s="1">
        <v>45576</v>
      </c>
      <c r="U15" s="1">
        <v>45581</v>
      </c>
      <c r="V15" s="41">
        <v>365</v>
      </c>
      <c r="W15" s="1">
        <v>46112</v>
      </c>
      <c r="X15" s="23">
        <f>+Contratos[[#This Row],[VALOR CONTRATO PRINCIPAL]]</f>
        <v>13515140</v>
      </c>
      <c r="Y15" s="41">
        <f>$D$5-Contratos[[#This Row],[Fecha de Inicio]]</f>
        <v>380</v>
      </c>
      <c r="Z15" s="41">
        <f>ROUND(Contratos[[#This Row],[dias ejecutados]]/(Contratos[[#This Row],[Fecha Finalizacion Programada]]-Contratos[[#This Row],[Fecha de Inicio]])*100,2)</f>
        <v>71.56</v>
      </c>
      <c r="AA15" s="56">
        <v>59048288</v>
      </c>
      <c r="AB15" s="56">
        <f>+Contratos[[#This Row],[Vr. Total con Adiciones]]-Contratos[[#This Row],[Recursos totales Ejecutados o pagados]]</f>
        <v>27673859</v>
      </c>
      <c r="AC15" s="41">
        <v>1</v>
      </c>
      <c r="AD15" s="23">
        <v>27673858</v>
      </c>
      <c r="AE15" s="23">
        <f>+Contratos[[#This Row],[VALOR TOTAL]]</f>
        <v>86722147</v>
      </c>
      <c r="AF15" s="41">
        <f>+Contratos[[#This Row],[PLAZO TOTAL
(DÍAS)*]]</f>
        <v>530</v>
      </c>
    </row>
    <row r="16" spans="2:32" x14ac:dyDescent="0.35">
      <c r="B16">
        <v>2024</v>
      </c>
      <c r="C16">
        <v>240884</v>
      </c>
      <c r="D16" s="41" t="s">
        <v>43</v>
      </c>
      <c r="E16" s="41" t="s">
        <v>279</v>
      </c>
      <c r="F16" s="41" t="s">
        <v>67</v>
      </c>
      <c r="G16" s="41" t="s">
        <v>280</v>
      </c>
      <c r="H16" s="41" t="s">
        <v>54</v>
      </c>
      <c r="I16" s="41" t="s">
        <v>55</v>
      </c>
      <c r="J16" s="41" t="s">
        <v>281</v>
      </c>
      <c r="K16" s="41" t="s">
        <v>60</v>
      </c>
      <c r="L16" s="1">
        <v>45940</v>
      </c>
      <c r="M16" s="41"/>
      <c r="N16" s="41"/>
      <c r="O16" s="23">
        <v>6900370</v>
      </c>
      <c r="P16" s="56">
        <v>14299562</v>
      </c>
      <c r="Q16" s="23">
        <v>44727699</v>
      </c>
      <c r="R16" s="56">
        <v>165</v>
      </c>
      <c r="S16" s="56">
        <v>530</v>
      </c>
      <c r="T16" s="1">
        <v>45576</v>
      </c>
      <c r="U16" s="1">
        <v>45581</v>
      </c>
      <c r="V16" s="41">
        <v>365</v>
      </c>
      <c r="W16" s="1">
        <v>46112</v>
      </c>
      <c r="X16" s="23">
        <f>+Contratos[[#This Row],[VALOR CONTRATO PRINCIPAL]]</f>
        <v>6900370</v>
      </c>
      <c r="Y16" s="41">
        <f>$D$5-Contratos[[#This Row],[Fecha de Inicio]]</f>
        <v>380</v>
      </c>
      <c r="Z16" s="41">
        <f>ROUND(Contratos[[#This Row],[dias ejecutados]]/(Contratos[[#This Row],[Fecha Finalizacion Programada]]-Contratos[[#This Row],[Fecha de Inicio]])*100,2)</f>
        <v>71.56</v>
      </c>
      <c r="AA16" s="56">
        <v>30428137</v>
      </c>
      <c r="AB16" s="56">
        <f>+Contratos[[#This Row],[Vr. Total con Adiciones]]-Contratos[[#This Row],[Recursos totales Ejecutados o pagados]]</f>
        <v>14299562</v>
      </c>
      <c r="AC16" s="41">
        <v>1</v>
      </c>
      <c r="AD16" s="23">
        <v>14299562</v>
      </c>
      <c r="AE16" s="23">
        <f>+Contratos[[#This Row],[VALOR TOTAL]]</f>
        <v>44727699</v>
      </c>
      <c r="AF16" s="41">
        <f>+Contratos[[#This Row],[PLAZO TOTAL
(DÍAS)*]]</f>
        <v>530</v>
      </c>
    </row>
    <row r="17" spans="2:32" x14ac:dyDescent="0.35">
      <c r="B17">
        <v>2024</v>
      </c>
      <c r="C17">
        <v>240885</v>
      </c>
      <c r="D17" s="41" t="s">
        <v>43</v>
      </c>
      <c r="E17" s="41" t="s">
        <v>279</v>
      </c>
      <c r="F17" s="41" t="s">
        <v>67</v>
      </c>
      <c r="G17" s="41" t="s">
        <v>280</v>
      </c>
      <c r="H17" s="41" t="s">
        <v>54</v>
      </c>
      <c r="I17" s="41" t="s">
        <v>55</v>
      </c>
      <c r="J17" s="41" t="s">
        <v>281</v>
      </c>
      <c r="K17" s="41" t="s">
        <v>60</v>
      </c>
      <c r="L17" s="1">
        <v>45940</v>
      </c>
      <c r="M17" s="41"/>
      <c r="N17" s="41"/>
      <c r="O17" s="23">
        <v>58720795</v>
      </c>
      <c r="P17" s="56">
        <v>135117309</v>
      </c>
      <c r="Q17" s="23">
        <v>394054789</v>
      </c>
      <c r="R17" s="56">
        <v>165</v>
      </c>
      <c r="S17" s="56">
        <v>530</v>
      </c>
      <c r="T17" s="1">
        <v>45576</v>
      </c>
      <c r="U17" s="1">
        <v>45581</v>
      </c>
      <c r="V17" s="41">
        <v>365</v>
      </c>
      <c r="W17" s="1">
        <v>46112</v>
      </c>
      <c r="X17" s="23">
        <f>+Contratos[[#This Row],[VALOR CONTRATO PRINCIPAL]]</f>
        <v>58720795</v>
      </c>
      <c r="Y17" s="41">
        <f>$D$5-Contratos[[#This Row],[Fecha de Inicio]]</f>
        <v>380</v>
      </c>
      <c r="Z17" s="41">
        <f>ROUND(Contratos[[#This Row],[dias ejecutados]]/(Contratos[[#This Row],[Fecha Finalizacion Programada]]-Contratos[[#This Row],[Fecha de Inicio]])*100,2)</f>
        <v>71.56</v>
      </c>
      <c r="AA17" s="56">
        <v>258937480</v>
      </c>
      <c r="AB17" s="56">
        <f>+Contratos[[#This Row],[Vr. Total con Adiciones]]-Contratos[[#This Row],[Recursos totales Ejecutados o pagados]]</f>
        <v>135117309</v>
      </c>
      <c r="AC17" s="41">
        <v>1</v>
      </c>
      <c r="AD17" s="23">
        <v>135117309</v>
      </c>
      <c r="AE17" s="23">
        <f>+Contratos[[#This Row],[VALOR TOTAL]]</f>
        <v>394054789</v>
      </c>
      <c r="AF17" s="41">
        <f>+Contratos[[#This Row],[PLAZO TOTAL
(DÍAS)*]]</f>
        <v>530</v>
      </c>
    </row>
    <row r="18" spans="2:32" x14ac:dyDescent="0.35">
      <c r="B18">
        <v>2024</v>
      </c>
      <c r="C18">
        <v>240886</v>
      </c>
      <c r="D18" s="41" t="s">
        <v>43</v>
      </c>
      <c r="E18" s="41" t="s">
        <v>279</v>
      </c>
      <c r="F18" s="41" t="s">
        <v>67</v>
      </c>
      <c r="G18" s="41" t="s">
        <v>280</v>
      </c>
      <c r="H18" s="41" t="s">
        <v>54</v>
      </c>
      <c r="I18" s="41" t="s">
        <v>55</v>
      </c>
      <c r="J18" s="41" t="s">
        <v>281</v>
      </c>
      <c r="K18" s="41" t="s">
        <v>60</v>
      </c>
      <c r="L18" s="1">
        <v>45940</v>
      </c>
      <c r="M18" s="41"/>
      <c r="N18" s="41"/>
      <c r="O18" s="23">
        <v>2657947</v>
      </c>
      <c r="P18" s="56">
        <v>18605632</v>
      </c>
      <c r="Q18" s="23">
        <v>52715957</v>
      </c>
      <c r="R18" s="56">
        <v>147</v>
      </c>
      <c r="S18" s="56">
        <v>512</v>
      </c>
      <c r="T18" s="1">
        <v>45596</v>
      </c>
      <c r="U18" s="1">
        <v>45597</v>
      </c>
      <c r="V18" s="41">
        <v>365</v>
      </c>
      <c r="W18" s="1">
        <v>46109</v>
      </c>
      <c r="X18" s="23">
        <f>+Contratos[[#This Row],[VALOR CONTRATO PRINCIPAL]]</f>
        <v>2657947</v>
      </c>
      <c r="Y18" s="41">
        <f>$D$5-Contratos[[#This Row],[Fecha de Inicio]]</f>
        <v>364</v>
      </c>
      <c r="Z18" s="41">
        <f>ROUND(Contratos[[#This Row],[dias ejecutados]]/(Contratos[[#This Row],[Fecha Finalizacion Programada]]-Contratos[[#This Row],[Fecha de Inicio]])*100,2)</f>
        <v>71.09</v>
      </c>
      <c r="AA18" s="56">
        <v>34110325</v>
      </c>
      <c r="AB18" s="56">
        <f>+Contratos[[#This Row],[Vr. Total con Adiciones]]-Contratos[[#This Row],[Recursos totales Ejecutados o pagados]]</f>
        <v>18605632</v>
      </c>
      <c r="AC18" s="41">
        <v>1</v>
      </c>
      <c r="AD18" s="23">
        <v>18605632</v>
      </c>
      <c r="AE18" s="23">
        <f>+Contratos[[#This Row],[VALOR TOTAL]]</f>
        <v>52715957</v>
      </c>
      <c r="AF18" s="41">
        <f>+Contratos[[#This Row],[PLAZO TOTAL
(DÍAS)*]]</f>
        <v>512</v>
      </c>
    </row>
    <row r="19" spans="2:32" x14ac:dyDescent="0.35">
      <c r="B19">
        <v>2024</v>
      </c>
      <c r="C19">
        <v>240881</v>
      </c>
      <c r="D19" s="41" t="s">
        <v>43</v>
      </c>
      <c r="E19" s="41" t="s">
        <v>279</v>
      </c>
      <c r="F19" s="41" t="s">
        <v>67</v>
      </c>
      <c r="G19" s="41" t="s">
        <v>280</v>
      </c>
      <c r="H19" s="41" t="s">
        <v>54</v>
      </c>
      <c r="I19" s="41" t="s">
        <v>55</v>
      </c>
      <c r="J19" s="41" t="s">
        <v>281</v>
      </c>
      <c r="K19" s="41" t="s">
        <v>60</v>
      </c>
      <c r="L19" s="1">
        <v>45938</v>
      </c>
      <c r="M19" s="41"/>
      <c r="N19" s="41"/>
      <c r="O19" s="23">
        <v>5107043</v>
      </c>
      <c r="P19" s="56">
        <v>10712334</v>
      </c>
      <c r="Q19" s="23">
        <v>33444904</v>
      </c>
      <c r="R19" s="56">
        <v>164</v>
      </c>
      <c r="S19" s="56">
        <v>529</v>
      </c>
      <c r="T19" s="1">
        <v>45581</v>
      </c>
      <c r="U19" s="1">
        <v>45582</v>
      </c>
      <c r="V19" s="41">
        <v>365</v>
      </c>
      <c r="W19" s="1">
        <v>46112</v>
      </c>
      <c r="X19" s="23">
        <f>+Contratos[[#This Row],[VALOR CONTRATO PRINCIPAL]]</f>
        <v>5107043</v>
      </c>
      <c r="Y19" s="41">
        <f>$D$5-Contratos[[#This Row],[Fecha de Inicio]]</f>
        <v>379</v>
      </c>
      <c r="Z19" s="41">
        <f>ROUND(Contratos[[#This Row],[dias ejecutados]]/(Contratos[[#This Row],[Fecha Finalizacion Programada]]-Contratos[[#This Row],[Fecha de Inicio]])*100,2)</f>
        <v>71.510000000000005</v>
      </c>
      <c r="AA19" s="56">
        <v>22732570</v>
      </c>
      <c r="AB19" s="56">
        <f>+Contratos[[#This Row],[Vr. Total con Adiciones]]-Contratos[[#This Row],[Recursos totales Ejecutados o pagados]]</f>
        <v>10712334</v>
      </c>
      <c r="AC19" s="41">
        <v>1</v>
      </c>
      <c r="AD19" s="23">
        <v>10712334</v>
      </c>
      <c r="AE19" s="23">
        <f>+Contratos[[#This Row],[VALOR TOTAL]]</f>
        <v>33444904</v>
      </c>
      <c r="AF19" s="41">
        <f>+Contratos[[#This Row],[PLAZO TOTAL
(DÍAS)*]]</f>
        <v>529</v>
      </c>
    </row>
    <row r="20" spans="2:32" x14ac:dyDescent="0.35">
      <c r="B20">
        <v>2024</v>
      </c>
      <c r="C20">
        <v>240931</v>
      </c>
      <c r="D20" s="41" t="s">
        <v>43</v>
      </c>
      <c r="E20" s="41" t="s">
        <v>279</v>
      </c>
      <c r="F20" s="41" t="s">
        <v>67</v>
      </c>
      <c r="G20" s="41" t="s">
        <v>280</v>
      </c>
      <c r="H20" s="41" t="s">
        <v>54</v>
      </c>
      <c r="I20" s="41" t="s">
        <v>55</v>
      </c>
      <c r="J20" s="41" t="s">
        <v>281</v>
      </c>
      <c r="K20" s="41" t="s">
        <v>60</v>
      </c>
      <c r="L20" s="1">
        <v>45940</v>
      </c>
      <c r="M20" s="41"/>
      <c r="N20" s="41"/>
      <c r="O20" s="23">
        <v>23597976</v>
      </c>
      <c r="P20" s="56">
        <v>48319664</v>
      </c>
      <c r="Q20" s="23">
        <v>151420344</v>
      </c>
      <c r="R20" s="56">
        <v>136</v>
      </c>
      <c r="S20" s="56">
        <v>501</v>
      </c>
      <c r="T20" s="1">
        <v>45610</v>
      </c>
      <c r="U20" s="1">
        <v>45611</v>
      </c>
      <c r="V20" s="41">
        <v>365</v>
      </c>
      <c r="W20" s="1">
        <v>46112</v>
      </c>
      <c r="X20" s="23">
        <f>+Contratos[[#This Row],[VALOR CONTRATO PRINCIPAL]]</f>
        <v>23597976</v>
      </c>
      <c r="Y20" s="41">
        <f>$D$5-Contratos[[#This Row],[Fecha de Inicio]]</f>
        <v>350</v>
      </c>
      <c r="Z20" s="41">
        <f>ROUND(Contratos[[#This Row],[dias ejecutados]]/(Contratos[[#This Row],[Fecha Finalizacion Programada]]-Contratos[[#This Row],[Fecha de Inicio]])*100,2)</f>
        <v>69.86</v>
      </c>
      <c r="AA20" s="56">
        <v>79502703</v>
      </c>
      <c r="AB20" s="56">
        <f>+Contratos[[#This Row],[Vr. Total con Adiciones]]-Contratos[[#This Row],[Recursos totales Ejecutados o pagados]]</f>
        <v>71917641</v>
      </c>
      <c r="AC20" s="41">
        <v>1</v>
      </c>
      <c r="AD20" s="23">
        <v>48319664</v>
      </c>
      <c r="AE20" s="23">
        <f>+Contratos[[#This Row],[VALOR TOTAL]]</f>
        <v>151420344</v>
      </c>
      <c r="AF20" s="41">
        <f>+Contratos[[#This Row],[PLAZO TOTAL
(DÍAS)*]]</f>
        <v>501</v>
      </c>
    </row>
    <row r="21" spans="2:32" x14ac:dyDescent="0.35">
      <c r="B21">
        <v>2024</v>
      </c>
      <c r="C21">
        <v>240934</v>
      </c>
      <c r="D21" s="41" t="s">
        <v>43</v>
      </c>
      <c r="E21" s="41" t="s">
        <v>282</v>
      </c>
      <c r="F21" s="41" t="s">
        <v>45</v>
      </c>
      <c r="G21" s="41" t="s">
        <v>52</v>
      </c>
      <c r="H21" s="41" t="s">
        <v>83</v>
      </c>
      <c r="I21" s="41" t="s">
        <v>44</v>
      </c>
      <c r="J21" s="41" t="s">
        <v>283</v>
      </c>
      <c r="K21" s="41" t="s">
        <v>46</v>
      </c>
      <c r="L21" s="1">
        <v>45944</v>
      </c>
      <c r="M21" s="41"/>
      <c r="N21" s="41"/>
      <c r="O21" s="23">
        <v>150000000</v>
      </c>
      <c r="P21" s="56">
        <v>0</v>
      </c>
      <c r="Q21" s="23">
        <v>1066523312</v>
      </c>
      <c r="R21" s="56">
        <v>45</v>
      </c>
      <c r="S21" s="56">
        <v>375</v>
      </c>
      <c r="T21" s="1">
        <v>45610</v>
      </c>
      <c r="U21" s="1">
        <v>45611</v>
      </c>
      <c r="V21" s="41">
        <v>270</v>
      </c>
      <c r="W21" s="1">
        <v>45991</v>
      </c>
      <c r="X21" s="23">
        <f>+Contratos[[#This Row],[VALOR CONTRATO PRINCIPAL]]</f>
        <v>150000000</v>
      </c>
      <c r="Y21" s="41">
        <f>$D$5-Contratos[[#This Row],[Fecha de Inicio]]</f>
        <v>350</v>
      </c>
      <c r="Z21" s="41">
        <f>ROUND(Contratos[[#This Row],[dias ejecutados]]/(Contratos[[#This Row],[Fecha Finalizacion Programada]]-Contratos[[#This Row],[Fecha de Inicio]])*100,2)</f>
        <v>92.11</v>
      </c>
      <c r="AA21" s="56">
        <v>848312934</v>
      </c>
      <c r="AB21" s="56">
        <f>+Contratos[[#This Row],[Vr. Total con Adiciones]]-Contratos[[#This Row],[Recursos totales Ejecutados o pagados]]</f>
        <v>218210378</v>
      </c>
      <c r="AC21" s="41">
        <v>1</v>
      </c>
      <c r="AD21" s="23">
        <v>193913312</v>
      </c>
      <c r="AE21" s="23">
        <f>+Contratos[[#This Row],[VALOR TOTAL]]</f>
        <v>1066523312</v>
      </c>
      <c r="AF21" s="41">
        <f>+Contratos[[#This Row],[PLAZO TOTAL
(DÍAS)*]]</f>
        <v>375</v>
      </c>
    </row>
    <row r="22" spans="2:32" x14ac:dyDescent="0.35">
      <c r="B22">
        <v>2024</v>
      </c>
      <c r="C22">
        <v>241075</v>
      </c>
      <c r="D22" s="41" t="s">
        <v>43</v>
      </c>
      <c r="E22" s="41" t="s">
        <v>69</v>
      </c>
      <c r="F22" s="41" t="s">
        <v>68</v>
      </c>
      <c r="G22" s="41" t="s">
        <v>52</v>
      </c>
      <c r="H22" s="41" t="s">
        <v>54</v>
      </c>
      <c r="I22" s="41" t="s">
        <v>55</v>
      </c>
      <c r="J22" s="41" t="s">
        <v>70</v>
      </c>
      <c r="K22" s="41" t="s">
        <v>60</v>
      </c>
      <c r="L22" s="1">
        <v>45960</v>
      </c>
      <c r="M22" s="41"/>
      <c r="N22" s="41"/>
      <c r="O22" s="23">
        <v>258755311</v>
      </c>
      <c r="P22" s="56">
        <v>108283932</v>
      </c>
      <c r="Q22" s="23">
        <v>2899003685</v>
      </c>
      <c r="R22" s="56">
        <v>12</v>
      </c>
      <c r="S22" s="56">
        <v>329</v>
      </c>
      <c r="T22" s="1">
        <v>45637</v>
      </c>
      <c r="U22" s="1">
        <v>45643</v>
      </c>
      <c r="V22" s="41">
        <v>225</v>
      </c>
      <c r="W22" s="1">
        <v>45975</v>
      </c>
      <c r="X22" s="23">
        <f>+Contratos[[#This Row],[VALOR CONTRATO PRINCIPAL]]</f>
        <v>258755311</v>
      </c>
      <c r="Y22" s="41">
        <f>$D$5-Contratos[[#This Row],[Fecha de Inicio]]</f>
        <v>318</v>
      </c>
      <c r="Z22" s="41">
        <f>ROUND(Contratos[[#This Row],[dias ejecutados]]/(Contratos[[#This Row],[Fecha Finalizacion Programada]]-Contratos[[#This Row],[Fecha de Inicio]])*100,2)</f>
        <v>95.78</v>
      </c>
      <c r="AA22" s="56">
        <v>1955093875</v>
      </c>
      <c r="AB22" s="56">
        <f>+Contratos[[#This Row],[Vr. Total con Adiciones]]-Contratos[[#This Row],[Recursos totales Ejecutados o pagados]]</f>
        <v>943909810</v>
      </c>
      <c r="AC22" s="41">
        <v>3</v>
      </c>
      <c r="AD22" s="23">
        <v>664002533</v>
      </c>
      <c r="AE22" s="23">
        <f>+Contratos[[#This Row],[VALOR TOTAL]]</f>
        <v>2899003685</v>
      </c>
      <c r="AF22" s="41">
        <f>+Contratos[[#This Row],[PLAZO TOTAL
(DÍAS)*]]</f>
        <v>329</v>
      </c>
    </row>
    <row r="23" spans="2:32" x14ac:dyDescent="0.35">
      <c r="B23">
        <v>2025</v>
      </c>
      <c r="C23">
        <v>250001</v>
      </c>
      <c r="D23" s="41" t="s">
        <v>43</v>
      </c>
      <c r="E23" s="41" t="s">
        <v>85</v>
      </c>
      <c r="F23" s="41" t="s">
        <v>47</v>
      </c>
      <c r="G23" s="41" t="s">
        <v>48</v>
      </c>
      <c r="H23" s="41" t="s">
        <v>86</v>
      </c>
      <c r="I23" s="41" t="s">
        <v>44</v>
      </c>
      <c r="J23" s="41" t="s">
        <v>87</v>
      </c>
      <c r="K23" s="41" t="s">
        <v>284</v>
      </c>
      <c r="L23" s="1">
        <v>45945</v>
      </c>
      <c r="M23" s="41"/>
      <c r="N23" s="41"/>
      <c r="O23" s="23">
        <v>106950000</v>
      </c>
      <c r="P23" s="56">
        <v>0</v>
      </c>
      <c r="Q23" s="23">
        <v>106950000</v>
      </c>
      <c r="R23" s="56">
        <v>0</v>
      </c>
      <c r="S23" s="56">
        <v>345</v>
      </c>
      <c r="T23" s="1">
        <v>45664</v>
      </c>
      <c r="U23" s="1">
        <v>45666</v>
      </c>
      <c r="V23" s="41">
        <v>345</v>
      </c>
      <c r="W23" s="1">
        <v>46015</v>
      </c>
      <c r="X23" s="23">
        <f>+Contratos[[#This Row],[VALOR CONTRATO PRINCIPAL]]</f>
        <v>106950000</v>
      </c>
      <c r="Y23" s="41">
        <f>$D$5-Contratos[[#This Row],[Fecha de Inicio]]</f>
        <v>295</v>
      </c>
      <c r="Z23" s="41">
        <f>ROUND(Contratos[[#This Row],[dias ejecutados]]/(Contratos[[#This Row],[Fecha Finalizacion Programada]]-Contratos[[#This Row],[Fecha de Inicio]])*100,2)</f>
        <v>84.53</v>
      </c>
      <c r="AA23" s="56">
        <v>81220000</v>
      </c>
      <c r="AB23" s="56">
        <f>+Contratos[[#This Row],[Vr. Total con Adiciones]]-Contratos[[#This Row],[Recursos totales Ejecutados o pagados]]</f>
        <v>25730000</v>
      </c>
      <c r="AC23" s="41">
        <v>0</v>
      </c>
      <c r="AD23" s="23">
        <v>0</v>
      </c>
      <c r="AE23" s="23">
        <f>+Contratos[[#This Row],[VALOR TOTAL]]</f>
        <v>106950000</v>
      </c>
      <c r="AF23" s="41">
        <f>+Contratos[[#This Row],[PLAZO TOTAL
(DÍAS)*]]</f>
        <v>345</v>
      </c>
    </row>
    <row r="24" spans="2:32" x14ac:dyDescent="0.35">
      <c r="B24">
        <v>2025</v>
      </c>
      <c r="C24">
        <v>250006</v>
      </c>
      <c r="D24" s="41" t="s">
        <v>43</v>
      </c>
      <c r="E24" s="41" t="s">
        <v>88</v>
      </c>
      <c r="F24" s="41" t="s">
        <v>47</v>
      </c>
      <c r="G24" s="41" t="s">
        <v>48</v>
      </c>
      <c r="H24" s="41" t="s">
        <v>86</v>
      </c>
      <c r="I24" s="41" t="s">
        <v>44</v>
      </c>
      <c r="J24" s="41" t="s">
        <v>87</v>
      </c>
      <c r="K24" s="41" t="s">
        <v>284</v>
      </c>
      <c r="L24" s="1">
        <v>45946</v>
      </c>
      <c r="M24" s="41"/>
      <c r="N24" s="41"/>
      <c r="O24" s="23">
        <v>111600000</v>
      </c>
      <c r="P24" s="56">
        <v>0</v>
      </c>
      <c r="Q24" s="23">
        <v>111600000</v>
      </c>
      <c r="R24" s="56">
        <v>0</v>
      </c>
      <c r="S24" s="56">
        <v>360</v>
      </c>
      <c r="T24" s="1">
        <v>45665</v>
      </c>
      <c r="U24" s="1">
        <v>45666</v>
      </c>
      <c r="V24" s="41">
        <v>360</v>
      </c>
      <c r="W24" s="1">
        <v>46022</v>
      </c>
      <c r="X24" s="23">
        <f>+Contratos[[#This Row],[VALOR CONTRATO PRINCIPAL]]</f>
        <v>111600000</v>
      </c>
      <c r="Y24" s="41">
        <f>$D$5-Contratos[[#This Row],[Fecha de Inicio]]</f>
        <v>295</v>
      </c>
      <c r="Z24" s="41">
        <f>ROUND(Contratos[[#This Row],[dias ejecutados]]/(Contratos[[#This Row],[Fecha Finalizacion Programada]]-Contratos[[#This Row],[Fecha de Inicio]])*100,2)</f>
        <v>82.87</v>
      </c>
      <c r="AA24" s="56">
        <v>81220000</v>
      </c>
      <c r="AB24" s="56">
        <f>+Contratos[[#This Row],[Vr. Total con Adiciones]]-Contratos[[#This Row],[Recursos totales Ejecutados o pagados]]</f>
        <v>30380000</v>
      </c>
      <c r="AC24" s="41">
        <v>0</v>
      </c>
      <c r="AD24" s="23">
        <v>0</v>
      </c>
      <c r="AE24" s="23">
        <f>+Contratos[[#This Row],[VALOR TOTAL]]</f>
        <v>111600000</v>
      </c>
      <c r="AF24" s="41">
        <f>+Contratos[[#This Row],[PLAZO TOTAL
(DÍAS)*]]</f>
        <v>360</v>
      </c>
    </row>
    <row r="25" spans="2:32" x14ac:dyDescent="0.35">
      <c r="B25">
        <v>2025</v>
      </c>
      <c r="C25">
        <v>250004</v>
      </c>
      <c r="D25" s="41" t="s">
        <v>43</v>
      </c>
      <c r="E25" s="41" t="s">
        <v>88</v>
      </c>
      <c r="F25" s="41" t="s">
        <v>47</v>
      </c>
      <c r="G25" s="41" t="s">
        <v>48</v>
      </c>
      <c r="H25" s="41" t="s">
        <v>86</v>
      </c>
      <c r="I25" s="41" t="s">
        <v>44</v>
      </c>
      <c r="J25" s="41" t="s">
        <v>87</v>
      </c>
      <c r="K25" s="41" t="s">
        <v>284</v>
      </c>
      <c r="L25" s="1">
        <v>45947</v>
      </c>
      <c r="M25" s="41"/>
      <c r="N25" s="41"/>
      <c r="O25" s="23">
        <v>111600000</v>
      </c>
      <c r="P25" s="56">
        <v>0</v>
      </c>
      <c r="Q25" s="23">
        <v>111600000</v>
      </c>
      <c r="R25" s="56">
        <v>0</v>
      </c>
      <c r="S25" s="56">
        <v>360</v>
      </c>
      <c r="T25" s="1">
        <v>45665</v>
      </c>
      <c r="U25" s="1">
        <v>45667</v>
      </c>
      <c r="V25" s="41">
        <v>360</v>
      </c>
      <c r="W25" s="1">
        <v>46022</v>
      </c>
      <c r="X25" s="23">
        <f>+Contratos[[#This Row],[VALOR CONTRATO PRINCIPAL]]</f>
        <v>111600000</v>
      </c>
      <c r="Y25" s="41">
        <f>$D$5-Contratos[[#This Row],[Fecha de Inicio]]</f>
        <v>294</v>
      </c>
      <c r="Z25" s="41">
        <f>ROUND(Contratos[[#This Row],[dias ejecutados]]/(Contratos[[#This Row],[Fecha Finalizacion Programada]]-Contratos[[#This Row],[Fecha de Inicio]])*100,2)</f>
        <v>82.82</v>
      </c>
      <c r="AA25" s="56">
        <v>80910000</v>
      </c>
      <c r="AB25" s="56">
        <f>+Contratos[[#This Row],[Vr. Total con Adiciones]]-Contratos[[#This Row],[Recursos totales Ejecutados o pagados]]</f>
        <v>30690000</v>
      </c>
      <c r="AC25" s="41">
        <v>0</v>
      </c>
      <c r="AD25" s="23">
        <v>0</v>
      </c>
      <c r="AE25" s="23">
        <f>+Contratos[[#This Row],[VALOR TOTAL]]</f>
        <v>111600000</v>
      </c>
      <c r="AF25" s="41">
        <f>+Contratos[[#This Row],[PLAZO TOTAL
(DÍAS)*]]</f>
        <v>360</v>
      </c>
    </row>
    <row r="26" spans="2:32" x14ac:dyDescent="0.35">
      <c r="B26">
        <v>2025</v>
      </c>
      <c r="C26">
        <v>250007</v>
      </c>
      <c r="D26" s="41" t="s">
        <v>43</v>
      </c>
      <c r="E26" s="41" t="s">
        <v>88</v>
      </c>
      <c r="F26" s="41" t="s">
        <v>47</v>
      </c>
      <c r="G26" s="41" t="s">
        <v>48</v>
      </c>
      <c r="H26" s="41" t="s">
        <v>86</v>
      </c>
      <c r="I26" s="41" t="s">
        <v>44</v>
      </c>
      <c r="J26" s="41" t="s">
        <v>87</v>
      </c>
      <c r="K26" s="41" t="s">
        <v>284</v>
      </c>
      <c r="L26" s="1">
        <v>45947</v>
      </c>
      <c r="M26" s="41"/>
      <c r="N26" s="41"/>
      <c r="O26" s="23">
        <v>111600000</v>
      </c>
      <c r="P26" s="56">
        <v>0</v>
      </c>
      <c r="Q26" s="23">
        <v>111600000</v>
      </c>
      <c r="R26" s="56">
        <v>0</v>
      </c>
      <c r="S26" s="56">
        <v>360</v>
      </c>
      <c r="T26" s="1">
        <v>45665</v>
      </c>
      <c r="U26" s="1">
        <v>45666</v>
      </c>
      <c r="V26" s="41">
        <v>360</v>
      </c>
      <c r="W26" s="1">
        <v>46022</v>
      </c>
      <c r="X26" s="23">
        <f>+Contratos[[#This Row],[VALOR CONTRATO PRINCIPAL]]</f>
        <v>111600000</v>
      </c>
      <c r="Y26" s="41">
        <f>$D$5-Contratos[[#This Row],[Fecha de Inicio]]</f>
        <v>295</v>
      </c>
      <c r="Z26" s="41">
        <f>ROUND(Contratos[[#This Row],[dias ejecutados]]/(Contratos[[#This Row],[Fecha Finalizacion Programada]]-Contratos[[#This Row],[Fecha de Inicio]])*100,2)</f>
        <v>82.87</v>
      </c>
      <c r="AA26" s="56">
        <v>81220000</v>
      </c>
      <c r="AB26" s="56">
        <f>+Contratos[[#This Row],[Vr. Total con Adiciones]]-Contratos[[#This Row],[Recursos totales Ejecutados o pagados]]</f>
        <v>30380000</v>
      </c>
      <c r="AC26" s="41">
        <v>0</v>
      </c>
      <c r="AD26" s="23">
        <v>0</v>
      </c>
      <c r="AE26" s="23">
        <f>+Contratos[[#This Row],[VALOR TOTAL]]</f>
        <v>111600000</v>
      </c>
      <c r="AF26" s="41">
        <f>+Contratos[[#This Row],[PLAZO TOTAL
(DÍAS)*]]</f>
        <v>360</v>
      </c>
    </row>
    <row r="27" spans="2:32" x14ac:dyDescent="0.35">
      <c r="B27">
        <v>2025</v>
      </c>
      <c r="C27">
        <v>250005</v>
      </c>
      <c r="D27" s="41" t="s">
        <v>43</v>
      </c>
      <c r="E27" s="41" t="s">
        <v>88</v>
      </c>
      <c r="F27" s="41" t="s">
        <v>47</v>
      </c>
      <c r="G27" s="41" t="s">
        <v>48</v>
      </c>
      <c r="H27" s="41" t="s">
        <v>86</v>
      </c>
      <c r="I27" s="41" t="s">
        <v>44</v>
      </c>
      <c r="J27" s="41" t="s">
        <v>87</v>
      </c>
      <c r="K27" s="41" t="s">
        <v>284</v>
      </c>
      <c r="L27" s="1">
        <v>45950</v>
      </c>
      <c r="M27" s="41"/>
      <c r="N27" s="41"/>
      <c r="O27" s="23">
        <v>111600000</v>
      </c>
      <c r="P27" s="56">
        <v>0</v>
      </c>
      <c r="Q27" s="23">
        <v>111600000</v>
      </c>
      <c r="R27" s="56">
        <v>0</v>
      </c>
      <c r="S27" s="56">
        <v>360</v>
      </c>
      <c r="T27" s="1">
        <v>45665</v>
      </c>
      <c r="U27" s="1">
        <v>45666</v>
      </c>
      <c r="V27" s="41">
        <v>360</v>
      </c>
      <c r="W27" s="1">
        <v>46022</v>
      </c>
      <c r="X27" s="23">
        <f>+Contratos[[#This Row],[VALOR CONTRATO PRINCIPAL]]</f>
        <v>111600000</v>
      </c>
      <c r="Y27" s="41">
        <f>$D$5-Contratos[[#This Row],[Fecha de Inicio]]</f>
        <v>295</v>
      </c>
      <c r="Z27" s="41">
        <f>ROUND(Contratos[[#This Row],[dias ejecutados]]/(Contratos[[#This Row],[Fecha Finalizacion Programada]]-Contratos[[#This Row],[Fecha de Inicio]])*100,2)</f>
        <v>82.87</v>
      </c>
      <c r="AA27" s="56">
        <v>81220000</v>
      </c>
      <c r="AB27" s="56">
        <f>+Contratos[[#This Row],[Vr. Total con Adiciones]]-Contratos[[#This Row],[Recursos totales Ejecutados o pagados]]</f>
        <v>30380000</v>
      </c>
      <c r="AC27" s="41">
        <v>0</v>
      </c>
      <c r="AD27" s="23">
        <v>0</v>
      </c>
      <c r="AE27" s="23">
        <f>+Contratos[[#This Row],[VALOR TOTAL]]</f>
        <v>111600000</v>
      </c>
      <c r="AF27" s="41">
        <f>+Contratos[[#This Row],[PLAZO TOTAL
(DÍAS)*]]</f>
        <v>360</v>
      </c>
    </row>
    <row r="28" spans="2:32" x14ac:dyDescent="0.35">
      <c r="B28">
        <v>2025</v>
      </c>
      <c r="C28">
        <v>250014</v>
      </c>
      <c r="D28" s="41" t="s">
        <v>43</v>
      </c>
      <c r="E28" s="41" t="s">
        <v>88</v>
      </c>
      <c r="F28" s="41" t="s">
        <v>47</v>
      </c>
      <c r="G28" s="41" t="s">
        <v>48</v>
      </c>
      <c r="H28" s="41" t="s">
        <v>86</v>
      </c>
      <c r="I28" s="41" t="s">
        <v>44</v>
      </c>
      <c r="J28" s="41" t="s">
        <v>87</v>
      </c>
      <c r="K28" s="41" t="s">
        <v>284</v>
      </c>
      <c r="L28" s="1">
        <v>45947</v>
      </c>
      <c r="M28" s="41"/>
      <c r="N28" s="41"/>
      <c r="O28" s="23">
        <v>111600000</v>
      </c>
      <c r="P28" s="56">
        <v>0</v>
      </c>
      <c r="Q28" s="23">
        <v>111600000</v>
      </c>
      <c r="R28" s="56">
        <v>0</v>
      </c>
      <c r="S28" s="56">
        <v>360</v>
      </c>
      <c r="T28" s="1">
        <v>45665</v>
      </c>
      <c r="U28" s="1">
        <v>45666</v>
      </c>
      <c r="V28" s="41">
        <v>360</v>
      </c>
      <c r="W28" s="1">
        <v>46022</v>
      </c>
      <c r="X28" s="23">
        <f>+Contratos[[#This Row],[VALOR CONTRATO PRINCIPAL]]</f>
        <v>111600000</v>
      </c>
      <c r="Y28" s="41">
        <f>$D$5-Contratos[[#This Row],[Fecha de Inicio]]</f>
        <v>295</v>
      </c>
      <c r="Z28" s="41">
        <f>ROUND(Contratos[[#This Row],[dias ejecutados]]/(Contratos[[#This Row],[Fecha Finalizacion Programada]]-Contratos[[#This Row],[Fecha de Inicio]])*100,2)</f>
        <v>82.87</v>
      </c>
      <c r="AA28" s="56">
        <v>81220000</v>
      </c>
      <c r="AB28" s="56">
        <f>+Contratos[[#This Row],[Vr. Total con Adiciones]]-Contratos[[#This Row],[Recursos totales Ejecutados o pagados]]</f>
        <v>30380000</v>
      </c>
      <c r="AC28" s="41">
        <v>0</v>
      </c>
      <c r="AD28" s="23">
        <v>0</v>
      </c>
      <c r="AE28" s="23">
        <f>+Contratos[[#This Row],[VALOR TOTAL]]</f>
        <v>111600000</v>
      </c>
      <c r="AF28" s="41">
        <f>+Contratos[[#This Row],[PLAZO TOTAL
(DÍAS)*]]</f>
        <v>360</v>
      </c>
    </row>
    <row r="29" spans="2:32" x14ac:dyDescent="0.35">
      <c r="B29">
        <v>2025</v>
      </c>
      <c r="C29">
        <v>250002</v>
      </c>
      <c r="D29" s="41" t="s">
        <v>43</v>
      </c>
      <c r="E29" s="41" t="s">
        <v>88</v>
      </c>
      <c r="F29" s="41" t="s">
        <v>47</v>
      </c>
      <c r="G29" s="41" t="s">
        <v>48</v>
      </c>
      <c r="H29" s="41" t="s">
        <v>86</v>
      </c>
      <c r="I29" s="41" t="s">
        <v>44</v>
      </c>
      <c r="J29" s="41" t="s">
        <v>87</v>
      </c>
      <c r="K29" s="41" t="s">
        <v>284</v>
      </c>
      <c r="L29" s="1">
        <v>45951</v>
      </c>
      <c r="M29" s="41"/>
      <c r="N29" s="41"/>
      <c r="O29" s="23">
        <v>111600000</v>
      </c>
      <c r="P29" s="56">
        <v>0</v>
      </c>
      <c r="Q29" s="23">
        <v>111600000</v>
      </c>
      <c r="R29" s="56">
        <v>0</v>
      </c>
      <c r="S29" s="56">
        <v>360</v>
      </c>
      <c r="T29" s="1">
        <v>45665</v>
      </c>
      <c r="U29" s="1">
        <v>45666</v>
      </c>
      <c r="V29" s="41">
        <v>360</v>
      </c>
      <c r="W29" s="1">
        <v>46022</v>
      </c>
      <c r="X29" s="23">
        <f>+Contratos[[#This Row],[VALOR CONTRATO PRINCIPAL]]</f>
        <v>111600000</v>
      </c>
      <c r="Y29" s="41">
        <f>$D$5-Contratos[[#This Row],[Fecha de Inicio]]</f>
        <v>295</v>
      </c>
      <c r="Z29" s="41">
        <f>ROUND(Contratos[[#This Row],[dias ejecutados]]/(Contratos[[#This Row],[Fecha Finalizacion Programada]]-Contratos[[#This Row],[Fecha de Inicio]])*100,2)</f>
        <v>82.87</v>
      </c>
      <c r="AA29" s="56">
        <v>81220000</v>
      </c>
      <c r="AB29" s="56">
        <f>+Contratos[[#This Row],[Vr. Total con Adiciones]]-Contratos[[#This Row],[Recursos totales Ejecutados o pagados]]</f>
        <v>30380000</v>
      </c>
      <c r="AC29" s="41">
        <v>0</v>
      </c>
      <c r="AD29" s="23">
        <v>0</v>
      </c>
      <c r="AE29" s="23">
        <f>+Contratos[[#This Row],[VALOR TOTAL]]</f>
        <v>111600000</v>
      </c>
      <c r="AF29" s="41">
        <f>+Contratos[[#This Row],[PLAZO TOTAL
(DÍAS)*]]</f>
        <v>360</v>
      </c>
    </row>
    <row r="30" spans="2:32" x14ac:dyDescent="0.35">
      <c r="B30">
        <v>2025</v>
      </c>
      <c r="C30">
        <v>250015</v>
      </c>
      <c r="D30" s="41" t="s">
        <v>43</v>
      </c>
      <c r="E30" s="41" t="s">
        <v>89</v>
      </c>
      <c r="F30" s="41" t="s">
        <v>47</v>
      </c>
      <c r="G30" s="41" t="s">
        <v>48</v>
      </c>
      <c r="H30" s="41" t="s">
        <v>86</v>
      </c>
      <c r="I30" s="41" t="s">
        <v>44</v>
      </c>
      <c r="J30" s="41" t="s">
        <v>87</v>
      </c>
      <c r="K30" s="41" t="s">
        <v>284</v>
      </c>
      <c r="L30" s="1">
        <v>45952</v>
      </c>
      <c r="M30" s="41"/>
      <c r="N30" s="41"/>
      <c r="O30" s="23">
        <v>102300000</v>
      </c>
      <c r="P30" s="56">
        <v>0</v>
      </c>
      <c r="Q30" s="23">
        <v>102300000</v>
      </c>
      <c r="R30" s="56">
        <v>0</v>
      </c>
      <c r="S30" s="56">
        <v>330</v>
      </c>
      <c r="T30" s="1">
        <v>45665</v>
      </c>
      <c r="U30" s="1">
        <v>45666</v>
      </c>
      <c r="V30" s="41">
        <v>330</v>
      </c>
      <c r="W30" s="1">
        <v>46000</v>
      </c>
      <c r="X30" s="23">
        <f>+Contratos[[#This Row],[VALOR CONTRATO PRINCIPAL]]</f>
        <v>102300000</v>
      </c>
      <c r="Y30" s="41">
        <f>$D$5-Contratos[[#This Row],[Fecha de Inicio]]</f>
        <v>295</v>
      </c>
      <c r="Z30" s="41">
        <f>ROUND(Contratos[[#This Row],[dias ejecutados]]/(Contratos[[#This Row],[Fecha Finalizacion Programada]]-Contratos[[#This Row],[Fecha de Inicio]])*100,2)</f>
        <v>88.32</v>
      </c>
      <c r="AA30" s="56">
        <v>81220000</v>
      </c>
      <c r="AB30" s="56">
        <f>+Contratos[[#This Row],[Vr. Total con Adiciones]]-Contratos[[#This Row],[Recursos totales Ejecutados o pagados]]</f>
        <v>21080000</v>
      </c>
      <c r="AC30" s="41">
        <v>0</v>
      </c>
      <c r="AD30" s="23">
        <v>0</v>
      </c>
      <c r="AE30" s="23">
        <f>+Contratos[[#This Row],[VALOR TOTAL]]</f>
        <v>102300000</v>
      </c>
      <c r="AF30" s="41">
        <f>+Contratos[[#This Row],[PLAZO TOTAL
(DÍAS)*]]</f>
        <v>330</v>
      </c>
    </row>
    <row r="31" spans="2:32" x14ac:dyDescent="0.35">
      <c r="B31">
        <v>2025</v>
      </c>
      <c r="C31">
        <v>250111</v>
      </c>
      <c r="D31" s="41" t="s">
        <v>43</v>
      </c>
      <c r="E31" s="41" t="s">
        <v>89</v>
      </c>
      <c r="F31" s="41" t="s">
        <v>47</v>
      </c>
      <c r="G31" s="41" t="s">
        <v>48</v>
      </c>
      <c r="H31" s="41" t="s">
        <v>86</v>
      </c>
      <c r="I31" s="41" t="s">
        <v>44</v>
      </c>
      <c r="J31" s="41" t="s">
        <v>87</v>
      </c>
      <c r="K31" s="41" t="s">
        <v>284</v>
      </c>
      <c r="L31" s="1">
        <v>45951</v>
      </c>
      <c r="M31" s="41"/>
      <c r="N31" s="41"/>
      <c r="O31" s="23">
        <v>102300000</v>
      </c>
      <c r="P31" s="56">
        <v>0</v>
      </c>
      <c r="Q31" s="23">
        <v>102300000</v>
      </c>
      <c r="R31" s="56">
        <v>0</v>
      </c>
      <c r="S31" s="56">
        <v>330</v>
      </c>
      <c r="T31" s="1">
        <v>45674</v>
      </c>
      <c r="U31" s="1">
        <v>45677</v>
      </c>
      <c r="V31" s="41">
        <v>330</v>
      </c>
      <c r="W31" s="1">
        <v>46011</v>
      </c>
      <c r="X31" s="23">
        <f>+Contratos[[#This Row],[VALOR CONTRATO PRINCIPAL]]</f>
        <v>102300000</v>
      </c>
      <c r="Y31" s="41">
        <f>$D$5-Contratos[[#This Row],[Fecha de Inicio]]</f>
        <v>284</v>
      </c>
      <c r="Z31" s="41">
        <f>ROUND(Contratos[[#This Row],[dias ejecutados]]/(Contratos[[#This Row],[Fecha Finalizacion Programada]]-Contratos[[#This Row],[Fecha de Inicio]])*100,2)</f>
        <v>85.03</v>
      </c>
      <c r="AA31" s="56">
        <v>40610000</v>
      </c>
      <c r="AB31" s="56">
        <f>+Contratos[[#This Row],[Vr. Total con Adiciones]]-Contratos[[#This Row],[Recursos totales Ejecutados o pagados]]</f>
        <v>61690000</v>
      </c>
      <c r="AC31" s="41">
        <v>0</v>
      </c>
      <c r="AD31" s="23">
        <v>0</v>
      </c>
      <c r="AE31" s="23">
        <f>+Contratos[[#This Row],[VALOR TOTAL]]</f>
        <v>102300000</v>
      </c>
      <c r="AF31" s="41">
        <f>+Contratos[[#This Row],[PLAZO TOTAL
(DÍAS)*]]</f>
        <v>330</v>
      </c>
    </row>
    <row r="32" spans="2:32" x14ac:dyDescent="0.35">
      <c r="B32">
        <v>2025</v>
      </c>
      <c r="C32">
        <v>250020</v>
      </c>
      <c r="D32" s="41" t="s">
        <v>43</v>
      </c>
      <c r="E32" s="41" t="s">
        <v>89</v>
      </c>
      <c r="F32" s="41" t="s">
        <v>47</v>
      </c>
      <c r="G32" s="41" t="s">
        <v>48</v>
      </c>
      <c r="H32" s="41" t="s">
        <v>86</v>
      </c>
      <c r="I32" s="41" t="s">
        <v>44</v>
      </c>
      <c r="J32" s="41" t="s">
        <v>87</v>
      </c>
      <c r="K32" s="41" t="s">
        <v>284</v>
      </c>
      <c r="L32" s="1">
        <v>45951</v>
      </c>
      <c r="M32" s="41"/>
      <c r="N32" s="41"/>
      <c r="O32" s="23">
        <v>102300000</v>
      </c>
      <c r="P32" s="56">
        <v>0</v>
      </c>
      <c r="Q32" s="23">
        <v>102300000</v>
      </c>
      <c r="R32" s="56">
        <v>0</v>
      </c>
      <c r="S32" s="56">
        <v>330</v>
      </c>
      <c r="T32" s="1">
        <v>45666</v>
      </c>
      <c r="U32" s="1">
        <v>45667</v>
      </c>
      <c r="V32" s="41">
        <v>330</v>
      </c>
      <c r="W32" s="1">
        <v>46001</v>
      </c>
      <c r="X32" s="23">
        <f>+Contratos[[#This Row],[VALOR CONTRATO PRINCIPAL]]</f>
        <v>102300000</v>
      </c>
      <c r="Y32" s="41">
        <f>$D$5-Contratos[[#This Row],[Fecha de Inicio]]</f>
        <v>294</v>
      </c>
      <c r="Z32" s="41">
        <f>ROUND(Contratos[[#This Row],[dias ejecutados]]/(Contratos[[#This Row],[Fecha Finalizacion Programada]]-Contratos[[#This Row],[Fecha de Inicio]])*100,2)</f>
        <v>88.02</v>
      </c>
      <c r="AA32" s="56">
        <v>80910000</v>
      </c>
      <c r="AB32" s="56">
        <f>+Contratos[[#This Row],[Vr. Total con Adiciones]]-Contratos[[#This Row],[Recursos totales Ejecutados o pagados]]</f>
        <v>21390000</v>
      </c>
      <c r="AC32" s="41">
        <v>0</v>
      </c>
      <c r="AD32" s="23">
        <v>0</v>
      </c>
      <c r="AE32" s="23">
        <f>+Contratos[[#This Row],[VALOR TOTAL]]</f>
        <v>102300000</v>
      </c>
      <c r="AF32" s="41">
        <f>+Contratos[[#This Row],[PLAZO TOTAL
(DÍAS)*]]</f>
        <v>330</v>
      </c>
    </row>
    <row r="33" spans="2:32" x14ac:dyDescent="0.35">
      <c r="B33">
        <v>2025</v>
      </c>
      <c r="C33">
        <v>250041</v>
      </c>
      <c r="D33" s="41" t="s">
        <v>43</v>
      </c>
      <c r="E33" s="41" t="s">
        <v>90</v>
      </c>
      <c r="F33" s="41" t="s">
        <v>47</v>
      </c>
      <c r="G33" s="41" t="s">
        <v>61</v>
      </c>
      <c r="H33" s="41" t="s">
        <v>86</v>
      </c>
      <c r="I33" s="41" t="s">
        <v>44</v>
      </c>
      <c r="J33" s="41" t="s">
        <v>91</v>
      </c>
      <c r="K33" s="41" t="s">
        <v>284</v>
      </c>
      <c r="L33" s="1">
        <v>45950</v>
      </c>
      <c r="M33" s="41"/>
      <c r="N33" s="41"/>
      <c r="O33" s="23">
        <v>30000000</v>
      </c>
      <c r="P33" s="56">
        <v>0</v>
      </c>
      <c r="Q33" s="23">
        <v>30000000</v>
      </c>
      <c r="R33" s="56">
        <v>0</v>
      </c>
      <c r="S33" s="56">
        <v>360</v>
      </c>
      <c r="T33" s="1">
        <v>45667</v>
      </c>
      <c r="U33" s="1">
        <v>45672</v>
      </c>
      <c r="V33" s="41">
        <v>360</v>
      </c>
      <c r="W33" s="1">
        <v>46022</v>
      </c>
      <c r="X33" s="23">
        <f>+Contratos[[#This Row],[VALOR CONTRATO PRINCIPAL]]</f>
        <v>30000000</v>
      </c>
      <c r="Y33" s="41">
        <f>$D$5-Contratos[[#This Row],[Fecha de Inicio]]</f>
        <v>289</v>
      </c>
      <c r="Z33" s="41">
        <f>ROUND(Contratos[[#This Row],[dias ejecutados]]/(Contratos[[#This Row],[Fecha Finalizacion Programada]]-Contratos[[#This Row],[Fecha de Inicio]])*100,2)</f>
        <v>82.57</v>
      </c>
      <c r="AA33" s="56">
        <v>21333333</v>
      </c>
      <c r="AB33" s="56">
        <f>+Contratos[[#This Row],[Vr. Total con Adiciones]]-Contratos[[#This Row],[Recursos totales Ejecutados o pagados]]</f>
        <v>8666667</v>
      </c>
      <c r="AC33" s="41">
        <v>0</v>
      </c>
      <c r="AD33" s="23">
        <v>0</v>
      </c>
      <c r="AE33" s="23">
        <f>+Contratos[[#This Row],[VALOR TOTAL]]</f>
        <v>30000000</v>
      </c>
      <c r="AF33" s="41">
        <f>+Contratos[[#This Row],[PLAZO TOTAL
(DÍAS)*]]</f>
        <v>360</v>
      </c>
    </row>
    <row r="34" spans="2:32" x14ac:dyDescent="0.35">
      <c r="B34">
        <v>2025</v>
      </c>
      <c r="C34">
        <v>250008</v>
      </c>
      <c r="D34" s="41" t="s">
        <v>43</v>
      </c>
      <c r="E34" s="41" t="s">
        <v>92</v>
      </c>
      <c r="F34" s="41" t="s">
        <v>47</v>
      </c>
      <c r="G34" s="41" t="s">
        <v>48</v>
      </c>
      <c r="H34" s="41" t="s">
        <v>86</v>
      </c>
      <c r="I34" s="41" t="s">
        <v>44</v>
      </c>
      <c r="J34" s="41" t="s">
        <v>93</v>
      </c>
      <c r="K34" s="41" t="s">
        <v>284</v>
      </c>
      <c r="L34" s="1">
        <v>45947</v>
      </c>
      <c r="M34" s="41"/>
      <c r="N34" s="41"/>
      <c r="O34" s="23">
        <v>87600000</v>
      </c>
      <c r="P34" s="56">
        <v>0</v>
      </c>
      <c r="Q34" s="23">
        <v>87600000</v>
      </c>
      <c r="R34" s="56">
        <v>0</v>
      </c>
      <c r="S34" s="56">
        <v>360</v>
      </c>
      <c r="T34" s="1">
        <v>45665</v>
      </c>
      <c r="U34" s="1">
        <v>45667</v>
      </c>
      <c r="V34" s="41">
        <v>360</v>
      </c>
      <c r="W34" s="1">
        <v>46022</v>
      </c>
      <c r="X34" s="23">
        <f>+Contratos[[#This Row],[VALOR CONTRATO PRINCIPAL]]</f>
        <v>87600000</v>
      </c>
      <c r="Y34" s="41">
        <f>$D$5-Contratos[[#This Row],[Fecha de Inicio]]</f>
        <v>294</v>
      </c>
      <c r="Z34" s="41">
        <f>ROUND(Contratos[[#This Row],[dias ejecutados]]/(Contratos[[#This Row],[Fecha Finalizacion Programada]]-Contratos[[#This Row],[Fecha de Inicio]])*100,2)</f>
        <v>82.82</v>
      </c>
      <c r="AA34" s="56">
        <v>63510000</v>
      </c>
      <c r="AB34" s="56">
        <f>+Contratos[[#This Row],[Vr. Total con Adiciones]]-Contratos[[#This Row],[Recursos totales Ejecutados o pagados]]</f>
        <v>24090000</v>
      </c>
      <c r="AC34" s="41">
        <v>0</v>
      </c>
      <c r="AD34" s="23">
        <v>0</v>
      </c>
      <c r="AE34" s="23">
        <f>+Contratos[[#This Row],[VALOR TOTAL]]</f>
        <v>87600000</v>
      </c>
      <c r="AF34" s="41">
        <f>+Contratos[[#This Row],[PLAZO TOTAL
(DÍAS)*]]</f>
        <v>360</v>
      </c>
    </row>
    <row r="35" spans="2:32" x14ac:dyDescent="0.35">
      <c r="B35">
        <v>2025</v>
      </c>
      <c r="C35">
        <v>250021</v>
      </c>
      <c r="D35" s="41" t="s">
        <v>43</v>
      </c>
      <c r="E35" s="41" t="s">
        <v>94</v>
      </c>
      <c r="F35" s="41" t="s">
        <v>47</v>
      </c>
      <c r="G35" s="41" t="s">
        <v>48</v>
      </c>
      <c r="H35" s="41" t="s">
        <v>82</v>
      </c>
      <c r="I35" s="41" t="s">
        <v>44</v>
      </c>
      <c r="J35" s="41" t="s">
        <v>95</v>
      </c>
      <c r="K35" s="41" t="s">
        <v>60</v>
      </c>
      <c r="L35" s="1">
        <v>45940</v>
      </c>
      <c r="M35" s="41"/>
      <c r="N35" s="41"/>
      <c r="O35" s="23">
        <v>36270000</v>
      </c>
      <c r="P35" s="56">
        <v>4030000</v>
      </c>
      <c r="Q35" s="23">
        <v>40300000</v>
      </c>
      <c r="R35" s="56">
        <v>30</v>
      </c>
      <c r="S35" s="56">
        <v>300</v>
      </c>
      <c r="T35" s="1">
        <v>45666</v>
      </c>
      <c r="U35" s="1">
        <v>45670</v>
      </c>
      <c r="V35" s="41">
        <v>270</v>
      </c>
      <c r="W35" s="1">
        <v>45974</v>
      </c>
      <c r="X35" s="23">
        <f>+Contratos[[#This Row],[VALOR CONTRATO PRINCIPAL]]</f>
        <v>36270000</v>
      </c>
      <c r="Y35" s="41">
        <f>$D$5-Contratos[[#This Row],[Fecha de Inicio]]</f>
        <v>291</v>
      </c>
      <c r="Z35" s="41">
        <f>ROUND(Contratos[[#This Row],[dias ejecutados]]/(Contratos[[#This Row],[Fecha Finalizacion Programada]]-Contratos[[#This Row],[Fecha de Inicio]])*100,2)</f>
        <v>95.72</v>
      </c>
      <c r="AA35" s="56">
        <v>34658000</v>
      </c>
      <c r="AB35" s="56">
        <f>+Contratos[[#This Row],[Vr. Total con Adiciones]]-Contratos[[#This Row],[Recursos totales Ejecutados o pagados]]</f>
        <v>5642000</v>
      </c>
      <c r="AC35" s="41">
        <v>1</v>
      </c>
      <c r="AD35" s="23">
        <v>4030000</v>
      </c>
      <c r="AE35" s="23">
        <f>+Contratos[[#This Row],[VALOR TOTAL]]</f>
        <v>40300000</v>
      </c>
      <c r="AF35" s="41">
        <f>+Contratos[[#This Row],[PLAZO TOTAL
(DÍAS)*]]</f>
        <v>300</v>
      </c>
    </row>
    <row r="36" spans="2:32" x14ac:dyDescent="0.35">
      <c r="B36">
        <v>2025</v>
      </c>
      <c r="C36">
        <v>250009</v>
      </c>
      <c r="D36" s="41" t="s">
        <v>43</v>
      </c>
      <c r="E36" s="41" t="s">
        <v>92</v>
      </c>
      <c r="F36" s="41" t="s">
        <v>47</v>
      </c>
      <c r="G36" s="41" t="s">
        <v>48</v>
      </c>
      <c r="H36" s="41" t="s">
        <v>86</v>
      </c>
      <c r="I36" s="41" t="s">
        <v>44</v>
      </c>
      <c r="J36" s="41" t="s">
        <v>93</v>
      </c>
      <c r="K36" s="41" t="s">
        <v>284</v>
      </c>
      <c r="L36" s="1">
        <v>45950</v>
      </c>
      <c r="M36" s="41"/>
      <c r="N36" s="41"/>
      <c r="O36" s="23">
        <v>87600000</v>
      </c>
      <c r="P36" s="56">
        <v>0</v>
      </c>
      <c r="Q36" s="23">
        <v>87600000</v>
      </c>
      <c r="R36" s="56">
        <v>0</v>
      </c>
      <c r="S36" s="56">
        <v>360</v>
      </c>
      <c r="T36" s="1">
        <v>45665</v>
      </c>
      <c r="U36" s="1">
        <v>45666</v>
      </c>
      <c r="V36" s="41">
        <v>360</v>
      </c>
      <c r="W36" s="1">
        <v>46022</v>
      </c>
      <c r="X36" s="23">
        <f>+Contratos[[#This Row],[VALOR CONTRATO PRINCIPAL]]</f>
        <v>87600000</v>
      </c>
      <c r="Y36" s="41">
        <f>$D$5-Contratos[[#This Row],[Fecha de Inicio]]</f>
        <v>295</v>
      </c>
      <c r="Z36" s="41">
        <f>ROUND(Contratos[[#This Row],[dias ejecutados]]/(Contratos[[#This Row],[Fecha Finalizacion Programada]]-Contratos[[#This Row],[Fecha de Inicio]])*100,2)</f>
        <v>82.87</v>
      </c>
      <c r="AA36" s="56">
        <v>63510000</v>
      </c>
      <c r="AB36" s="56">
        <f>+Contratos[[#This Row],[Vr. Total con Adiciones]]-Contratos[[#This Row],[Recursos totales Ejecutados o pagados]]</f>
        <v>24090000</v>
      </c>
      <c r="AC36" s="41">
        <v>0</v>
      </c>
      <c r="AD36" s="23">
        <v>0</v>
      </c>
      <c r="AE36" s="23">
        <f>+Contratos[[#This Row],[VALOR TOTAL]]</f>
        <v>87600000</v>
      </c>
      <c r="AF36" s="41">
        <f>+Contratos[[#This Row],[PLAZO TOTAL
(DÍAS)*]]</f>
        <v>360</v>
      </c>
    </row>
    <row r="37" spans="2:32" x14ac:dyDescent="0.35">
      <c r="B37">
        <v>2025</v>
      </c>
      <c r="C37">
        <v>250031</v>
      </c>
      <c r="D37" s="41" t="s">
        <v>43</v>
      </c>
      <c r="E37" s="41" t="s">
        <v>96</v>
      </c>
      <c r="F37" s="41" t="s">
        <v>47</v>
      </c>
      <c r="G37" s="41" t="s">
        <v>48</v>
      </c>
      <c r="H37" s="41" t="s">
        <v>82</v>
      </c>
      <c r="I37" s="41" t="s">
        <v>44</v>
      </c>
      <c r="J37" s="41" t="s">
        <v>97</v>
      </c>
      <c r="K37" s="41" t="s">
        <v>60</v>
      </c>
      <c r="L37" s="1">
        <v>45940</v>
      </c>
      <c r="M37" s="41"/>
      <c r="N37" s="41"/>
      <c r="O37" s="23">
        <v>81810000</v>
      </c>
      <c r="P37" s="56">
        <v>9090000</v>
      </c>
      <c r="Q37" s="23">
        <v>90900000</v>
      </c>
      <c r="R37" s="56">
        <v>30</v>
      </c>
      <c r="S37" s="56">
        <v>300</v>
      </c>
      <c r="T37" s="1">
        <v>45667</v>
      </c>
      <c r="U37" s="1">
        <v>45667</v>
      </c>
      <c r="V37" s="41">
        <v>270</v>
      </c>
      <c r="W37" s="1">
        <v>45971</v>
      </c>
      <c r="X37" s="23">
        <f>+Contratos[[#This Row],[VALOR CONTRATO PRINCIPAL]]</f>
        <v>81810000</v>
      </c>
      <c r="Y37" s="41">
        <f>$D$5-Contratos[[#This Row],[Fecha de Inicio]]</f>
        <v>294</v>
      </c>
      <c r="Z37" s="41">
        <f>ROUND(Contratos[[#This Row],[dias ejecutados]]/(Contratos[[#This Row],[Fecha Finalizacion Programada]]-Contratos[[#This Row],[Fecha de Inicio]])*100,2)</f>
        <v>96.71</v>
      </c>
      <c r="AA37" s="56">
        <v>69993000</v>
      </c>
      <c r="AB37" s="56">
        <f>+Contratos[[#This Row],[Vr. Total con Adiciones]]-Contratos[[#This Row],[Recursos totales Ejecutados o pagados]]</f>
        <v>20907000</v>
      </c>
      <c r="AC37" s="41">
        <v>1</v>
      </c>
      <c r="AD37" s="23">
        <v>9090000</v>
      </c>
      <c r="AE37" s="23">
        <f>+Contratos[[#This Row],[VALOR TOTAL]]</f>
        <v>90900000</v>
      </c>
      <c r="AF37" s="41">
        <f>+Contratos[[#This Row],[PLAZO TOTAL
(DÍAS)*]]</f>
        <v>300</v>
      </c>
    </row>
    <row r="38" spans="2:32" x14ac:dyDescent="0.35">
      <c r="B38">
        <v>2025</v>
      </c>
      <c r="C38">
        <v>250071</v>
      </c>
      <c r="D38" s="41" t="s">
        <v>43</v>
      </c>
      <c r="E38" s="41" t="s">
        <v>98</v>
      </c>
      <c r="F38" s="41" t="s">
        <v>47</v>
      </c>
      <c r="G38" s="41" t="s">
        <v>48</v>
      </c>
      <c r="H38" s="41" t="s">
        <v>86</v>
      </c>
      <c r="I38" s="41" t="s">
        <v>44</v>
      </c>
      <c r="J38" s="41" t="s">
        <v>99</v>
      </c>
      <c r="K38" s="41" t="s">
        <v>284</v>
      </c>
      <c r="L38" s="1">
        <v>45950</v>
      </c>
      <c r="M38" s="41"/>
      <c r="N38" s="41"/>
      <c r="O38" s="23">
        <v>55800000</v>
      </c>
      <c r="P38" s="56">
        <v>0</v>
      </c>
      <c r="Q38" s="23">
        <v>55800000</v>
      </c>
      <c r="R38" s="56">
        <v>0</v>
      </c>
      <c r="S38" s="56">
        <v>360</v>
      </c>
      <c r="T38" s="1">
        <v>45671</v>
      </c>
      <c r="U38" s="1">
        <v>45674</v>
      </c>
      <c r="V38" s="41">
        <v>360</v>
      </c>
      <c r="W38" s="1">
        <v>46022</v>
      </c>
      <c r="X38" s="23">
        <f>+Contratos[[#This Row],[VALOR CONTRATO PRINCIPAL]]</f>
        <v>55800000</v>
      </c>
      <c r="Y38" s="41">
        <f>$D$5-Contratos[[#This Row],[Fecha de Inicio]]</f>
        <v>287</v>
      </c>
      <c r="Z38" s="41">
        <f>ROUND(Contratos[[#This Row],[dias ejecutados]]/(Contratos[[#This Row],[Fecha Finalizacion Programada]]-Contratos[[#This Row],[Fecha de Inicio]])*100,2)</f>
        <v>82.47</v>
      </c>
      <c r="AA38" s="56">
        <v>39370000</v>
      </c>
      <c r="AB38" s="56">
        <f>+Contratos[[#This Row],[Vr. Total con Adiciones]]-Contratos[[#This Row],[Recursos totales Ejecutados o pagados]]</f>
        <v>16430000</v>
      </c>
      <c r="AC38" s="41">
        <v>0</v>
      </c>
      <c r="AD38" s="23">
        <v>0</v>
      </c>
      <c r="AE38" s="23">
        <f>+Contratos[[#This Row],[VALOR TOTAL]]</f>
        <v>55800000</v>
      </c>
      <c r="AF38" s="41">
        <f>+Contratos[[#This Row],[PLAZO TOTAL
(DÍAS)*]]</f>
        <v>360</v>
      </c>
    </row>
    <row r="39" spans="2:32" x14ac:dyDescent="0.35">
      <c r="B39">
        <v>2025</v>
      </c>
      <c r="C39">
        <v>250069</v>
      </c>
      <c r="D39" s="41" t="s">
        <v>43</v>
      </c>
      <c r="E39" s="41" t="s">
        <v>100</v>
      </c>
      <c r="F39" s="41" t="s">
        <v>47</v>
      </c>
      <c r="G39" s="41" t="s">
        <v>48</v>
      </c>
      <c r="H39" s="41" t="s">
        <v>63</v>
      </c>
      <c r="I39" s="41" t="s">
        <v>44</v>
      </c>
      <c r="J39" s="41" t="s">
        <v>101</v>
      </c>
      <c r="K39" s="41" t="s">
        <v>284</v>
      </c>
      <c r="L39" s="1">
        <v>45958</v>
      </c>
      <c r="M39" s="41"/>
      <c r="N39" s="41"/>
      <c r="O39" s="23">
        <v>50050000</v>
      </c>
      <c r="P39" s="56">
        <v>0</v>
      </c>
      <c r="Q39" s="23">
        <v>50050000</v>
      </c>
      <c r="R39" s="56">
        <v>0</v>
      </c>
      <c r="S39" s="56">
        <v>330</v>
      </c>
      <c r="T39" s="1">
        <v>45670</v>
      </c>
      <c r="U39" s="1">
        <v>45677</v>
      </c>
      <c r="V39" s="41">
        <v>330</v>
      </c>
      <c r="W39" s="1">
        <v>46011</v>
      </c>
      <c r="X39" s="23">
        <f>+Contratos[[#This Row],[VALOR CONTRATO PRINCIPAL]]</f>
        <v>50050000</v>
      </c>
      <c r="Y39" s="41">
        <f>$D$5-Contratos[[#This Row],[Fecha de Inicio]]</f>
        <v>284</v>
      </c>
      <c r="Z39" s="41">
        <f>ROUND(Contratos[[#This Row],[dias ejecutados]]/(Contratos[[#This Row],[Fecha Finalizacion Programada]]-Contratos[[#This Row],[Fecha de Inicio]])*100,2)</f>
        <v>85.03</v>
      </c>
      <c r="AA39" s="56">
        <v>33518333</v>
      </c>
      <c r="AB39" s="56">
        <f>+Contratos[[#This Row],[Vr. Total con Adiciones]]-Contratos[[#This Row],[Recursos totales Ejecutados o pagados]]</f>
        <v>16531667</v>
      </c>
      <c r="AC39" s="41">
        <v>0</v>
      </c>
      <c r="AD39" s="23">
        <v>0</v>
      </c>
      <c r="AE39" s="23">
        <f>+Contratos[[#This Row],[VALOR TOTAL]]</f>
        <v>50050000</v>
      </c>
      <c r="AF39" s="41">
        <f>+Contratos[[#This Row],[PLAZO TOTAL
(DÍAS)*]]</f>
        <v>330</v>
      </c>
    </row>
    <row r="40" spans="2:32" x14ac:dyDescent="0.35">
      <c r="B40">
        <v>2025</v>
      </c>
      <c r="C40">
        <v>250010</v>
      </c>
      <c r="D40" s="41" t="s">
        <v>43</v>
      </c>
      <c r="E40" s="41" t="s">
        <v>102</v>
      </c>
      <c r="F40" s="41" t="s">
        <v>47</v>
      </c>
      <c r="G40" s="41" t="s">
        <v>48</v>
      </c>
      <c r="H40" s="41" t="s">
        <v>86</v>
      </c>
      <c r="I40" s="41" t="s">
        <v>44</v>
      </c>
      <c r="J40" s="41" t="s">
        <v>103</v>
      </c>
      <c r="K40" s="41" t="s">
        <v>284</v>
      </c>
      <c r="L40" s="1">
        <v>45951</v>
      </c>
      <c r="M40" s="41"/>
      <c r="N40" s="41"/>
      <c r="O40" s="23">
        <v>55800000</v>
      </c>
      <c r="P40" s="56">
        <v>0</v>
      </c>
      <c r="Q40" s="23">
        <v>55800000</v>
      </c>
      <c r="R40" s="56">
        <v>0</v>
      </c>
      <c r="S40" s="56">
        <v>360</v>
      </c>
      <c r="T40" s="1">
        <v>45665</v>
      </c>
      <c r="U40" s="1">
        <v>45667</v>
      </c>
      <c r="V40" s="41">
        <v>360</v>
      </c>
      <c r="W40" s="1">
        <v>46022</v>
      </c>
      <c r="X40" s="23">
        <f>+Contratos[[#This Row],[VALOR CONTRATO PRINCIPAL]]</f>
        <v>55800000</v>
      </c>
      <c r="Y40" s="41">
        <f>$D$5-Contratos[[#This Row],[Fecha de Inicio]]</f>
        <v>294</v>
      </c>
      <c r="Z40" s="41">
        <f>ROUND(Contratos[[#This Row],[dias ejecutados]]/(Contratos[[#This Row],[Fecha Finalizacion Programada]]-Contratos[[#This Row],[Fecha de Inicio]])*100,2)</f>
        <v>82.82</v>
      </c>
      <c r="AA40" s="56">
        <v>40455000</v>
      </c>
      <c r="AB40" s="56">
        <f>+Contratos[[#This Row],[Vr. Total con Adiciones]]-Contratos[[#This Row],[Recursos totales Ejecutados o pagados]]</f>
        <v>15345000</v>
      </c>
      <c r="AC40" s="41">
        <v>0</v>
      </c>
      <c r="AD40" s="23">
        <v>0</v>
      </c>
      <c r="AE40" s="23">
        <f>+Contratos[[#This Row],[VALOR TOTAL]]</f>
        <v>55800000</v>
      </c>
      <c r="AF40" s="41">
        <f>+Contratos[[#This Row],[PLAZO TOTAL
(DÍAS)*]]</f>
        <v>360</v>
      </c>
    </row>
    <row r="41" spans="2:32" x14ac:dyDescent="0.35">
      <c r="B41">
        <v>2025</v>
      </c>
      <c r="C41">
        <v>250070</v>
      </c>
      <c r="D41" s="41" t="s">
        <v>43</v>
      </c>
      <c r="E41" s="41" t="s">
        <v>100</v>
      </c>
      <c r="F41" s="41" t="s">
        <v>47</v>
      </c>
      <c r="G41" s="41" t="s">
        <v>48</v>
      </c>
      <c r="H41" s="41" t="s">
        <v>63</v>
      </c>
      <c r="I41" s="41" t="s">
        <v>44</v>
      </c>
      <c r="J41" s="41" t="s">
        <v>101</v>
      </c>
      <c r="K41" s="41" t="s">
        <v>284</v>
      </c>
      <c r="L41" s="1">
        <v>45961</v>
      </c>
      <c r="M41" s="41"/>
      <c r="N41" s="41"/>
      <c r="O41" s="23">
        <v>50050000</v>
      </c>
      <c r="P41" s="56">
        <v>0</v>
      </c>
      <c r="Q41" s="23">
        <v>50050000</v>
      </c>
      <c r="R41" s="56">
        <v>0</v>
      </c>
      <c r="S41" s="56">
        <v>330</v>
      </c>
      <c r="T41" s="1">
        <v>45670</v>
      </c>
      <c r="U41" s="1">
        <v>45677</v>
      </c>
      <c r="V41" s="41">
        <v>330</v>
      </c>
      <c r="W41" s="1">
        <v>46011</v>
      </c>
      <c r="X41" s="23">
        <f>+Contratos[[#This Row],[VALOR CONTRATO PRINCIPAL]]</f>
        <v>50050000</v>
      </c>
      <c r="Y41" s="41">
        <f>$D$5-Contratos[[#This Row],[Fecha de Inicio]]</f>
        <v>284</v>
      </c>
      <c r="Z41" s="41">
        <f>ROUND(Contratos[[#This Row],[dias ejecutados]]/(Contratos[[#This Row],[Fecha Finalizacion Programada]]-Contratos[[#This Row],[Fecha de Inicio]])*100,2)</f>
        <v>85.03</v>
      </c>
      <c r="AA41" s="56">
        <v>33518333</v>
      </c>
      <c r="AB41" s="56">
        <f>+Contratos[[#This Row],[Vr. Total con Adiciones]]-Contratos[[#This Row],[Recursos totales Ejecutados o pagados]]</f>
        <v>16531667</v>
      </c>
      <c r="AC41" s="41">
        <v>0</v>
      </c>
      <c r="AD41" s="23">
        <v>0</v>
      </c>
      <c r="AE41" s="23">
        <f>+Contratos[[#This Row],[VALOR TOTAL]]</f>
        <v>50050000</v>
      </c>
      <c r="AF41" s="41">
        <f>+Contratos[[#This Row],[PLAZO TOTAL
(DÍAS)*]]</f>
        <v>330</v>
      </c>
    </row>
    <row r="42" spans="2:32" x14ac:dyDescent="0.35">
      <c r="B42">
        <v>2025</v>
      </c>
      <c r="C42">
        <v>250013</v>
      </c>
      <c r="D42" s="41" t="s">
        <v>43</v>
      </c>
      <c r="E42" s="41" t="s">
        <v>104</v>
      </c>
      <c r="F42" s="41" t="s">
        <v>47</v>
      </c>
      <c r="G42" s="41" t="s">
        <v>61</v>
      </c>
      <c r="H42" s="41" t="s">
        <v>86</v>
      </c>
      <c r="I42" s="41" t="s">
        <v>44</v>
      </c>
      <c r="J42" s="41" t="s">
        <v>105</v>
      </c>
      <c r="K42" s="41" t="s">
        <v>284</v>
      </c>
      <c r="L42" s="1">
        <v>45952</v>
      </c>
      <c r="M42" s="41"/>
      <c r="N42" s="41"/>
      <c r="O42" s="23">
        <v>44640000</v>
      </c>
      <c r="P42" s="56">
        <v>0</v>
      </c>
      <c r="Q42" s="23">
        <v>44640000</v>
      </c>
      <c r="R42" s="56">
        <v>0</v>
      </c>
      <c r="S42" s="56">
        <v>360</v>
      </c>
      <c r="T42" s="1">
        <v>45665</v>
      </c>
      <c r="U42" s="1">
        <v>45667</v>
      </c>
      <c r="V42" s="41">
        <v>360</v>
      </c>
      <c r="W42" s="1">
        <v>46022</v>
      </c>
      <c r="X42" s="23">
        <f>+Contratos[[#This Row],[VALOR CONTRATO PRINCIPAL]]</f>
        <v>44640000</v>
      </c>
      <c r="Y42" s="41">
        <f>$D$5-Contratos[[#This Row],[Fecha de Inicio]]</f>
        <v>294</v>
      </c>
      <c r="Z42" s="41">
        <f>ROUND(Contratos[[#This Row],[dias ejecutados]]/(Contratos[[#This Row],[Fecha Finalizacion Programada]]-Contratos[[#This Row],[Fecha de Inicio]])*100,2)</f>
        <v>82.82</v>
      </c>
      <c r="AA42" s="56">
        <v>32364000</v>
      </c>
      <c r="AB42" s="56">
        <f>+Contratos[[#This Row],[Vr. Total con Adiciones]]-Contratos[[#This Row],[Recursos totales Ejecutados o pagados]]</f>
        <v>12276000</v>
      </c>
      <c r="AC42" s="41">
        <v>0</v>
      </c>
      <c r="AD42" s="23">
        <v>0</v>
      </c>
      <c r="AE42" s="23">
        <f>+Contratos[[#This Row],[VALOR TOTAL]]</f>
        <v>44640000</v>
      </c>
      <c r="AF42" s="41">
        <f>+Contratos[[#This Row],[PLAZO TOTAL
(DÍAS)*]]</f>
        <v>360</v>
      </c>
    </row>
    <row r="43" spans="2:32" x14ac:dyDescent="0.35">
      <c r="B43">
        <v>2025</v>
      </c>
      <c r="C43">
        <v>250024</v>
      </c>
      <c r="D43" s="41" t="s">
        <v>43</v>
      </c>
      <c r="E43" s="41" t="s">
        <v>106</v>
      </c>
      <c r="F43" s="41" t="s">
        <v>47</v>
      </c>
      <c r="G43" s="41" t="s">
        <v>48</v>
      </c>
      <c r="H43" s="41" t="s">
        <v>86</v>
      </c>
      <c r="I43" s="41" t="s">
        <v>44</v>
      </c>
      <c r="J43" s="41" t="s">
        <v>93</v>
      </c>
      <c r="K43" s="41" t="s">
        <v>284</v>
      </c>
      <c r="L43" s="1">
        <v>45950</v>
      </c>
      <c r="M43" s="41"/>
      <c r="N43" s="41"/>
      <c r="O43" s="23">
        <v>111600000</v>
      </c>
      <c r="P43" s="56">
        <v>0</v>
      </c>
      <c r="Q43" s="23">
        <v>111600000</v>
      </c>
      <c r="R43" s="56">
        <v>0</v>
      </c>
      <c r="S43" s="56">
        <v>360</v>
      </c>
      <c r="T43" s="1">
        <v>45666</v>
      </c>
      <c r="U43" s="1">
        <v>45670</v>
      </c>
      <c r="V43" s="41">
        <v>360</v>
      </c>
      <c r="W43" s="1">
        <v>46022</v>
      </c>
      <c r="X43" s="23">
        <f>+Contratos[[#This Row],[VALOR CONTRATO PRINCIPAL]]</f>
        <v>111600000</v>
      </c>
      <c r="Y43" s="41">
        <f>$D$5-Contratos[[#This Row],[Fecha de Inicio]]</f>
        <v>291</v>
      </c>
      <c r="Z43" s="41">
        <f>ROUND(Contratos[[#This Row],[dias ejecutados]]/(Contratos[[#This Row],[Fecha Finalizacion Programada]]-Contratos[[#This Row],[Fecha de Inicio]])*100,2)</f>
        <v>82.67</v>
      </c>
      <c r="AA43" s="56">
        <v>79980000</v>
      </c>
      <c r="AB43" s="56">
        <f>+Contratos[[#This Row],[Vr. Total con Adiciones]]-Contratos[[#This Row],[Recursos totales Ejecutados o pagados]]</f>
        <v>31620000</v>
      </c>
      <c r="AC43" s="41">
        <v>0</v>
      </c>
      <c r="AD43" s="23">
        <v>0</v>
      </c>
      <c r="AE43" s="23">
        <f>+Contratos[[#This Row],[VALOR TOTAL]]</f>
        <v>111600000</v>
      </c>
      <c r="AF43" s="41">
        <f>+Contratos[[#This Row],[PLAZO TOTAL
(DÍAS)*]]</f>
        <v>360</v>
      </c>
    </row>
    <row r="44" spans="2:32" x14ac:dyDescent="0.35">
      <c r="B44">
        <v>2025</v>
      </c>
      <c r="C44">
        <v>250029</v>
      </c>
      <c r="D44" s="41" t="s">
        <v>43</v>
      </c>
      <c r="E44" s="41" t="s">
        <v>107</v>
      </c>
      <c r="F44" s="41" t="s">
        <v>47</v>
      </c>
      <c r="G44" s="41" t="s">
        <v>48</v>
      </c>
      <c r="H44" s="41" t="s">
        <v>86</v>
      </c>
      <c r="I44" s="41" t="s">
        <v>44</v>
      </c>
      <c r="J44" s="41" t="s">
        <v>93</v>
      </c>
      <c r="K44" s="41" t="s">
        <v>284</v>
      </c>
      <c r="L44" s="1">
        <v>45947</v>
      </c>
      <c r="M44" s="41"/>
      <c r="N44" s="41"/>
      <c r="O44" s="23">
        <v>80300000</v>
      </c>
      <c r="P44" s="56">
        <v>0</v>
      </c>
      <c r="Q44" s="23">
        <v>80300000</v>
      </c>
      <c r="R44" s="56">
        <v>0</v>
      </c>
      <c r="S44" s="56">
        <v>330</v>
      </c>
      <c r="T44" s="1">
        <v>45666</v>
      </c>
      <c r="U44" s="1">
        <v>45670</v>
      </c>
      <c r="V44" s="41">
        <v>330</v>
      </c>
      <c r="W44" s="1">
        <v>46004</v>
      </c>
      <c r="X44" s="23">
        <f>+Contratos[[#This Row],[VALOR CONTRATO PRINCIPAL]]</f>
        <v>80300000</v>
      </c>
      <c r="Y44" s="41">
        <f>$D$5-Contratos[[#This Row],[Fecha de Inicio]]</f>
        <v>291</v>
      </c>
      <c r="Z44" s="41">
        <f>ROUND(Contratos[[#This Row],[dias ejecutados]]/(Contratos[[#This Row],[Fecha Finalizacion Programada]]-Contratos[[#This Row],[Fecha de Inicio]])*100,2)</f>
        <v>87.13</v>
      </c>
      <c r="AA44" s="56">
        <v>62780000</v>
      </c>
      <c r="AB44" s="56">
        <f>+Contratos[[#This Row],[Vr. Total con Adiciones]]-Contratos[[#This Row],[Recursos totales Ejecutados o pagados]]</f>
        <v>17520000</v>
      </c>
      <c r="AC44" s="41">
        <v>0</v>
      </c>
      <c r="AD44" s="23">
        <v>0</v>
      </c>
      <c r="AE44" s="23">
        <f>+Contratos[[#This Row],[VALOR TOTAL]]</f>
        <v>80300000</v>
      </c>
      <c r="AF44" s="41">
        <f>+Contratos[[#This Row],[PLAZO TOTAL
(DÍAS)*]]</f>
        <v>330</v>
      </c>
    </row>
    <row r="45" spans="2:32" x14ac:dyDescent="0.35">
      <c r="B45">
        <v>2025</v>
      </c>
      <c r="C45">
        <v>250045</v>
      </c>
      <c r="D45" s="41" t="s">
        <v>43</v>
      </c>
      <c r="E45" s="41" t="s">
        <v>108</v>
      </c>
      <c r="F45" s="41" t="s">
        <v>47</v>
      </c>
      <c r="G45" s="41" t="s">
        <v>48</v>
      </c>
      <c r="H45" s="41" t="s">
        <v>82</v>
      </c>
      <c r="I45" s="41" t="s">
        <v>44</v>
      </c>
      <c r="J45" s="41" t="s">
        <v>109</v>
      </c>
      <c r="K45" s="41" t="s">
        <v>60</v>
      </c>
      <c r="L45" s="1">
        <v>45940</v>
      </c>
      <c r="M45" s="41"/>
      <c r="N45" s="41"/>
      <c r="O45" s="23">
        <v>81810000</v>
      </c>
      <c r="P45" s="56">
        <v>9090000</v>
      </c>
      <c r="Q45" s="23">
        <v>90900000</v>
      </c>
      <c r="R45" s="56">
        <v>30</v>
      </c>
      <c r="S45" s="56">
        <v>300</v>
      </c>
      <c r="T45" s="1">
        <v>45667</v>
      </c>
      <c r="U45" s="1">
        <v>45670</v>
      </c>
      <c r="V45" s="41">
        <v>270</v>
      </c>
      <c r="W45" s="1">
        <v>45974</v>
      </c>
      <c r="X45" s="23">
        <f>+Contratos[[#This Row],[VALOR CONTRATO PRINCIPAL]]</f>
        <v>81810000</v>
      </c>
      <c r="Y45" s="41">
        <f>$D$5-Contratos[[#This Row],[Fecha de Inicio]]</f>
        <v>291</v>
      </c>
      <c r="Z45" s="41">
        <f>ROUND(Contratos[[#This Row],[dias ejecutados]]/(Contratos[[#This Row],[Fecha Finalizacion Programada]]-Contratos[[#This Row],[Fecha de Inicio]])*100,2)</f>
        <v>95.72</v>
      </c>
      <c r="AA45" s="56">
        <v>78174000</v>
      </c>
      <c r="AB45" s="56">
        <f>+Contratos[[#This Row],[Vr. Total con Adiciones]]-Contratos[[#This Row],[Recursos totales Ejecutados o pagados]]</f>
        <v>12726000</v>
      </c>
      <c r="AC45" s="41">
        <v>1</v>
      </c>
      <c r="AD45" s="23">
        <v>9090000</v>
      </c>
      <c r="AE45" s="23">
        <f>+Contratos[[#This Row],[VALOR TOTAL]]</f>
        <v>90900000</v>
      </c>
      <c r="AF45" s="41">
        <f>+Contratos[[#This Row],[PLAZO TOTAL
(DÍAS)*]]</f>
        <v>300</v>
      </c>
    </row>
    <row r="46" spans="2:32" x14ac:dyDescent="0.35">
      <c r="B46">
        <v>2025</v>
      </c>
      <c r="C46">
        <v>250039</v>
      </c>
      <c r="D46" s="41" t="s">
        <v>43</v>
      </c>
      <c r="E46" s="41" t="s">
        <v>110</v>
      </c>
      <c r="F46" s="41" t="s">
        <v>47</v>
      </c>
      <c r="G46" s="41" t="s">
        <v>48</v>
      </c>
      <c r="H46" s="41" t="s">
        <v>86</v>
      </c>
      <c r="I46" s="41" t="s">
        <v>44</v>
      </c>
      <c r="J46" s="41" t="s">
        <v>111</v>
      </c>
      <c r="K46" s="41" t="s">
        <v>284</v>
      </c>
      <c r="L46" s="1">
        <v>45946</v>
      </c>
      <c r="M46" s="41"/>
      <c r="N46" s="41"/>
      <c r="O46" s="23">
        <v>62160000</v>
      </c>
      <c r="P46" s="56">
        <v>0</v>
      </c>
      <c r="Q46" s="23">
        <v>62160000</v>
      </c>
      <c r="R46" s="56">
        <v>0</v>
      </c>
      <c r="S46" s="56">
        <v>360</v>
      </c>
      <c r="T46" s="1">
        <v>45667</v>
      </c>
      <c r="U46" s="1">
        <v>45672</v>
      </c>
      <c r="V46" s="41">
        <v>360</v>
      </c>
      <c r="W46" s="1">
        <v>46022</v>
      </c>
      <c r="X46" s="23">
        <f>+Contratos[[#This Row],[VALOR CONTRATO PRINCIPAL]]</f>
        <v>62160000</v>
      </c>
      <c r="Y46" s="41">
        <f>$D$5-Contratos[[#This Row],[Fecha de Inicio]]</f>
        <v>289</v>
      </c>
      <c r="Z46" s="41">
        <f>ROUND(Contratos[[#This Row],[dias ejecutados]]/(Contratos[[#This Row],[Fecha Finalizacion Programada]]-Contratos[[#This Row],[Fecha de Inicio]])*100,2)</f>
        <v>82.57</v>
      </c>
      <c r="AA46" s="56">
        <v>44202667</v>
      </c>
      <c r="AB46" s="56">
        <f>+Contratos[[#This Row],[Vr. Total con Adiciones]]-Contratos[[#This Row],[Recursos totales Ejecutados o pagados]]</f>
        <v>17957333</v>
      </c>
      <c r="AC46" s="41">
        <v>0</v>
      </c>
      <c r="AD46" s="23">
        <v>0</v>
      </c>
      <c r="AE46" s="23">
        <f>+Contratos[[#This Row],[VALOR TOTAL]]</f>
        <v>62160000</v>
      </c>
      <c r="AF46" s="41">
        <f>+Contratos[[#This Row],[PLAZO TOTAL
(DÍAS)*]]</f>
        <v>360</v>
      </c>
    </row>
    <row r="47" spans="2:32" x14ac:dyDescent="0.35">
      <c r="B47">
        <v>2025</v>
      </c>
      <c r="C47">
        <v>250037</v>
      </c>
      <c r="D47" s="41" t="s">
        <v>43</v>
      </c>
      <c r="E47" s="41" t="s">
        <v>112</v>
      </c>
      <c r="F47" s="41" t="s">
        <v>47</v>
      </c>
      <c r="G47" s="41" t="s">
        <v>48</v>
      </c>
      <c r="H47" s="41" t="s">
        <v>86</v>
      </c>
      <c r="I47" s="41" t="s">
        <v>44</v>
      </c>
      <c r="J47" s="41" t="s">
        <v>113</v>
      </c>
      <c r="K47" s="41" t="s">
        <v>284</v>
      </c>
      <c r="L47" s="1">
        <v>45950</v>
      </c>
      <c r="M47" s="41"/>
      <c r="N47" s="41"/>
      <c r="O47" s="23">
        <v>53475000</v>
      </c>
      <c r="P47" s="56">
        <v>0</v>
      </c>
      <c r="Q47" s="23">
        <v>53475000</v>
      </c>
      <c r="R47" s="56">
        <v>0</v>
      </c>
      <c r="S47" s="56">
        <v>345</v>
      </c>
      <c r="T47" s="1">
        <v>45667</v>
      </c>
      <c r="U47" s="1">
        <v>45670</v>
      </c>
      <c r="V47" s="41">
        <v>345</v>
      </c>
      <c r="W47" s="1">
        <v>46022</v>
      </c>
      <c r="X47" s="23">
        <f>+Contratos[[#This Row],[VALOR CONTRATO PRINCIPAL]]</f>
        <v>53475000</v>
      </c>
      <c r="Y47" s="41">
        <f>$D$5-Contratos[[#This Row],[Fecha de Inicio]]</f>
        <v>291</v>
      </c>
      <c r="Z47" s="41">
        <f>ROUND(Contratos[[#This Row],[dias ejecutados]]/(Contratos[[#This Row],[Fecha Finalizacion Programada]]-Contratos[[#This Row],[Fecha de Inicio]])*100,2)</f>
        <v>82.67</v>
      </c>
      <c r="AA47" s="56">
        <v>33790000</v>
      </c>
      <c r="AB47" s="56">
        <f>+Contratos[[#This Row],[Vr. Total con Adiciones]]-Contratos[[#This Row],[Recursos totales Ejecutados o pagados]]</f>
        <v>19685000</v>
      </c>
      <c r="AC47" s="41">
        <v>0</v>
      </c>
      <c r="AD47" s="23">
        <v>0</v>
      </c>
      <c r="AE47" s="23">
        <f>+Contratos[[#This Row],[VALOR TOTAL]]</f>
        <v>53475000</v>
      </c>
      <c r="AF47" s="41">
        <f>+Contratos[[#This Row],[PLAZO TOTAL
(DÍAS)*]]</f>
        <v>345</v>
      </c>
    </row>
    <row r="48" spans="2:32" x14ac:dyDescent="0.35">
      <c r="B48">
        <v>2025</v>
      </c>
      <c r="C48">
        <v>250036</v>
      </c>
      <c r="D48" s="41" t="s">
        <v>43</v>
      </c>
      <c r="E48" s="41" t="s">
        <v>114</v>
      </c>
      <c r="F48" s="41" t="s">
        <v>47</v>
      </c>
      <c r="G48" s="41" t="s">
        <v>48</v>
      </c>
      <c r="H48" s="41" t="s">
        <v>82</v>
      </c>
      <c r="I48" s="41" t="s">
        <v>44</v>
      </c>
      <c r="J48" s="41" t="s">
        <v>115</v>
      </c>
      <c r="K48" s="41" t="s">
        <v>60</v>
      </c>
      <c r="L48" s="1">
        <v>45940</v>
      </c>
      <c r="M48" s="41"/>
      <c r="N48" s="41"/>
      <c r="O48" s="23">
        <v>73800000</v>
      </c>
      <c r="P48" s="56">
        <v>8470000</v>
      </c>
      <c r="Q48" s="23">
        <v>84700000</v>
      </c>
      <c r="R48" s="56">
        <v>30</v>
      </c>
      <c r="S48" s="56">
        <v>300</v>
      </c>
      <c r="T48" s="1">
        <v>45667</v>
      </c>
      <c r="U48" s="1">
        <v>45670</v>
      </c>
      <c r="V48" s="41">
        <v>270</v>
      </c>
      <c r="W48" s="1">
        <v>46021</v>
      </c>
      <c r="X48" s="23">
        <f>+Contratos[[#This Row],[VALOR CONTRATO PRINCIPAL]]</f>
        <v>73800000</v>
      </c>
      <c r="Y48" s="41">
        <f>$D$5-Contratos[[#This Row],[Fecha de Inicio]]</f>
        <v>291</v>
      </c>
      <c r="Z48" s="41">
        <f>ROUND(Contratos[[#This Row],[dias ejecutados]]/(Contratos[[#This Row],[Fecha Finalizacion Programada]]-Contratos[[#This Row],[Fecha de Inicio]])*100,2)</f>
        <v>82.91</v>
      </c>
      <c r="AA48" s="56">
        <v>72842000</v>
      </c>
      <c r="AB48" s="56">
        <f>+Contratos[[#This Row],[Vr. Total con Adiciones]]-Contratos[[#This Row],[Recursos totales Ejecutados o pagados]]</f>
        <v>11858000</v>
      </c>
      <c r="AC48" s="41">
        <v>3</v>
      </c>
      <c r="AD48" s="23">
        <v>24169667</v>
      </c>
      <c r="AE48" s="23">
        <f>+Contratos[[#This Row],[VALOR TOTAL]]</f>
        <v>84700000</v>
      </c>
      <c r="AF48" s="41">
        <f>+Contratos[[#This Row],[PLAZO TOTAL
(DÍAS)*]]</f>
        <v>300</v>
      </c>
    </row>
    <row r="49" spans="2:32" x14ac:dyDescent="0.35">
      <c r="B49">
        <v>2025</v>
      </c>
      <c r="C49">
        <v>250074</v>
      </c>
      <c r="D49" s="41" t="s">
        <v>43</v>
      </c>
      <c r="E49" s="41" t="s">
        <v>100</v>
      </c>
      <c r="F49" s="41" t="s">
        <v>47</v>
      </c>
      <c r="G49" s="41" t="s">
        <v>48</v>
      </c>
      <c r="H49" s="41" t="s">
        <v>63</v>
      </c>
      <c r="I49" s="41" t="s">
        <v>44</v>
      </c>
      <c r="J49" s="41" t="s">
        <v>101</v>
      </c>
      <c r="K49" s="41" t="s">
        <v>284</v>
      </c>
      <c r="L49" s="1">
        <v>45957</v>
      </c>
      <c r="M49" s="41"/>
      <c r="N49" s="41"/>
      <c r="O49" s="23">
        <v>50050000</v>
      </c>
      <c r="P49" s="56">
        <v>0</v>
      </c>
      <c r="Q49" s="23">
        <v>50050000</v>
      </c>
      <c r="R49" s="56">
        <v>0</v>
      </c>
      <c r="S49" s="56">
        <v>330</v>
      </c>
      <c r="T49" s="1">
        <v>45671</v>
      </c>
      <c r="U49" s="1">
        <v>45677</v>
      </c>
      <c r="V49" s="41">
        <v>330</v>
      </c>
      <c r="W49" s="1">
        <v>46011</v>
      </c>
      <c r="X49" s="23">
        <f>+Contratos[[#This Row],[VALOR CONTRATO PRINCIPAL]]</f>
        <v>50050000</v>
      </c>
      <c r="Y49" s="41">
        <f>$D$5-Contratos[[#This Row],[Fecha de Inicio]]</f>
        <v>284</v>
      </c>
      <c r="Z49" s="41">
        <f>ROUND(Contratos[[#This Row],[dias ejecutados]]/(Contratos[[#This Row],[Fecha Finalizacion Programada]]-Contratos[[#This Row],[Fecha de Inicio]])*100,2)</f>
        <v>85.03</v>
      </c>
      <c r="AA49" s="56">
        <v>32911666</v>
      </c>
      <c r="AB49" s="56">
        <f>+Contratos[[#This Row],[Vr. Total con Adiciones]]-Contratos[[#This Row],[Recursos totales Ejecutados o pagados]]</f>
        <v>17138334</v>
      </c>
      <c r="AC49" s="41">
        <v>0</v>
      </c>
      <c r="AD49" s="23">
        <v>0</v>
      </c>
      <c r="AE49" s="23">
        <f>+Contratos[[#This Row],[VALOR TOTAL]]</f>
        <v>50050000</v>
      </c>
      <c r="AF49" s="41">
        <f>+Contratos[[#This Row],[PLAZO TOTAL
(DÍAS)*]]</f>
        <v>330</v>
      </c>
    </row>
    <row r="50" spans="2:32" x14ac:dyDescent="0.35">
      <c r="B50">
        <v>2025</v>
      </c>
      <c r="C50">
        <v>250077</v>
      </c>
      <c r="D50" s="41" t="s">
        <v>43</v>
      </c>
      <c r="E50" s="41" t="s">
        <v>116</v>
      </c>
      <c r="F50" s="41" t="s">
        <v>47</v>
      </c>
      <c r="G50" s="41" t="s">
        <v>48</v>
      </c>
      <c r="H50" s="41" t="s">
        <v>117</v>
      </c>
      <c r="I50" s="41" t="s">
        <v>44</v>
      </c>
      <c r="J50" s="41" t="s">
        <v>118</v>
      </c>
      <c r="K50" s="41" t="s">
        <v>284</v>
      </c>
      <c r="L50" s="1">
        <v>45957</v>
      </c>
      <c r="M50" s="41"/>
      <c r="N50" s="41"/>
      <c r="O50" s="23">
        <v>67100000</v>
      </c>
      <c r="P50" s="56">
        <v>0</v>
      </c>
      <c r="Q50" s="23">
        <v>67100000</v>
      </c>
      <c r="R50" s="56">
        <v>0</v>
      </c>
      <c r="S50" s="56">
        <v>330</v>
      </c>
      <c r="T50" s="1">
        <v>45671</v>
      </c>
      <c r="U50" s="1">
        <v>45673</v>
      </c>
      <c r="V50" s="41">
        <v>330</v>
      </c>
      <c r="W50" s="1">
        <v>46007</v>
      </c>
      <c r="X50" s="23">
        <f>+Contratos[[#This Row],[VALOR CONTRATO PRINCIPAL]]</f>
        <v>67100000</v>
      </c>
      <c r="Y50" s="41">
        <f>$D$5-Contratos[[#This Row],[Fecha de Inicio]]</f>
        <v>288</v>
      </c>
      <c r="Z50" s="41">
        <f>ROUND(Contratos[[#This Row],[dias ejecutados]]/(Contratos[[#This Row],[Fecha Finalizacion Programada]]-Contratos[[#This Row],[Fecha de Inicio]])*100,2)</f>
        <v>86.23</v>
      </c>
      <c r="AA50" s="56">
        <v>51850000</v>
      </c>
      <c r="AB50" s="56">
        <f>+Contratos[[#This Row],[Vr. Total con Adiciones]]-Contratos[[#This Row],[Recursos totales Ejecutados o pagados]]</f>
        <v>15250000</v>
      </c>
      <c r="AC50" s="41">
        <v>0</v>
      </c>
      <c r="AD50" s="23">
        <v>0</v>
      </c>
      <c r="AE50" s="23">
        <f>+Contratos[[#This Row],[VALOR TOTAL]]</f>
        <v>67100000</v>
      </c>
      <c r="AF50" s="41">
        <f>+Contratos[[#This Row],[PLAZO TOTAL
(DÍAS)*]]</f>
        <v>330</v>
      </c>
    </row>
    <row r="51" spans="2:32" x14ac:dyDescent="0.35">
      <c r="B51">
        <v>2025</v>
      </c>
      <c r="C51">
        <v>250093</v>
      </c>
      <c r="D51" s="41" t="s">
        <v>43</v>
      </c>
      <c r="E51" s="41" t="s">
        <v>119</v>
      </c>
      <c r="F51" s="41" t="s">
        <v>47</v>
      </c>
      <c r="G51" s="41" t="s">
        <v>48</v>
      </c>
      <c r="H51" s="41" t="s">
        <v>63</v>
      </c>
      <c r="I51" s="41" t="s">
        <v>44</v>
      </c>
      <c r="J51" s="41" t="s">
        <v>120</v>
      </c>
      <c r="K51" s="41" t="s">
        <v>284</v>
      </c>
      <c r="L51" s="1">
        <v>45953</v>
      </c>
      <c r="M51" s="41"/>
      <c r="N51" s="41"/>
      <c r="O51" s="23">
        <v>67100000</v>
      </c>
      <c r="P51" s="56">
        <v>0</v>
      </c>
      <c r="Q51" s="23">
        <v>67100000</v>
      </c>
      <c r="R51" s="56">
        <v>0</v>
      </c>
      <c r="S51" s="56">
        <v>330</v>
      </c>
      <c r="T51" s="1">
        <v>45672</v>
      </c>
      <c r="U51" s="1">
        <v>45677</v>
      </c>
      <c r="V51" s="41">
        <v>330</v>
      </c>
      <c r="W51" s="1">
        <v>46011</v>
      </c>
      <c r="X51" s="23">
        <f>+Contratos[[#This Row],[VALOR CONTRATO PRINCIPAL]]</f>
        <v>67100000</v>
      </c>
      <c r="Y51" s="41">
        <f>$D$5-Contratos[[#This Row],[Fecha de Inicio]]</f>
        <v>284</v>
      </c>
      <c r="Z51" s="41">
        <f>ROUND(Contratos[[#This Row],[dias ejecutados]]/(Contratos[[#This Row],[Fecha Finalizacion Programada]]-Contratos[[#This Row],[Fecha de Inicio]])*100,2)</f>
        <v>85.03</v>
      </c>
      <c r="AA51" s="56">
        <v>44936667</v>
      </c>
      <c r="AB51" s="56">
        <f>+Contratos[[#This Row],[Vr. Total con Adiciones]]-Contratos[[#This Row],[Recursos totales Ejecutados o pagados]]</f>
        <v>22163333</v>
      </c>
      <c r="AC51" s="41">
        <v>0</v>
      </c>
      <c r="AD51" s="23">
        <v>0</v>
      </c>
      <c r="AE51" s="23">
        <f>+Contratos[[#This Row],[VALOR TOTAL]]</f>
        <v>67100000</v>
      </c>
      <c r="AF51" s="41">
        <f>+Contratos[[#This Row],[PLAZO TOTAL
(DÍAS)*]]</f>
        <v>330</v>
      </c>
    </row>
    <row r="52" spans="2:32" x14ac:dyDescent="0.35">
      <c r="B52">
        <v>2025</v>
      </c>
      <c r="C52">
        <v>250099</v>
      </c>
      <c r="D52" s="41" t="s">
        <v>43</v>
      </c>
      <c r="E52" s="41" t="s">
        <v>121</v>
      </c>
      <c r="F52" s="41" t="s">
        <v>47</v>
      </c>
      <c r="G52" s="41" t="s">
        <v>48</v>
      </c>
      <c r="H52" s="41" t="s">
        <v>82</v>
      </c>
      <c r="I52" s="41" t="s">
        <v>44</v>
      </c>
      <c r="J52" s="41" t="s">
        <v>122</v>
      </c>
      <c r="K52" s="41" t="s">
        <v>60</v>
      </c>
      <c r="L52" s="1">
        <v>45950</v>
      </c>
      <c r="M52" s="41"/>
      <c r="N52" s="41"/>
      <c r="O52" s="23">
        <v>54900000</v>
      </c>
      <c r="P52" s="56">
        <v>13826667</v>
      </c>
      <c r="Q52" s="23">
        <v>68726667</v>
      </c>
      <c r="R52" s="56">
        <v>69</v>
      </c>
      <c r="S52" s="56">
        <v>339</v>
      </c>
      <c r="T52" s="1">
        <v>45673</v>
      </c>
      <c r="U52" s="1">
        <v>45679</v>
      </c>
      <c r="V52" s="41">
        <v>270</v>
      </c>
      <c r="W52" s="1">
        <v>46022</v>
      </c>
      <c r="X52" s="23">
        <f>+Contratos[[#This Row],[VALOR CONTRATO PRINCIPAL]]</f>
        <v>54900000</v>
      </c>
      <c r="Y52" s="41">
        <f>$D$5-Contratos[[#This Row],[Fecha de Inicio]]</f>
        <v>282</v>
      </c>
      <c r="Z52" s="41">
        <f>ROUND(Contratos[[#This Row],[dias ejecutados]]/(Contratos[[#This Row],[Fecha Finalizacion Programada]]-Contratos[[#This Row],[Fecha de Inicio]])*100,2)</f>
        <v>82.22</v>
      </c>
      <c r="AA52" s="56">
        <v>50630000</v>
      </c>
      <c r="AB52" s="56">
        <f>+Contratos[[#This Row],[Vr. Total con Adiciones]]-Contratos[[#This Row],[Recursos totales Ejecutados o pagados]]</f>
        <v>18096667</v>
      </c>
      <c r="AC52" s="41">
        <v>1</v>
      </c>
      <c r="AD52" s="23">
        <v>13826667</v>
      </c>
      <c r="AE52" s="23">
        <f>+Contratos[[#This Row],[VALOR TOTAL]]</f>
        <v>68726667</v>
      </c>
      <c r="AF52" s="41">
        <f>+Contratos[[#This Row],[PLAZO TOTAL
(DÍAS)*]]</f>
        <v>339</v>
      </c>
    </row>
    <row r="53" spans="2:32" x14ac:dyDescent="0.35">
      <c r="B53">
        <v>2025</v>
      </c>
      <c r="C53">
        <v>250145</v>
      </c>
      <c r="D53" s="41" t="s">
        <v>43</v>
      </c>
      <c r="E53" s="41" t="s">
        <v>123</v>
      </c>
      <c r="F53" s="41" t="s">
        <v>47</v>
      </c>
      <c r="G53" s="41" t="s">
        <v>48</v>
      </c>
      <c r="H53" s="41" t="s">
        <v>124</v>
      </c>
      <c r="I53" s="41" t="s">
        <v>44</v>
      </c>
      <c r="J53" s="41" t="s">
        <v>125</v>
      </c>
      <c r="K53" s="41" t="s">
        <v>49</v>
      </c>
      <c r="L53" s="1">
        <v>45938</v>
      </c>
      <c r="M53" s="41">
        <v>1016056057</v>
      </c>
      <c r="N53" s="41" t="s">
        <v>285</v>
      </c>
      <c r="O53" s="23">
        <v>97405000</v>
      </c>
      <c r="P53" s="56">
        <v>0</v>
      </c>
      <c r="Q53" s="23">
        <v>97405000</v>
      </c>
      <c r="R53" s="56">
        <v>0</v>
      </c>
      <c r="S53" s="56">
        <v>345</v>
      </c>
      <c r="T53" s="1">
        <v>45679</v>
      </c>
      <c r="U53" s="1">
        <v>45684</v>
      </c>
      <c r="V53" s="41">
        <v>345</v>
      </c>
      <c r="W53" s="1">
        <v>46022</v>
      </c>
      <c r="X53" s="23">
        <f>+Contratos[[#This Row],[VALOR CONTRATO PRINCIPAL]]</f>
        <v>97405000</v>
      </c>
      <c r="Y53" s="41">
        <f>$D$5-Contratos[[#This Row],[Fecha de Inicio]]</f>
        <v>277</v>
      </c>
      <c r="Z53" s="41">
        <f>ROUND(Contratos[[#This Row],[dias ejecutados]]/(Contratos[[#This Row],[Fecha Finalizacion Programada]]-Contratos[[#This Row],[Fecha de Inicio]])*100,2)</f>
        <v>81.95</v>
      </c>
      <c r="AA53" s="56">
        <v>71147999</v>
      </c>
      <c r="AB53" s="56">
        <f>+Contratos[[#This Row],[Vr. Total con Adiciones]]-Contratos[[#This Row],[Recursos totales Ejecutados o pagados]]</f>
        <v>26257001</v>
      </c>
      <c r="AC53" s="41">
        <v>0</v>
      </c>
      <c r="AD53" s="23">
        <v>0</v>
      </c>
      <c r="AE53" s="23">
        <f>+Contratos[[#This Row],[VALOR TOTAL]]</f>
        <v>97405000</v>
      </c>
      <c r="AF53" s="41">
        <f>+Contratos[[#This Row],[PLAZO TOTAL
(DÍAS)*]]</f>
        <v>345</v>
      </c>
    </row>
    <row r="54" spans="2:32" x14ac:dyDescent="0.35">
      <c r="B54">
        <v>2025</v>
      </c>
      <c r="C54">
        <v>250226</v>
      </c>
      <c r="D54" s="41" t="s">
        <v>43</v>
      </c>
      <c r="E54" s="41" t="s">
        <v>126</v>
      </c>
      <c r="F54" s="41" t="s">
        <v>47</v>
      </c>
      <c r="G54" s="41" t="s">
        <v>48</v>
      </c>
      <c r="H54" s="41" t="s">
        <v>63</v>
      </c>
      <c r="I54" s="41" t="s">
        <v>44</v>
      </c>
      <c r="J54" s="41" t="s">
        <v>127</v>
      </c>
      <c r="K54" s="41" t="s">
        <v>284</v>
      </c>
      <c r="L54" s="1">
        <v>45954</v>
      </c>
      <c r="M54" s="41"/>
      <c r="N54" s="41"/>
      <c r="O54" s="23">
        <v>50050000</v>
      </c>
      <c r="P54" s="56">
        <v>0</v>
      </c>
      <c r="Q54" s="23">
        <v>50050000</v>
      </c>
      <c r="R54" s="56">
        <v>0</v>
      </c>
      <c r="S54" s="56">
        <v>330</v>
      </c>
      <c r="T54" s="1">
        <v>45684</v>
      </c>
      <c r="U54" s="1">
        <v>45686</v>
      </c>
      <c r="V54" s="41">
        <v>330</v>
      </c>
      <c r="W54" s="1">
        <v>46020</v>
      </c>
      <c r="X54" s="23">
        <f>+Contratos[[#This Row],[VALOR CONTRATO PRINCIPAL]]</f>
        <v>50050000</v>
      </c>
      <c r="Y54" s="41">
        <f>$D$5-Contratos[[#This Row],[Fecha de Inicio]]</f>
        <v>275</v>
      </c>
      <c r="Z54" s="41">
        <f>ROUND(Contratos[[#This Row],[dias ejecutados]]/(Contratos[[#This Row],[Fecha Finalizacion Programada]]-Contratos[[#This Row],[Fecha de Inicio]])*100,2)</f>
        <v>82.34</v>
      </c>
      <c r="AA54" s="56">
        <v>32153333</v>
      </c>
      <c r="AB54" s="56">
        <f>+Contratos[[#This Row],[Vr. Total con Adiciones]]-Contratos[[#This Row],[Recursos totales Ejecutados o pagados]]</f>
        <v>17896667</v>
      </c>
      <c r="AC54" s="41">
        <v>0</v>
      </c>
      <c r="AD54" s="23">
        <v>0</v>
      </c>
      <c r="AE54" s="23">
        <f>+Contratos[[#This Row],[VALOR TOTAL]]</f>
        <v>50050000</v>
      </c>
      <c r="AF54" s="41">
        <f>+Contratos[[#This Row],[PLAZO TOTAL
(DÍAS)*]]</f>
        <v>330</v>
      </c>
    </row>
    <row r="55" spans="2:32" x14ac:dyDescent="0.35">
      <c r="B55">
        <v>2025</v>
      </c>
      <c r="C55">
        <v>250118</v>
      </c>
      <c r="D55" s="41" t="s">
        <v>43</v>
      </c>
      <c r="E55" s="41" t="s">
        <v>128</v>
      </c>
      <c r="F55" s="41" t="s">
        <v>47</v>
      </c>
      <c r="G55" s="41" t="s">
        <v>48</v>
      </c>
      <c r="H55" s="41" t="s">
        <v>117</v>
      </c>
      <c r="I55" s="41" t="s">
        <v>44</v>
      </c>
      <c r="J55" s="41" t="s">
        <v>129</v>
      </c>
      <c r="K55" s="41" t="s">
        <v>284</v>
      </c>
      <c r="L55" s="1">
        <v>45959</v>
      </c>
      <c r="M55" s="41"/>
      <c r="N55" s="41"/>
      <c r="O55" s="23">
        <v>44330000</v>
      </c>
      <c r="P55" s="56">
        <v>0</v>
      </c>
      <c r="Q55" s="23">
        <v>44330000</v>
      </c>
      <c r="R55" s="56">
        <v>0</v>
      </c>
      <c r="S55" s="56">
        <v>330</v>
      </c>
      <c r="T55" s="1">
        <v>45674</v>
      </c>
      <c r="U55" s="1">
        <v>45678</v>
      </c>
      <c r="V55" s="41">
        <v>330</v>
      </c>
      <c r="W55" s="1">
        <v>46012</v>
      </c>
      <c r="X55" s="23">
        <f>+Contratos[[#This Row],[VALOR CONTRATO PRINCIPAL]]</f>
        <v>44330000</v>
      </c>
      <c r="Y55" s="41">
        <f>$D$5-Contratos[[#This Row],[Fecha de Inicio]]</f>
        <v>283</v>
      </c>
      <c r="Z55" s="41">
        <f>ROUND(Contratos[[#This Row],[dias ejecutados]]/(Contratos[[#This Row],[Fecha Finalizacion Programada]]-Contratos[[#This Row],[Fecha de Inicio]])*100,2)</f>
        <v>84.73</v>
      </c>
      <c r="AA55" s="56">
        <v>33583333</v>
      </c>
      <c r="AB55" s="56">
        <f>+Contratos[[#This Row],[Vr. Total con Adiciones]]-Contratos[[#This Row],[Recursos totales Ejecutados o pagados]]</f>
        <v>10746667</v>
      </c>
      <c r="AC55" s="41">
        <v>0</v>
      </c>
      <c r="AD55" s="23">
        <v>0</v>
      </c>
      <c r="AE55" s="23">
        <f>+Contratos[[#This Row],[VALOR TOTAL]]</f>
        <v>44330000</v>
      </c>
      <c r="AF55" s="41">
        <f>+Contratos[[#This Row],[PLAZO TOTAL
(DÍAS)*]]</f>
        <v>330</v>
      </c>
    </row>
    <row r="56" spans="2:32" x14ac:dyDescent="0.35">
      <c r="B56">
        <v>2025</v>
      </c>
      <c r="C56">
        <v>250187</v>
      </c>
      <c r="D56" s="41" t="s">
        <v>43</v>
      </c>
      <c r="E56" s="41" t="s">
        <v>77</v>
      </c>
      <c r="F56" s="41" t="s">
        <v>47</v>
      </c>
      <c r="G56" s="41" t="s">
        <v>48</v>
      </c>
      <c r="H56" s="41" t="s">
        <v>63</v>
      </c>
      <c r="I56" s="41" t="s">
        <v>44</v>
      </c>
      <c r="J56" s="41" t="s">
        <v>78</v>
      </c>
      <c r="K56" s="41" t="s">
        <v>284</v>
      </c>
      <c r="L56" s="1">
        <v>45960</v>
      </c>
      <c r="M56" s="41"/>
      <c r="N56" s="41"/>
      <c r="O56" s="23">
        <v>50050000</v>
      </c>
      <c r="P56" s="56">
        <v>0</v>
      </c>
      <c r="Q56" s="23">
        <v>50050000</v>
      </c>
      <c r="R56" s="56">
        <v>0</v>
      </c>
      <c r="S56" s="56">
        <v>330</v>
      </c>
      <c r="T56" s="1">
        <v>45680</v>
      </c>
      <c r="U56" s="1">
        <v>45684</v>
      </c>
      <c r="V56" s="41">
        <v>330</v>
      </c>
      <c r="W56" s="1">
        <v>46018</v>
      </c>
      <c r="X56" s="23">
        <f>+Contratos[[#This Row],[VALOR CONTRATO PRINCIPAL]]</f>
        <v>50050000</v>
      </c>
      <c r="Y56" s="41">
        <f>$D$5-Contratos[[#This Row],[Fecha de Inicio]]</f>
        <v>277</v>
      </c>
      <c r="Z56" s="41">
        <f>ROUND(Contratos[[#This Row],[dias ejecutados]]/(Contratos[[#This Row],[Fecha Finalizacion Programada]]-Contratos[[#This Row],[Fecha de Inicio]])*100,2)</f>
        <v>82.93</v>
      </c>
      <c r="AA56" s="56">
        <v>35793334</v>
      </c>
      <c r="AB56" s="56">
        <f>+Contratos[[#This Row],[Vr. Total con Adiciones]]-Contratos[[#This Row],[Recursos totales Ejecutados o pagados]]</f>
        <v>14256666</v>
      </c>
      <c r="AC56" s="41">
        <v>0</v>
      </c>
      <c r="AD56" s="23">
        <v>0</v>
      </c>
      <c r="AE56" s="23">
        <f>+Contratos[[#This Row],[VALOR TOTAL]]</f>
        <v>50050000</v>
      </c>
      <c r="AF56" s="41">
        <f>+Contratos[[#This Row],[PLAZO TOTAL
(DÍAS)*]]</f>
        <v>330</v>
      </c>
    </row>
    <row r="57" spans="2:32" x14ac:dyDescent="0.35">
      <c r="B57">
        <v>2025</v>
      </c>
      <c r="C57">
        <v>250161</v>
      </c>
      <c r="D57" s="41" t="s">
        <v>43</v>
      </c>
      <c r="E57" s="41" t="s">
        <v>130</v>
      </c>
      <c r="F57" s="41" t="s">
        <v>47</v>
      </c>
      <c r="G57" s="41" t="s">
        <v>48</v>
      </c>
      <c r="H57" s="41" t="s">
        <v>117</v>
      </c>
      <c r="I57" s="41" t="s">
        <v>44</v>
      </c>
      <c r="J57" s="41" t="s">
        <v>131</v>
      </c>
      <c r="K57" s="41" t="s">
        <v>284</v>
      </c>
      <c r="L57" s="1">
        <v>45961</v>
      </c>
      <c r="M57" s="41"/>
      <c r="N57" s="41"/>
      <c r="O57" s="23">
        <v>101640000</v>
      </c>
      <c r="P57" s="56">
        <v>0</v>
      </c>
      <c r="Q57" s="23">
        <v>101640000</v>
      </c>
      <c r="R57" s="56">
        <v>0</v>
      </c>
      <c r="S57" s="56">
        <v>360</v>
      </c>
      <c r="T57" s="1">
        <v>45679</v>
      </c>
      <c r="U57" s="1">
        <v>45681</v>
      </c>
      <c r="V57" s="41">
        <v>360</v>
      </c>
      <c r="W57" s="1">
        <v>46022</v>
      </c>
      <c r="X57" s="23">
        <f>+Contratos[[#This Row],[VALOR CONTRATO PRINCIPAL]]</f>
        <v>101640000</v>
      </c>
      <c r="Y57" s="41">
        <f>$D$5-Contratos[[#This Row],[Fecha de Inicio]]</f>
        <v>280</v>
      </c>
      <c r="Z57" s="41">
        <f>ROUND(Contratos[[#This Row],[dias ejecutados]]/(Contratos[[#This Row],[Fecha Finalizacion Programada]]-Contratos[[#This Row],[Fecha de Inicio]])*100,2)</f>
        <v>82.11</v>
      </c>
      <c r="AA57" s="56">
        <v>69736333</v>
      </c>
      <c r="AB57" s="56">
        <f>+Contratos[[#This Row],[Vr. Total con Adiciones]]-Contratos[[#This Row],[Recursos totales Ejecutados o pagados]]</f>
        <v>31903667</v>
      </c>
      <c r="AC57" s="41">
        <v>0</v>
      </c>
      <c r="AD57" s="23">
        <v>0</v>
      </c>
      <c r="AE57" s="23">
        <f>+Contratos[[#This Row],[VALOR TOTAL]]</f>
        <v>101640000</v>
      </c>
      <c r="AF57" s="41">
        <f>+Contratos[[#This Row],[PLAZO TOTAL
(DÍAS)*]]</f>
        <v>360</v>
      </c>
    </row>
    <row r="58" spans="2:32" x14ac:dyDescent="0.35">
      <c r="B58">
        <v>2025</v>
      </c>
      <c r="C58">
        <v>250184</v>
      </c>
      <c r="D58" s="41" t="s">
        <v>43</v>
      </c>
      <c r="E58" s="41" t="s">
        <v>132</v>
      </c>
      <c r="F58" s="41" t="s">
        <v>47</v>
      </c>
      <c r="G58" s="41" t="s">
        <v>48</v>
      </c>
      <c r="H58" s="41" t="s">
        <v>117</v>
      </c>
      <c r="I58" s="41" t="s">
        <v>44</v>
      </c>
      <c r="J58" s="41" t="s">
        <v>133</v>
      </c>
      <c r="K58" s="41" t="s">
        <v>284</v>
      </c>
      <c r="L58" s="1">
        <v>45961</v>
      </c>
      <c r="M58" s="41"/>
      <c r="N58" s="41"/>
      <c r="O58" s="23">
        <v>102717000</v>
      </c>
      <c r="P58" s="56">
        <v>0</v>
      </c>
      <c r="Q58" s="23">
        <v>102717000</v>
      </c>
      <c r="R58" s="56">
        <v>0</v>
      </c>
      <c r="S58" s="56">
        <v>339</v>
      </c>
      <c r="T58" s="1">
        <v>45681</v>
      </c>
      <c r="U58" s="1">
        <v>45685</v>
      </c>
      <c r="V58" s="41">
        <v>339</v>
      </c>
      <c r="W58" s="1">
        <v>46022</v>
      </c>
      <c r="X58" s="23">
        <f>+Contratos[[#This Row],[VALOR CONTRATO PRINCIPAL]]</f>
        <v>102717000</v>
      </c>
      <c r="Y58" s="41">
        <f>$D$5-Contratos[[#This Row],[Fecha de Inicio]]</f>
        <v>276</v>
      </c>
      <c r="Z58" s="41">
        <f>ROUND(Contratos[[#This Row],[dias ejecutados]]/(Contratos[[#This Row],[Fecha Finalizacion Programada]]-Contratos[[#This Row],[Fecha de Inicio]])*100,2)</f>
        <v>81.900000000000006</v>
      </c>
      <c r="AA58" s="56">
        <v>73629000</v>
      </c>
      <c r="AB58" s="56">
        <f>+Contratos[[#This Row],[Vr. Total con Adiciones]]-Contratos[[#This Row],[Recursos totales Ejecutados o pagados]]</f>
        <v>29088000</v>
      </c>
      <c r="AC58" s="41">
        <v>0</v>
      </c>
      <c r="AD58" s="23">
        <v>0</v>
      </c>
      <c r="AE58" s="23">
        <f>+Contratos[[#This Row],[VALOR TOTAL]]</f>
        <v>102717000</v>
      </c>
      <c r="AF58" s="41">
        <f>+Contratos[[#This Row],[PLAZO TOTAL
(DÍAS)*]]</f>
        <v>339</v>
      </c>
    </row>
    <row r="59" spans="2:32" x14ac:dyDescent="0.35">
      <c r="B59">
        <v>2025</v>
      </c>
      <c r="C59">
        <v>250235</v>
      </c>
      <c r="D59" s="41" t="s">
        <v>43</v>
      </c>
      <c r="E59" s="41" t="s">
        <v>134</v>
      </c>
      <c r="F59" s="41" t="s">
        <v>47</v>
      </c>
      <c r="G59" s="41" t="s">
        <v>48</v>
      </c>
      <c r="H59" s="41" t="s">
        <v>124</v>
      </c>
      <c r="I59" s="41" t="s">
        <v>44</v>
      </c>
      <c r="J59" s="41" t="s">
        <v>135</v>
      </c>
      <c r="K59" s="41" t="s">
        <v>60</v>
      </c>
      <c r="L59" s="1">
        <v>45939</v>
      </c>
      <c r="M59" s="41"/>
      <c r="N59" s="41"/>
      <c r="O59" s="23">
        <v>65070000</v>
      </c>
      <c r="P59" s="56">
        <v>10845000</v>
      </c>
      <c r="Q59" s="23">
        <v>75915000</v>
      </c>
      <c r="R59" s="56">
        <v>45</v>
      </c>
      <c r="S59" s="56">
        <v>315</v>
      </c>
      <c r="T59" s="1">
        <v>45685</v>
      </c>
      <c r="U59" s="1">
        <v>45687</v>
      </c>
      <c r="V59" s="41">
        <v>270</v>
      </c>
      <c r="W59" s="1">
        <v>46006</v>
      </c>
      <c r="X59" s="23">
        <f>+Contratos[[#This Row],[VALOR CONTRATO PRINCIPAL]]</f>
        <v>65070000</v>
      </c>
      <c r="Y59" s="41">
        <f>$D$5-Contratos[[#This Row],[Fecha de Inicio]]</f>
        <v>274</v>
      </c>
      <c r="Z59" s="41">
        <f>ROUND(Contratos[[#This Row],[dias ejecutados]]/(Contratos[[#This Row],[Fecha Finalizacion Programada]]-Contratos[[#This Row],[Fecha de Inicio]])*100,2)</f>
        <v>85.89</v>
      </c>
      <c r="AA59" s="56">
        <v>58081000</v>
      </c>
      <c r="AB59" s="56">
        <f>+Contratos[[#This Row],[Vr. Total con Adiciones]]-Contratos[[#This Row],[Recursos totales Ejecutados o pagados]]</f>
        <v>17834000</v>
      </c>
      <c r="AC59" s="41">
        <v>1</v>
      </c>
      <c r="AD59" s="23">
        <v>10845000</v>
      </c>
      <c r="AE59" s="23">
        <f>+Contratos[[#This Row],[VALOR TOTAL]]</f>
        <v>75915000</v>
      </c>
      <c r="AF59" s="41">
        <f>+Contratos[[#This Row],[PLAZO TOTAL
(DÍAS)*]]</f>
        <v>315</v>
      </c>
    </row>
    <row r="60" spans="2:32" x14ac:dyDescent="0.35">
      <c r="B60">
        <v>2025</v>
      </c>
      <c r="C60">
        <v>250236</v>
      </c>
      <c r="D60" s="41" t="s">
        <v>43</v>
      </c>
      <c r="E60" s="41" t="s">
        <v>134</v>
      </c>
      <c r="F60" s="41" t="s">
        <v>47</v>
      </c>
      <c r="G60" s="41" t="s">
        <v>48</v>
      </c>
      <c r="H60" s="41" t="s">
        <v>124</v>
      </c>
      <c r="I60" s="41" t="s">
        <v>44</v>
      </c>
      <c r="J60" s="41" t="s">
        <v>135</v>
      </c>
      <c r="K60" s="41" t="s">
        <v>60</v>
      </c>
      <c r="L60" s="1">
        <v>45946</v>
      </c>
      <c r="M60" s="41"/>
      <c r="N60" s="41"/>
      <c r="O60" s="23">
        <v>65070000</v>
      </c>
      <c r="P60" s="56">
        <v>7230000</v>
      </c>
      <c r="Q60" s="23">
        <v>72300000</v>
      </c>
      <c r="R60" s="56">
        <v>30</v>
      </c>
      <c r="S60" s="56">
        <v>300</v>
      </c>
      <c r="T60" s="1">
        <v>45685</v>
      </c>
      <c r="U60" s="1">
        <v>45687</v>
      </c>
      <c r="V60" s="41">
        <v>270</v>
      </c>
      <c r="W60" s="1">
        <v>45991</v>
      </c>
      <c r="X60" s="23">
        <f>+Contratos[[#This Row],[VALOR CONTRATO PRINCIPAL]]</f>
        <v>65070000</v>
      </c>
      <c r="Y60" s="41">
        <f>$D$5-Contratos[[#This Row],[Fecha de Inicio]]</f>
        <v>274</v>
      </c>
      <c r="Z60" s="41">
        <f>ROUND(Contratos[[#This Row],[dias ejecutados]]/(Contratos[[#This Row],[Fecha Finalizacion Programada]]-Contratos[[#This Row],[Fecha de Inicio]])*100,2)</f>
        <v>90.13</v>
      </c>
      <c r="AA60" s="56">
        <v>58081000</v>
      </c>
      <c r="AB60" s="56">
        <f>+Contratos[[#This Row],[Vr. Total con Adiciones]]-Contratos[[#This Row],[Recursos totales Ejecutados o pagados]]</f>
        <v>14219000</v>
      </c>
      <c r="AC60" s="41">
        <v>1</v>
      </c>
      <c r="AD60" s="23">
        <v>7230000</v>
      </c>
      <c r="AE60" s="23">
        <f>+Contratos[[#This Row],[VALOR TOTAL]]</f>
        <v>72300000</v>
      </c>
      <c r="AF60" s="41">
        <f>+Contratos[[#This Row],[PLAZO TOTAL
(DÍAS)*]]</f>
        <v>300</v>
      </c>
    </row>
    <row r="61" spans="2:32" x14ac:dyDescent="0.35">
      <c r="B61">
        <v>2025</v>
      </c>
      <c r="C61">
        <v>250227</v>
      </c>
      <c r="D61" s="41" t="s">
        <v>43</v>
      </c>
      <c r="E61" s="41" t="s">
        <v>136</v>
      </c>
      <c r="F61" s="41" t="s">
        <v>47</v>
      </c>
      <c r="G61" s="41" t="s">
        <v>61</v>
      </c>
      <c r="H61" s="41" t="s">
        <v>63</v>
      </c>
      <c r="I61" s="41" t="s">
        <v>44</v>
      </c>
      <c r="J61" s="41" t="s">
        <v>137</v>
      </c>
      <c r="K61" s="41" t="s">
        <v>284</v>
      </c>
      <c r="L61" s="1">
        <v>45954</v>
      </c>
      <c r="M61" s="41"/>
      <c r="N61" s="41"/>
      <c r="O61" s="23">
        <v>34100000</v>
      </c>
      <c r="P61" s="56">
        <v>0</v>
      </c>
      <c r="Q61" s="23">
        <v>34100000</v>
      </c>
      <c r="R61" s="56">
        <v>0</v>
      </c>
      <c r="S61" s="56">
        <v>330</v>
      </c>
      <c r="T61" s="1">
        <v>45684</v>
      </c>
      <c r="U61" s="1">
        <v>45686</v>
      </c>
      <c r="V61" s="41">
        <v>330</v>
      </c>
      <c r="W61" s="1">
        <v>46020</v>
      </c>
      <c r="X61" s="23">
        <f>+Contratos[[#This Row],[VALOR CONTRATO PRINCIPAL]]</f>
        <v>34100000</v>
      </c>
      <c r="Y61" s="41">
        <f>$D$5-Contratos[[#This Row],[Fecha de Inicio]]</f>
        <v>275</v>
      </c>
      <c r="Z61" s="41">
        <f>ROUND(Contratos[[#This Row],[dias ejecutados]]/(Contratos[[#This Row],[Fecha Finalizacion Programada]]-Contratos[[#This Row],[Fecha de Inicio]])*100,2)</f>
        <v>82.34</v>
      </c>
      <c r="AA61" s="56">
        <v>21906667</v>
      </c>
      <c r="AB61" s="56">
        <f>+Contratos[[#This Row],[Vr. Total con Adiciones]]-Contratos[[#This Row],[Recursos totales Ejecutados o pagados]]</f>
        <v>12193333</v>
      </c>
      <c r="AC61" s="41">
        <v>0</v>
      </c>
      <c r="AD61" s="23">
        <v>0</v>
      </c>
      <c r="AE61" s="23">
        <f>+Contratos[[#This Row],[VALOR TOTAL]]</f>
        <v>34100000</v>
      </c>
      <c r="AF61" s="41">
        <f>+Contratos[[#This Row],[PLAZO TOTAL
(DÍAS)*]]</f>
        <v>330</v>
      </c>
    </row>
    <row r="62" spans="2:32" x14ac:dyDescent="0.35">
      <c r="B62">
        <v>2025</v>
      </c>
      <c r="C62">
        <v>250263</v>
      </c>
      <c r="D62" s="41" t="s">
        <v>43</v>
      </c>
      <c r="E62" s="41" t="s">
        <v>138</v>
      </c>
      <c r="F62" s="41" t="s">
        <v>47</v>
      </c>
      <c r="G62" s="41" t="s">
        <v>48</v>
      </c>
      <c r="H62" s="41" t="s">
        <v>139</v>
      </c>
      <c r="I62" s="41" t="s">
        <v>44</v>
      </c>
      <c r="J62" s="41" t="s">
        <v>140</v>
      </c>
      <c r="K62" s="41" t="s">
        <v>60</v>
      </c>
      <c r="L62" s="1">
        <v>45953</v>
      </c>
      <c r="M62" s="41"/>
      <c r="N62" s="41"/>
      <c r="O62" s="23">
        <v>40950000</v>
      </c>
      <c r="P62" s="56">
        <v>7431667</v>
      </c>
      <c r="Q62" s="23">
        <v>48381667</v>
      </c>
      <c r="R62" s="56">
        <v>49</v>
      </c>
      <c r="S62" s="56">
        <v>319</v>
      </c>
      <c r="T62" s="1">
        <v>45694</v>
      </c>
      <c r="U62" s="1">
        <v>45700</v>
      </c>
      <c r="V62" s="41">
        <v>270</v>
      </c>
      <c r="W62" s="1">
        <v>46022</v>
      </c>
      <c r="X62" s="23">
        <f>+Contratos[[#This Row],[VALOR CONTRATO PRINCIPAL]]</f>
        <v>40950000</v>
      </c>
      <c r="Y62" s="41">
        <f>$D$5-Contratos[[#This Row],[Fecha de Inicio]]</f>
        <v>261</v>
      </c>
      <c r="Z62" s="41">
        <f>ROUND(Contratos[[#This Row],[dias ejecutados]]/(Contratos[[#This Row],[Fecha Finalizacion Programada]]-Contratos[[#This Row],[Fecha de Inicio]])*100,2)</f>
        <v>81.06</v>
      </c>
      <c r="AA62" s="56">
        <v>34731667</v>
      </c>
      <c r="AB62" s="56">
        <f>+Contratos[[#This Row],[Vr. Total con Adiciones]]-Contratos[[#This Row],[Recursos totales Ejecutados o pagados]]</f>
        <v>13650000</v>
      </c>
      <c r="AC62" s="41">
        <v>1</v>
      </c>
      <c r="AD62" s="23">
        <v>7431667</v>
      </c>
      <c r="AE62" s="23">
        <f>+Contratos[[#This Row],[VALOR TOTAL]]</f>
        <v>48381667</v>
      </c>
      <c r="AF62" s="41">
        <f>+Contratos[[#This Row],[PLAZO TOTAL
(DÍAS)*]]</f>
        <v>319</v>
      </c>
    </row>
    <row r="63" spans="2:32" x14ac:dyDescent="0.35">
      <c r="B63">
        <v>2025</v>
      </c>
      <c r="C63">
        <v>250268</v>
      </c>
      <c r="D63" s="41" t="s">
        <v>43</v>
      </c>
      <c r="E63" s="41" t="s">
        <v>141</v>
      </c>
      <c r="F63" s="41" t="s">
        <v>47</v>
      </c>
      <c r="G63" s="41" t="s">
        <v>48</v>
      </c>
      <c r="H63" s="41" t="s">
        <v>117</v>
      </c>
      <c r="I63" s="41" t="s">
        <v>44</v>
      </c>
      <c r="J63" s="41" t="s">
        <v>142</v>
      </c>
      <c r="K63" s="41" t="s">
        <v>284</v>
      </c>
      <c r="L63" s="1">
        <v>45954</v>
      </c>
      <c r="M63" s="41"/>
      <c r="N63" s="41"/>
      <c r="O63" s="23">
        <v>67100000</v>
      </c>
      <c r="P63" s="56">
        <v>0</v>
      </c>
      <c r="Q63" s="23">
        <v>67100000</v>
      </c>
      <c r="R63" s="56">
        <v>0</v>
      </c>
      <c r="S63" s="56">
        <v>330</v>
      </c>
      <c r="T63" s="1">
        <v>45695</v>
      </c>
      <c r="U63" s="1">
        <v>45699</v>
      </c>
      <c r="V63" s="41">
        <v>330</v>
      </c>
      <c r="W63" s="1">
        <v>46022</v>
      </c>
      <c r="X63" s="23">
        <f>+Contratos[[#This Row],[VALOR CONTRATO PRINCIPAL]]</f>
        <v>67100000</v>
      </c>
      <c r="Y63" s="41">
        <f>$D$5-Contratos[[#This Row],[Fecha de Inicio]]</f>
        <v>262</v>
      </c>
      <c r="Z63" s="41">
        <f>ROUND(Contratos[[#This Row],[dias ejecutados]]/(Contratos[[#This Row],[Fecha Finalizacion Programada]]-Contratos[[#This Row],[Fecha de Inicio]])*100,2)</f>
        <v>81.11</v>
      </c>
      <c r="AA63" s="56">
        <v>46766666</v>
      </c>
      <c r="AB63" s="56">
        <f>+Contratos[[#This Row],[Vr. Total con Adiciones]]-Contratos[[#This Row],[Recursos totales Ejecutados o pagados]]</f>
        <v>20333334</v>
      </c>
      <c r="AC63" s="41">
        <v>0</v>
      </c>
      <c r="AD63" s="23">
        <v>0</v>
      </c>
      <c r="AE63" s="23">
        <f>+Contratos[[#This Row],[VALOR TOTAL]]</f>
        <v>67100000</v>
      </c>
      <c r="AF63" s="41">
        <f>+Contratos[[#This Row],[PLAZO TOTAL
(DÍAS)*]]</f>
        <v>330</v>
      </c>
    </row>
    <row r="64" spans="2:32" x14ac:dyDescent="0.35">
      <c r="B64">
        <v>2025</v>
      </c>
      <c r="C64">
        <v>250266</v>
      </c>
      <c r="D64" s="41" t="s">
        <v>43</v>
      </c>
      <c r="E64" s="41" t="s">
        <v>71</v>
      </c>
      <c r="F64" s="41" t="s">
        <v>47</v>
      </c>
      <c r="G64" s="41" t="s">
        <v>48</v>
      </c>
      <c r="H64" s="41" t="s">
        <v>54</v>
      </c>
      <c r="I64" s="41" t="s">
        <v>55</v>
      </c>
      <c r="J64" s="41" t="s">
        <v>72</v>
      </c>
      <c r="K64" s="41" t="s">
        <v>60</v>
      </c>
      <c r="L64" s="1">
        <v>45958</v>
      </c>
      <c r="M64" s="41"/>
      <c r="N64" s="41"/>
      <c r="O64" s="23">
        <v>31850000</v>
      </c>
      <c r="P64" s="56">
        <v>2123333</v>
      </c>
      <c r="Q64" s="23">
        <v>43073333</v>
      </c>
      <c r="R64" s="56">
        <v>14</v>
      </c>
      <c r="S64" s="56">
        <v>284</v>
      </c>
      <c r="T64" s="1">
        <v>45695</v>
      </c>
      <c r="U64" s="1">
        <v>45699</v>
      </c>
      <c r="V64" s="41">
        <v>210</v>
      </c>
      <c r="W64" s="1">
        <v>45986</v>
      </c>
      <c r="X64" s="23">
        <f>+Contratos[[#This Row],[VALOR CONTRATO PRINCIPAL]]</f>
        <v>31850000</v>
      </c>
      <c r="Y64" s="41">
        <f>$D$5-Contratos[[#This Row],[Fecha de Inicio]]</f>
        <v>262</v>
      </c>
      <c r="Z64" s="41">
        <f>ROUND(Contratos[[#This Row],[dias ejecutados]]/(Contratos[[#This Row],[Fecha Finalizacion Programada]]-Contratos[[#This Row],[Fecha de Inicio]])*100,2)</f>
        <v>91.29</v>
      </c>
      <c r="AA64" s="56">
        <v>34883333</v>
      </c>
      <c r="AB64" s="56">
        <f>+Contratos[[#This Row],[Vr. Total con Adiciones]]-Contratos[[#This Row],[Recursos totales Ejecutados o pagados]]</f>
        <v>8190000</v>
      </c>
      <c r="AC64" s="41">
        <v>2</v>
      </c>
      <c r="AD64" s="23">
        <v>11223333</v>
      </c>
      <c r="AE64" s="23">
        <f>+Contratos[[#This Row],[VALOR TOTAL]]</f>
        <v>43073333</v>
      </c>
      <c r="AF64" s="41">
        <f>+Contratos[[#This Row],[PLAZO TOTAL
(DÍAS)*]]</f>
        <v>284</v>
      </c>
    </row>
    <row r="65" spans="2:32" x14ac:dyDescent="0.35">
      <c r="B65">
        <v>2025</v>
      </c>
      <c r="C65">
        <v>250267</v>
      </c>
      <c r="D65" s="41" t="s">
        <v>43</v>
      </c>
      <c r="E65" s="41" t="s">
        <v>143</v>
      </c>
      <c r="F65" s="41" t="s">
        <v>47</v>
      </c>
      <c r="G65" s="41" t="s">
        <v>48</v>
      </c>
      <c r="H65" s="41" t="s">
        <v>82</v>
      </c>
      <c r="I65" s="41" t="s">
        <v>44</v>
      </c>
      <c r="J65" s="41" t="s">
        <v>144</v>
      </c>
      <c r="K65" s="41" t="s">
        <v>60</v>
      </c>
      <c r="L65" s="1">
        <v>45947</v>
      </c>
      <c r="M65" s="41"/>
      <c r="N65" s="41"/>
      <c r="O65" s="23">
        <v>67760000</v>
      </c>
      <c r="P65" s="56">
        <v>20328000</v>
      </c>
      <c r="Q65" s="23">
        <v>88088000</v>
      </c>
      <c r="R65" s="56">
        <v>72</v>
      </c>
      <c r="S65" s="56">
        <v>312</v>
      </c>
      <c r="T65" s="1">
        <v>45700</v>
      </c>
      <c r="U65" s="1">
        <v>45706</v>
      </c>
      <c r="V65" s="41">
        <v>240</v>
      </c>
      <c r="W65" s="1">
        <v>46021</v>
      </c>
      <c r="X65" s="23">
        <f>+Contratos[[#This Row],[VALOR CONTRATO PRINCIPAL]]</f>
        <v>67760000</v>
      </c>
      <c r="Y65" s="41">
        <f>$D$5-Contratos[[#This Row],[Fecha de Inicio]]</f>
        <v>255</v>
      </c>
      <c r="Z65" s="41">
        <f>ROUND(Contratos[[#This Row],[dias ejecutados]]/(Contratos[[#This Row],[Fecha Finalizacion Programada]]-Contratos[[#This Row],[Fecha de Inicio]])*100,2)</f>
        <v>80.95</v>
      </c>
      <c r="AA65" s="56">
        <v>62960333</v>
      </c>
      <c r="AB65" s="56">
        <f>+Contratos[[#This Row],[Vr. Total con Adiciones]]-Contratos[[#This Row],[Recursos totales Ejecutados o pagados]]</f>
        <v>25127667</v>
      </c>
      <c r="AC65" s="41">
        <v>1</v>
      </c>
      <c r="AD65" s="23">
        <v>20328000</v>
      </c>
      <c r="AE65" s="23">
        <f>+Contratos[[#This Row],[VALOR TOTAL]]</f>
        <v>88088000</v>
      </c>
      <c r="AF65" s="41">
        <f>+Contratos[[#This Row],[PLAZO TOTAL
(DÍAS)*]]</f>
        <v>312</v>
      </c>
    </row>
    <row r="66" spans="2:32" x14ac:dyDescent="0.35">
      <c r="B66">
        <v>2025</v>
      </c>
      <c r="C66">
        <v>250270</v>
      </c>
      <c r="D66" s="41" t="s">
        <v>43</v>
      </c>
      <c r="E66" s="41" t="s">
        <v>145</v>
      </c>
      <c r="F66" s="41" t="s">
        <v>47</v>
      </c>
      <c r="G66" s="41" t="s">
        <v>48</v>
      </c>
      <c r="H66" s="41" t="s">
        <v>82</v>
      </c>
      <c r="I66" s="41" t="s">
        <v>44</v>
      </c>
      <c r="J66" s="41" t="s">
        <v>146</v>
      </c>
      <c r="K66" s="41" t="s">
        <v>60</v>
      </c>
      <c r="L66" s="1">
        <v>45947</v>
      </c>
      <c r="M66" s="41"/>
      <c r="N66" s="41"/>
      <c r="O66" s="23">
        <v>67760000</v>
      </c>
      <c r="P66" s="56">
        <v>8470000</v>
      </c>
      <c r="Q66" s="23">
        <v>76230000</v>
      </c>
      <c r="R66" s="56">
        <v>30</v>
      </c>
      <c r="S66" s="56">
        <v>270</v>
      </c>
      <c r="T66" s="1">
        <v>45700</v>
      </c>
      <c r="U66" s="1">
        <v>45706</v>
      </c>
      <c r="V66" s="41">
        <v>240</v>
      </c>
      <c r="W66" s="1">
        <v>45979</v>
      </c>
      <c r="X66" s="23">
        <f>+Contratos[[#This Row],[VALOR CONTRATO PRINCIPAL]]</f>
        <v>67760000</v>
      </c>
      <c r="Y66" s="41">
        <f>$D$5-Contratos[[#This Row],[Fecha de Inicio]]</f>
        <v>255</v>
      </c>
      <c r="Z66" s="41">
        <f>ROUND(Contratos[[#This Row],[dias ejecutados]]/(Contratos[[#This Row],[Fecha Finalizacion Programada]]-Contratos[[#This Row],[Fecha de Inicio]])*100,2)</f>
        <v>93.41</v>
      </c>
      <c r="AA66" s="56">
        <v>62960333</v>
      </c>
      <c r="AB66" s="56">
        <f>+Contratos[[#This Row],[Vr. Total con Adiciones]]-Contratos[[#This Row],[Recursos totales Ejecutados o pagados]]</f>
        <v>13269667</v>
      </c>
      <c r="AC66" s="41">
        <v>1</v>
      </c>
      <c r="AD66" s="23">
        <v>8470000</v>
      </c>
      <c r="AE66" s="23">
        <f>+Contratos[[#This Row],[VALOR TOTAL]]</f>
        <v>76230000</v>
      </c>
      <c r="AF66" s="41">
        <f>+Contratos[[#This Row],[PLAZO TOTAL
(DÍAS)*]]</f>
        <v>270</v>
      </c>
    </row>
    <row r="67" spans="2:32" x14ac:dyDescent="0.35">
      <c r="B67">
        <v>2025</v>
      </c>
      <c r="C67">
        <v>250282</v>
      </c>
      <c r="D67" s="41" t="s">
        <v>43</v>
      </c>
      <c r="E67" s="41" t="s">
        <v>147</v>
      </c>
      <c r="F67" s="41" t="s">
        <v>47</v>
      </c>
      <c r="G67" s="41" t="s">
        <v>48</v>
      </c>
      <c r="H67" s="41" t="s">
        <v>54</v>
      </c>
      <c r="I67" s="41" t="s">
        <v>55</v>
      </c>
      <c r="J67" s="41" t="s">
        <v>148</v>
      </c>
      <c r="K67" s="41" t="s">
        <v>60</v>
      </c>
      <c r="L67" s="1">
        <v>45944</v>
      </c>
      <c r="M67" s="41"/>
      <c r="N67" s="41"/>
      <c r="O67" s="23">
        <v>92560000</v>
      </c>
      <c r="P67" s="56">
        <v>17740667</v>
      </c>
      <c r="Q67" s="23">
        <v>110300667</v>
      </c>
      <c r="R67" s="56">
        <v>30</v>
      </c>
      <c r="S67" s="56">
        <v>286</v>
      </c>
      <c r="T67" s="1">
        <v>45700</v>
      </c>
      <c r="U67" s="1">
        <v>45702</v>
      </c>
      <c r="V67" s="41">
        <v>240</v>
      </c>
      <c r="W67" s="1">
        <v>45991</v>
      </c>
      <c r="X67" s="23">
        <f>+Contratos[[#This Row],[VALOR CONTRATO PRINCIPAL]]</f>
        <v>92560000</v>
      </c>
      <c r="Y67" s="41">
        <f>$D$5-Contratos[[#This Row],[Fecha de Inicio]]</f>
        <v>259</v>
      </c>
      <c r="Z67" s="41">
        <f>ROUND(Contratos[[#This Row],[dias ejecutados]]/(Contratos[[#This Row],[Fecha Finalizacion Programada]]-Contratos[[#This Row],[Fecha de Inicio]])*100,2)</f>
        <v>89.62</v>
      </c>
      <c r="AA67" s="56">
        <v>87546332</v>
      </c>
      <c r="AB67" s="56">
        <f>+Contratos[[#This Row],[Vr. Total con Adiciones]]-Contratos[[#This Row],[Recursos totales Ejecutados o pagados]]</f>
        <v>22754335</v>
      </c>
      <c r="AC67" s="41">
        <v>2</v>
      </c>
      <c r="AD67" s="23">
        <v>17740667</v>
      </c>
      <c r="AE67" s="23">
        <f>+Contratos[[#This Row],[VALOR TOTAL]]</f>
        <v>110300667</v>
      </c>
      <c r="AF67" s="41">
        <f>+Contratos[[#This Row],[PLAZO TOTAL
(DÍAS)*]]</f>
        <v>286</v>
      </c>
    </row>
    <row r="68" spans="2:32" x14ac:dyDescent="0.35">
      <c r="B68">
        <v>2025</v>
      </c>
      <c r="C68">
        <v>250282</v>
      </c>
      <c r="D68" s="41" t="s">
        <v>43</v>
      </c>
      <c r="E68" s="41" t="s">
        <v>147</v>
      </c>
      <c r="F68" s="41" t="s">
        <v>47</v>
      </c>
      <c r="G68" s="41" t="s">
        <v>48</v>
      </c>
      <c r="H68" s="41" t="s">
        <v>54</v>
      </c>
      <c r="I68" s="41" t="s">
        <v>55</v>
      </c>
      <c r="J68" s="41" t="s">
        <v>148</v>
      </c>
      <c r="K68" s="41" t="s">
        <v>60</v>
      </c>
      <c r="L68" s="1">
        <v>45960</v>
      </c>
      <c r="M68" s="41"/>
      <c r="N68" s="41"/>
      <c r="O68" s="23">
        <v>92560000</v>
      </c>
      <c r="P68" s="56">
        <v>17740667</v>
      </c>
      <c r="Q68" s="23">
        <v>110300667</v>
      </c>
      <c r="R68" s="56">
        <v>30</v>
      </c>
      <c r="S68" s="56">
        <v>286</v>
      </c>
      <c r="T68" s="1">
        <v>45700</v>
      </c>
      <c r="U68" s="1">
        <v>45702</v>
      </c>
      <c r="V68" s="41">
        <v>240</v>
      </c>
      <c r="W68" s="1">
        <v>45991</v>
      </c>
      <c r="X68" s="23">
        <f>+Contratos[[#This Row],[VALOR CONTRATO PRINCIPAL]]</f>
        <v>92560000</v>
      </c>
      <c r="Y68" s="41">
        <f>$D$5-Contratos[[#This Row],[Fecha de Inicio]]</f>
        <v>259</v>
      </c>
      <c r="Z68" s="41">
        <f>ROUND(Contratos[[#This Row],[dias ejecutados]]/(Contratos[[#This Row],[Fecha Finalizacion Programada]]-Contratos[[#This Row],[Fecha de Inicio]])*100,2)</f>
        <v>89.62</v>
      </c>
      <c r="AA68" s="56">
        <v>87546332</v>
      </c>
      <c r="AB68" s="56">
        <f>+Contratos[[#This Row],[Vr. Total con Adiciones]]-Contratos[[#This Row],[Recursos totales Ejecutados o pagados]]</f>
        <v>22754335</v>
      </c>
      <c r="AC68" s="41">
        <v>2</v>
      </c>
      <c r="AD68" s="23">
        <v>17740667</v>
      </c>
      <c r="AE68" s="23">
        <f>+Contratos[[#This Row],[VALOR TOTAL]]</f>
        <v>110300667</v>
      </c>
      <c r="AF68" s="41">
        <f>+Contratos[[#This Row],[PLAZO TOTAL
(DÍAS)*]]</f>
        <v>286</v>
      </c>
    </row>
    <row r="69" spans="2:32" x14ac:dyDescent="0.35">
      <c r="B69">
        <v>2025</v>
      </c>
      <c r="C69">
        <v>250286</v>
      </c>
      <c r="D69" s="41" t="s">
        <v>43</v>
      </c>
      <c r="E69" s="41" t="s">
        <v>149</v>
      </c>
      <c r="F69" s="41" t="s">
        <v>47</v>
      </c>
      <c r="G69" s="41" t="s">
        <v>48</v>
      </c>
      <c r="H69" s="41" t="s">
        <v>150</v>
      </c>
      <c r="I69" s="41" t="s">
        <v>44</v>
      </c>
      <c r="J69" s="41" t="s">
        <v>151</v>
      </c>
      <c r="K69" s="41" t="s">
        <v>60</v>
      </c>
      <c r="L69" s="1">
        <v>45957</v>
      </c>
      <c r="M69" s="41"/>
      <c r="N69" s="41"/>
      <c r="O69" s="23">
        <v>61455000</v>
      </c>
      <c r="P69" s="56">
        <v>13978000</v>
      </c>
      <c r="Q69" s="23">
        <v>75433000</v>
      </c>
      <c r="R69" s="56">
        <v>58</v>
      </c>
      <c r="S69" s="56">
        <v>313</v>
      </c>
      <c r="T69" s="1">
        <v>45701</v>
      </c>
      <c r="U69" s="1">
        <v>45706</v>
      </c>
      <c r="V69" s="41">
        <v>255</v>
      </c>
      <c r="W69" s="1">
        <v>46021</v>
      </c>
      <c r="X69" s="23">
        <f>+Contratos[[#This Row],[VALOR CONTRATO PRINCIPAL]]</f>
        <v>61455000</v>
      </c>
      <c r="Y69" s="41">
        <f>$D$5-Contratos[[#This Row],[Fecha de Inicio]]</f>
        <v>255</v>
      </c>
      <c r="Z69" s="41">
        <f>ROUND(Contratos[[#This Row],[dias ejecutados]]/(Contratos[[#This Row],[Fecha Finalizacion Programada]]-Contratos[[#This Row],[Fecha de Inicio]])*100,2)</f>
        <v>80.95</v>
      </c>
      <c r="AA69" s="56">
        <v>46513000</v>
      </c>
      <c r="AB69" s="56">
        <f>+Contratos[[#This Row],[Vr. Total con Adiciones]]-Contratos[[#This Row],[Recursos totales Ejecutados o pagados]]</f>
        <v>28920000</v>
      </c>
      <c r="AC69" s="41">
        <v>1</v>
      </c>
      <c r="AD69" s="23">
        <v>13978000</v>
      </c>
      <c r="AE69" s="23">
        <f>+Contratos[[#This Row],[VALOR TOTAL]]</f>
        <v>75433000</v>
      </c>
      <c r="AF69" s="41">
        <f>+Contratos[[#This Row],[PLAZO TOTAL
(DÍAS)*]]</f>
        <v>313</v>
      </c>
    </row>
    <row r="70" spans="2:32" x14ac:dyDescent="0.35">
      <c r="B70">
        <v>2025</v>
      </c>
      <c r="C70">
        <v>250287</v>
      </c>
      <c r="D70" s="41" t="s">
        <v>43</v>
      </c>
      <c r="E70" s="41" t="s">
        <v>149</v>
      </c>
      <c r="F70" s="41" t="s">
        <v>47</v>
      </c>
      <c r="G70" s="41" t="s">
        <v>48</v>
      </c>
      <c r="H70" s="41" t="s">
        <v>150</v>
      </c>
      <c r="I70" s="41" t="s">
        <v>44</v>
      </c>
      <c r="J70" s="41" t="s">
        <v>151</v>
      </c>
      <c r="K70" s="41" t="s">
        <v>60</v>
      </c>
      <c r="L70" s="1">
        <v>45958</v>
      </c>
      <c r="M70" s="41"/>
      <c r="N70" s="41"/>
      <c r="O70" s="23">
        <v>61455000</v>
      </c>
      <c r="P70" s="56">
        <v>13978000</v>
      </c>
      <c r="Q70" s="23">
        <v>75433000</v>
      </c>
      <c r="R70" s="56">
        <v>58</v>
      </c>
      <c r="S70" s="56">
        <v>313</v>
      </c>
      <c r="T70" s="1">
        <v>45701</v>
      </c>
      <c r="U70" s="1">
        <v>45706</v>
      </c>
      <c r="V70" s="41">
        <v>255</v>
      </c>
      <c r="W70" s="1">
        <v>46021</v>
      </c>
      <c r="X70" s="23">
        <f>+Contratos[[#This Row],[VALOR CONTRATO PRINCIPAL]]</f>
        <v>61455000</v>
      </c>
      <c r="Y70" s="41">
        <f>$D$5-Contratos[[#This Row],[Fecha de Inicio]]</f>
        <v>255</v>
      </c>
      <c r="Z70" s="41">
        <f>ROUND(Contratos[[#This Row],[dias ejecutados]]/(Contratos[[#This Row],[Fecha Finalizacion Programada]]-Contratos[[#This Row],[Fecha de Inicio]])*100,2)</f>
        <v>80.95</v>
      </c>
      <c r="AA70" s="56">
        <v>53743000</v>
      </c>
      <c r="AB70" s="56">
        <f>+Contratos[[#This Row],[Vr. Total con Adiciones]]-Contratos[[#This Row],[Recursos totales Ejecutados o pagados]]</f>
        <v>21690000</v>
      </c>
      <c r="AC70" s="41">
        <v>1</v>
      </c>
      <c r="AD70" s="23">
        <v>13978000</v>
      </c>
      <c r="AE70" s="23">
        <f>+Contratos[[#This Row],[VALOR TOTAL]]</f>
        <v>75433000</v>
      </c>
      <c r="AF70" s="41">
        <f>+Contratos[[#This Row],[PLAZO TOTAL
(DÍAS)*]]</f>
        <v>313</v>
      </c>
    </row>
    <row r="71" spans="2:32" x14ac:dyDescent="0.35">
      <c r="B71">
        <v>2025</v>
      </c>
      <c r="C71">
        <v>250305</v>
      </c>
      <c r="D71" s="41" t="s">
        <v>43</v>
      </c>
      <c r="E71" s="41" t="s">
        <v>152</v>
      </c>
      <c r="F71" s="41" t="s">
        <v>47</v>
      </c>
      <c r="G71" s="41" t="s">
        <v>48</v>
      </c>
      <c r="H71" s="41" t="s">
        <v>54</v>
      </c>
      <c r="I71" s="41" t="s">
        <v>55</v>
      </c>
      <c r="J71" s="41" t="s">
        <v>153</v>
      </c>
      <c r="K71" s="41" t="s">
        <v>60</v>
      </c>
      <c r="L71" s="1">
        <v>45933</v>
      </c>
      <c r="M71" s="41"/>
      <c r="N71" s="41"/>
      <c r="O71" s="23">
        <v>46270000</v>
      </c>
      <c r="P71" s="56">
        <v>12559000</v>
      </c>
      <c r="Q71" s="23">
        <v>58829000</v>
      </c>
      <c r="R71" s="56">
        <v>30</v>
      </c>
      <c r="S71" s="56">
        <v>267</v>
      </c>
      <c r="T71" s="1">
        <v>45715</v>
      </c>
      <c r="U71" s="1">
        <v>45719</v>
      </c>
      <c r="V71" s="41">
        <v>210</v>
      </c>
      <c r="W71" s="1">
        <v>45991</v>
      </c>
      <c r="X71" s="23">
        <f>+Contratos[[#This Row],[VALOR CONTRATO PRINCIPAL]]</f>
        <v>46270000</v>
      </c>
      <c r="Y71" s="41">
        <f>$D$5-Contratos[[#This Row],[Fecha de Inicio]]</f>
        <v>242</v>
      </c>
      <c r="Z71" s="41">
        <f>ROUND(Contratos[[#This Row],[dias ejecutados]]/(Contratos[[#This Row],[Fecha Finalizacion Programada]]-Contratos[[#This Row],[Fecha de Inicio]])*100,2)</f>
        <v>88.97</v>
      </c>
      <c r="AA71" s="56">
        <v>45829333</v>
      </c>
      <c r="AB71" s="56">
        <f>+Contratos[[#This Row],[Vr. Total con Adiciones]]-Contratos[[#This Row],[Recursos totales Ejecutados o pagados]]</f>
        <v>12999667</v>
      </c>
      <c r="AC71" s="41">
        <v>2</v>
      </c>
      <c r="AD71" s="23">
        <v>12559000</v>
      </c>
      <c r="AE71" s="23">
        <f>+Contratos[[#This Row],[VALOR TOTAL]]</f>
        <v>58829000</v>
      </c>
      <c r="AF71" s="41">
        <f>+Contratos[[#This Row],[PLAZO TOTAL
(DÍAS)*]]</f>
        <v>267</v>
      </c>
    </row>
    <row r="72" spans="2:32" x14ac:dyDescent="0.35">
      <c r="B72">
        <v>2025</v>
      </c>
      <c r="C72">
        <v>250305</v>
      </c>
      <c r="D72" s="41" t="s">
        <v>43</v>
      </c>
      <c r="E72" s="41" t="s">
        <v>152</v>
      </c>
      <c r="F72" s="41" t="s">
        <v>47</v>
      </c>
      <c r="G72" s="41" t="s">
        <v>48</v>
      </c>
      <c r="H72" s="41" t="s">
        <v>54</v>
      </c>
      <c r="I72" s="41" t="s">
        <v>55</v>
      </c>
      <c r="J72" s="41" t="s">
        <v>153</v>
      </c>
      <c r="K72" s="41" t="s">
        <v>60</v>
      </c>
      <c r="L72" s="1">
        <v>45960</v>
      </c>
      <c r="M72" s="41"/>
      <c r="N72" s="41"/>
      <c r="O72" s="23">
        <v>46270000</v>
      </c>
      <c r="P72" s="56">
        <v>12559000</v>
      </c>
      <c r="Q72" s="23">
        <v>58829000</v>
      </c>
      <c r="R72" s="56">
        <v>30</v>
      </c>
      <c r="S72" s="56">
        <v>267</v>
      </c>
      <c r="T72" s="1">
        <v>45715</v>
      </c>
      <c r="U72" s="1">
        <v>45719</v>
      </c>
      <c r="V72" s="41">
        <v>210</v>
      </c>
      <c r="W72" s="1">
        <v>45991</v>
      </c>
      <c r="X72" s="23">
        <f>+Contratos[[#This Row],[VALOR CONTRATO PRINCIPAL]]</f>
        <v>46270000</v>
      </c>
      <c r="Y72" s="41">
        <f>$D$5-Contratos[[#This Row],[Fecha de Inicio]]</f>
        <v>242</v>
      </c>
      <c r="Z72" s="41">
        <f>ROUND(Contratos[[#This Row],[dias ejecutados]]/(Contratos[[#This Row],[Fecha Finalizacion Programada]]-Contratos[[#This Row],[Fecha de Inicio]])*100,2)</f>
        <v>88.97</v>
      </c>
      <c r="AA72" s="56">
        <v>45829333</v>
      </c>
      <c r="AB72" s="56">
        <f>+Contratos[[#This Row],[Vr. Total con Adiciones]]-Contratos[[#This Row],[Recursos totales Ejecutados o pagados]]</f>
        <v>12999667</v>
      </c>
      <c r="AC72" s="41">
        <v>2</v>
      </c>
      <c r="AD72" s="23">
        <v>12559000</v>
      </c>
      <c r="AE72" s="23">
        <f>+Contratos[[#This Row],[VALOR TOTAL]]</f>
        <v>58829000</v>
      </c>
      <c r="AF72" s="41">
        <f>+Contratos[[#This Row],[PLAZO TOTAL
(DÍAS)*]]</f>
        <v>267</v>
      </c>
    </row>
    <row r="73" spans="2:32" x14ac:dyDescent="0.35">
      <c r="B73">
        <v>2025</v>
      </c>
      <c r="C73">
        <v>250315</v>
      </c>
      <c r="D73" s="41" t="s">
        <v>43</v>
      </c>
      <c r="E73" s="41" t="s">
        <v>154</v>
      </c>
      <c r="F73" s="41" t="s">
        <v>47</v>
      </c>
      <c r="G73" s="41" t="s">
        <v>48</v>
      </c>
      <c r="H73" s="41" t="s">
        <v>54</v>
      </c>
      <c r="I73" s="41" t="s">
        <v>55</v>
      </c>
      <c r="J73" s="41" t="s">
        <v>155</v>
      </c>
      <c r="K73" s="41" t="s">
        <v>60</v>
      </c>
      <c r="L73" s="1">
        <v>45933</v>
      </c>
      <c r="M73" s="41"/>
      <c r="N73" s="41"/>
      <c r="O73" s="23">
        <v>35420000</v>
      </c>
      <c r="P73" s="56">
        <v>9276667</v>
      </c>
      <c r="Q73" s="23">
        <v>44696667</v>
      </c>
      <c r="R73" s="56">
        <v>30</v>
      </c>
      <c r="S73" s="56">
        <v>265</v>
      </c>
      <c r="T73" s="1">
        <v>45716</v>
      </c>
      <c r="U73" s="1">
        <v>45721</v>
      </c>
      <c r="V73" s="41">
        <v>210</v>
      </c>
      <c r="W73" s="1">
        <v>45991</v>
      </c>
      <c r="X73" s="23">
        <f>+Contratos[[#This Row],[VALOR CONTRATO PRINCIPAL]]</f>
        <v>35420000</v>
      </c>
      <c r="Y73" s="41">
        <f>$D$5-Contratos[[#This Row],[Fecha de Inicio]]</f>
        <v>240</v>
      </c>
      <c r="Z73" s="41">
        <f>ROUND(Contratos[[#This Row],[dias ejecutados]]/(Contratos[[#This Row],[Fecha Finalizacion Programada]]-Contratos[[#This Row],[Fecha de Inicio]])*100,2)</f>
        <v>88.89</v>
      </c>
      <c r="AA73" s="56">
        <v>34745333</v>
      </c>
      <c r="AB73" s="56">
        <f>+Contratos[[#This Row],[Vr. Total con Adiciones]]-Contratos[[#This Row],[Recursos totales Ejecutados o pagados]]</f>
        <v>9951334</v>
      </c>
      <c r="AC73" s="41">
        <v>2</v>
      </c>
      <c r="AD73" s="23">
        <v>9276667</v>
      </c>
      <c r="AE73" s="23">
        <f>+Contratos[[#This Row],[VALOR TOTAL]]</f>
        <v>44696667</v>
      </c>
      <c r="AF73" s="41">
        <f>+Contratos[[#This Row],[PLAZO TOTAL
(DÍAS)*]]</f>
        <v>265</v>
      </c>
    </row>
    <row r="74" spans="2:32" x14ac:dyDescent="0.35">
      <c r="B74">
        <v>2025</v>
      </c>
      <c r="C74">
        <v>250315</v>
      </c>
      <c r="D74" s="41" t="s">
        <v>43</v>
      </c>
      <c r="E74" s="41" t="s">
        <v>154</v>
      </c>
      <c r="F74" s="41" t="s">
        <v>47</v>
      </c>
      <c r="G74" s="41" t="s">
        <v>48</v>
      </c>
      <c r="H74" s="41" t="s">
        <v>54</v>
      </c>
      <c r="I74" s="41" t="s">
        <v>55</v>
      </c>
      <c r="J74" s="41" t="s">
        <v>155</v>
      </c>
      <c r="K74" s="41" t="s">
        <v>60</v>
      </c>
      <c r="L74" s="1">
        <v>45960</v>
      </c>
      <c r="M74" s="41"/>
      <c r="N74" s="41"/>
      <c r="O74" s="23">
        <v>35420000</v>
      </c>
      <c r="P74" s="56">
        <v>9276667</v>
      </c>
      <c r="Q74" s="23">
        <v>44696667</v>
      </c>
      <c r="R74" s="56">
        <v>30</v>
      </c>
      <c r="S74" s="56">
        <v>265</v>
      </c>
      <c r="T74" s="1">
        <v>45716</v>
      </c>
      <c r="U74" s="1">
        <v>45721</v>
      </c>
      <c r="V74" s="41">
        <v>210</v>
      </c>
      <c r="W74" s="1">
        <v>45991</v>
      </c>
      <c r="X74" s="23">
        <f>+Contratos[[#This Row],[VALOR CONTRATO PRINCIPAL]]</f>
        <v>35420000</v>
      </c>
      <c r="Y74" s="41">
        <f>$D$5-Contratos[[#This Row],[Fecha de Inicio]]</f>
        <v>240</v>
      </c>
      <c r="Z74" s="41">
        <f>ROUND(Contratos[[#This Row],[dias ejecutados]]/(Contratos[[#This Row],[Fecha Finalizacion Programada]]-Contratos[[#This Row],[Fecha de Inicio]])*100,2)</f>
        <v>88.89</v>
      </c>
      <c r="AA74" s="56">
        <v>34745333</v>
      </c>
      <c r="AB74" s="56">
        <f>+Contratos[[#This Row],[Vr. Total con Adiciones]]-Contratos[[#This Row],[Recursos totales Ejecutados o pagados]]</f>
        <v>9951334</v>
      </c>
      <c r="AC74" s="41">
        <v>2</v>
      </c>
      <c r="AD74" s="23">
        <v>9276667</v>
      </c>
      <c r="AE74" s="23">
        <f>+Contratos[[#This Row],[VALOR TOTAL]]</f>
        <v>44696667</v>
      </c>
      <c r="AF74" s="41">
        <f>+Contratos[[#This Row],[PLAZO TOTAL
(DÍAS)*]]</f>
        <v>265</v>
      </c>
    </row>
    <row r="75" spans="2:32" x14ac:dyDescent="0.35">
      <c r="B75">
        <v>2025</v>
      </c>
      <c r="C75">
        <v>250326</v>
      </c>
      <c r="D75" s="41" t="s">
        <v>43</v>
      </c>
      <c r="E75" s="41" t="s">
        <v>156</v>
      </c>
      <c r="F75" s="41" t="s">
        <v>47</v>
      </c>
      <c r="G75" s="41" t="s">
        <v>48</v>
      </c>
      <c r="H75" s="41" t="s">
        <v>54</v>
      </c>
      <c r="I75" s="41" t="s">
        <v>55</v>
      </c>
      <c r="J75" s="41" t="s">
        <v>157</v>
      </c>
      <c r="K75" s="41" t="s">
        <v>60</v>
      </c>
      <c r="L75" s="1">
        <v>45940</v>
      </c>
      <c r="M75" s="41"/>
      <c r="N75" s="41"/>
      <c r="O75" s="23">
        <v>35420000</v>
      </c>
      <c r="P75" s="56">
        <v>7927333</v>
      </c>
      <c r="Q75" s="23">
        <v>43347333</v>
      </c>
      <c r="R75" s="56">
        <v>29</v>
      </c>
      <c r="S75" s="56">
        <v>256</v>
      </c>
      <c r="T75" s="1">
        <v>45728</v>
      </c>
      <c r="U75" s="1">
        <v>45729</v>
      </c>
      <c r="V75" s="41">
        <v>210</v>
      </c>
      <c r="W75" s="1">
        <v>45989</v>
      </c>
      <c r="X75" s="23">
        <f>+Contratos[[#This Row],[VALOR CONTRATO PRINCIPAL]]</f>
        <v>35420000</v>
      </c>
      <c r="Y75" s="41">
        <f>$D$5-Contratos[[#This Row],[Fecha de Inicio]]</f>
        <v>232</v>
      </c>
      <c r="Z75" s="41">
        <f>ROUND(Contratos[[#This Row],[dias ejecutados]]/(Contratos[[#This Row],[Fecha Finalizacion Programada]]-Contratos[[#This Row],[Fecha de Inicio]])*100,2)</f>
        <v>89.23</v>
      </c>
      <c r="AA75" s="56">
        <v>33396000</v>
      </c>
      <c r="AB75" s="56">
        <f>+Contratos[[#This Row],[Vr. Total con Adiciones]]-Contratos[[#This Row],[Recursos totales Ejecutados o pagados]]</f>
        <v>9951333</v>
      </c>
      <c r="AC75" s="41">
        <v>2</v>
      </c>
      <c r="AD75" s="23">
        <v>7927333</v>
      </c>
      <c r="AE75" s="23">
        <f>+Contratos[[#This Row],[VALOR TOTAL]]</f>
        <v>43347333</v>
      </c>
      <c r="AF75" s="41">
        <f>+Contratos[[#This Row],[PLAZO TOTAL
(DÍAS)*]]</f>
        <v>256</v>
      </c>
    </row>
    <row r="76" spans="2:32" x14ac:dyDescent="0.35">
      <c r="B76">
        <v>2025</v>
      </c>
      <c r="C76">
        <v>250326</v>
      </c>
      <c r="D76" s="41" t="s">
        <v>43</v>
      </c>
      <c r="E76" s="41" t="s">
        <v>156</v>
      </c>
      <c r="F76" s="41" t="s">
        <v>47</v>
      </c>
      <c r="G76" s="41" t="s">
        <v>48</v>
      </c>
      <c r="H76" s="41" t="s">
        <v>54</v>
      </c>
      <c r="I76" s="41" t="s">
        <v>55</v>
      </c>
      <c r="J76" s="41" t="s">
        <v>157</v>
      </c>
      <c r="K76" s="41" t="s">
        <v>60</v>
      </c>
      <c r="L76" s="1">
        <v>45960</v>
      </c>
      <c r="M76" s="41"/>
      <c r="N76" s="41"/>
      <c r="O76" s="23">
        <v>35420000</v>
      </c>
      <c r="P76" s="56">
        <v>7927333</v>
      </c>
      <c r="Q76" s="23">
        <v>43347333</v>
      </c>
      <c r="R76" s="56">
        <v>29</v>
      </c>
      <c r="S76" s="56">
        <v>256</v>
      </c>
      <c r="T76" s="1">
        <v>45728</v>
      </c>
      <c r="U76" s="1">
        <v>45729</v>
      </c>
      <c r="V76" s="41">
        <v>210</v>
      </c>
      <c r="W76" s="1">
        <v>45989</v>
      </c>
      <c r="X76" s="23">
        <f>+Contratos[[#This Row],[VALOR CONTRATO PRINCIPAL]]</f>
        <v>35420000</v>
      </c>
      <c r="Y76" s="41">
        <f>$D$5-Contratos[[#This Row],[Fecha de Inicio]]</f>
        <v>232</v>
      </c>
      <c r="Z76" s="41">
        <f>ROUND(Contratos[[#This Row],[dias ejecutados]]/(Contratos[[#This Row],[Fecha Finalizacion Programada]]-Contratos[[#This Row],[Fecha de Inicio]])*100,2)</f>
        <v>89.23</v>
      </c>
      <c r="AA76" s="56">
        <v>33396000</v>
      </c>
      <c r="AB76" s="56">
        <f>+Contratos[[#This Row],[Vr. Total con Adiciones]]-Contratos[[#This Row],[Recursos totales Ejecutados o pagados]]</f>
        <v>9951333</v>
      </c>
      <c r="AC76" s="41">
        <v>2</v>
      </c>
      <c r="AD76" s="23">
        <v>7927333</v>
      </c>
      <c r="AE76" s="23">
        <f>+Contratos[[#This Row],[VALOR TOTAL]]</f>
        <v>43347333</v>
      </c>
      <c r="AF76" s="41">
        <f>+Contratos[[#This Row],[PLAZO TOTAL
(DÍAS)*]]</f>
        <v>256</v>
      </c>
    </row>
    <row r="77" spans="2:32" x14ac:dyDescent="0.35">
      <c r="B77">
        <v>2025</v>
      </c>
      <c r="C77">
        <v>250320</v>
      </c>
      <c r="D77" s="41" t="s">
        <v>43</v>
      </c>
      <c r="E77" s="41" t="s">
        <v>158</v>
      </c>
      <c r="F77" s="41" t="s">
        <v>47</v>
      </c>
      <c r="G77" s="41" t="s">
        <v>48</v>
      </c>
      <c r="H77" s="41" t="s">
        <v>54</v>
      </c>
      <c r="I77" s="41" t="s">
        <v>55</v>
      </c>
      <c r="J77" s="41" t="s">
        <v>159</v>
      </c>
      <c r="K77" s="41" t="s">
        <v>60</v>
      </c>
      <c r="L77" s="1">
        <v>45937</v>
      </c>
      <c r="M77" s="41"/>
      <c r="N77" s="41"/>
      <c r="O77" s="23">
        <v>35420000</v>
      </c>
      <c r="P77" s="56">
        <v>7758666</v>
      </c>
      <c r="Q77" s="23">
        <v>43178666</v>
      </c>
      <c r="R77" s="56">
        <v>22</v>
      </c>
      <c r="S77" s="56">
        <v>255</v>
      </c>
      <c r="T77" s="1">
        <v>45721</v>
      </c>
      <c r="U77" s="1">
        <v>45723</v>
      </c>
      <c r="V77" s="41">
        <v>210</v>
      </c>
      <c r="W77" s="1">
        <v>45982</v>
      </c>
      <c r="X77" s="23">
        <f>+Contratos[[#This Row],[VALOR CONTRATO PRINCIPAL]]</f>
        <v>35420000</v>
      </c>
      <c r="Y77" s="41">
        <f>$D$5-Contratos[[#This Row],[Fecha de Inicio]]</f>
        <v>238</v>
      </c>
      <c r="Z77" s="41">
        <f>ROUND(Contratos[[#This Row],[dias ejecutados]]/(Contratos[[#This Row],[Fecha Finalizacion Programada]]-Contratos[[#This Row],[Fecha de Inicio]])*100,2)</f>
        <v>91.89</v>
      </c>
      <c r="AA77" s="56">
        <v>14168000</v>
      </c>
      <c r="AB77" s="56">
        <f>+Contratos[[#This Row],[Vr. Total con Adiciones]]-Contratos[[#This Row],[Recursos totales Ejecutados o pagados]]</f>
        <v>29010666</v>
      </c>
      <c r="AC77" s="41">
        <v>2</v>
      </c>
      <c r="AD77" s="23">
        <v>7758666</v>
      </c>
      <c r="AE77" s="23">
        <f>+Contratos[[#This Row],[VALOR TOTAL]]</f>
        <v>43178666</v>
      </c>
      <c r="AF77" s="41">
        <f>+Contratos[[#This Row],[PLAZO TOTAL
(DÍAS)*]]</f>
        <v>255</v>
      </c>
    </row>
    <row r="78" spans="2:32" x14ac:dyDescent="0.35">
      <c r="B78">
        <v>2025</v>
      </c>
      <c r="C78">
        <v>250320</v>
      </c>
      <c r="D78" s="41" t="s">
        <v>43</v>
      </c>
      <c r="E78" s="41" t="s">
        <v>158</v>
      </c>
      <c r="F78" s="41" t="s">
        <v>47</v>
      </c>
      <c r="G78" s="41" t="s">
        <v>48</v>
      </c>
      <c r="H78" s="41" t="s">
        <v>54</v>
      </c>
      <c r="I78" s="41" t="s">
        <v>55</v>
      </c>
      <c r="J78" s="41" t="s">
        <v>159</v>
      </c>
      <c r="K78" s="41" t="s">
        <v>60</v>
      </c>
      <c r="L78" s="1">
        <v>45960</v>
      </c>
      <c r="M78" s="41"/>
      <c r="N78" s="41"/>
      <c r="O78" s="23">
        <v>35420000</v>
      </c>
      <c r="P78" s="56">
        <v>7758666</v>
      </c>
      <c r="Q78" s="23">
        <v>43178666</v>
      </c>
      <c r="R78" s="56">
        <v>22</v>
      </c>
      <c r="S78" s="56">
        <v>255</v>
      </c>
      <c r="T78" s="1">
        <v>45721</v>
      </c>
      <c r="U78" s="1">
        <v>45723</v>
      </c>
      <c r="V78" s="41">
        <v>210</v>
      </c>
      <c r="W78" s="1">
        <v>45982</v>
      </c>
      <c r="X78" s="23">
        <f>+Contratos[[#This Row],[VALOR CONTRATO PRINCIPAL]]</f>
        <v>35420000</v>
      </c>
      <c r="Y78" s="41">
        <f>$D$5-Contratos[[#This Row],[Fecha de Inicio]]</f>
        <v>238</v>
      </c>
      <c r="Z78" s="41">
        <f>ROUND(Contratos[[#This Row],[dias ejecutados]]/(Contratos[[#This Row],[Fecha Finalizacion Programada]]-Contratos[[#This Row],[Fecha de Inicio]])*100,2)</f>
        <v>91.89</v>
      </c>
      <c r="AA78" s="56">
        <v>14168000</v>
      </c>
      <c r="AB78" s="56">
        <f>+Contratos[[#This Row],[Vr. Total con Adiciones]]-Contratos[[#This Row],[Recursos totales Ejecutados o pagados]]</f>
        <v>29010666</v>
      </c>
      <c r="AC78" s="41">
        <v>2</v>
      </c>
      <c r="AD78" s="23">
        <v>7758666</v>
      </c>
      <c r="AE78" s="23">
        <f>+Contratos[[#This Row],[VALOR TOTAL]]</f>
        <v>43178666</v>
      </c>
      <c r="AF78" s="41">
        <f>+Contratos[[#This Row],[PLAZO TOTAL
(DÍAS)*]]</f>
        <v>255</v>
      </c>
    </row>
    <row r="79" spans="2:32" x14ac:dyDescent="0.35">
      <c r="B79">
        <v>2025</v>
      </c>
      <c r="C79">
        <v>250322</v>
      </c>
      <c r="D79" s="41" t="s">
        <v>43</v>
      </c>
      <c r="E79" s="41" t="s">
        <v>160</v>
      </c>
      <c r="F79" s="41" t="s">
        <v>47</v>
      </c>
      <c r="G79" s="41" t="s">
        <v>61</v>
      </c>
      <c r="H79" s="41" t="s">
        <v>54</v>
      </c>
      <c r="I79" s="41" t="s">
        <v>55</v>
      </c>
      <c r="J79" s="41" t="s">
        <v>161</v>
      </c>
      <c r="K79" s="41" t="s">
        <v>60</v>
      </c>
      <c r="L79" s="1">
        <v>45939</v>
      </c>
      <c r="M79" s="41"/>
      <c r="N79" s="41"/>
      <c r="O79" s="23">
        <v>26040000</v>
      </c>
      <c r="P79" s="56">
        <v>5828000</v>
      </c>
      <c r="Q79" s="23">
        <v>31868000</v>
      </c>
      <c r="R79" s="56">
        <v>30</v>
      </c>
      <c r="S79" s="56">
        <v>257</v>
      </c>
      <c r="T79" s="1">
        <v>45723</v>
      </c>
      <c r="U79" s="1">
        <v>45729</v>
      </c>
      <c r="V79" s="41">
        <v>210</v>
      </c>
      <c r="W79" s="1">
        <v>45991</v>
      </c>
      <c r="X79" s="23">
        <f>+Contratos[[#This Row],[VALOR CONTRATO PRINCIPAL]]</f>
        <v>26040000</v>
      </c>
      <c r="Y79" s="41">
        <f>$D$5-Contratos[[#This Row],[Fecha de Inicio]]</f>
        <v>232</v>
      </c>
      <c r="Z79" s="41">
        <f>ROUND(Contratos[[#This Row],[dias ejecutados]]/(Contratos[[#This Row],[Fecha Finalizacion Programada]]-Contratos[[#This Row],[Fecha de Inicio]])*100,2)</f>
        <v>88.55</v>
      </c>
      <c r="AA79" s="56">
        <v>24552000</v>
      </c>
      <c r="AB79" s="56">
        <f>+Contratos[[#This Row],[Vr. Total con Adiciones]]-Contratos[[#This Row],[Recursos totales Ejecutados o pagados]]</f>
        <v>7316000</v>
      </c>
      <c r="AC79" s="41">
        <v>2</v>
      </c>
      <c r="AD79" s="23">
        <v>5828000</v>
      </c>
      <c r="AE79" s="23">
        <f>+Contratos[[#This Row],[VALOR TOTAL]]</f>
        <v>31868000</v>
      </c>
      <c r="AF79" s="41">
        <f>+Contratos[[#This Row],[PLAZO TOTAL
(DÍAS)*]]</f>
        <v>257</v>
      </c>
    </row>
    <row r="80" spans="2:32" x14ac:dyDescent="0.35">
      <c r="B80">
        <v>2025</v>
      </c>
      <c r="C80">
        <v>250322</v>
      </c>
      <c r="D80" s="41" t="s">
        <v>43</v>
      </c>
      <c r="E80" s="41" t="s">
        <v>160</v>
      </c>
      <c r="F80" s="41" t="s">
        <v>47</v>
      </c>
      <c r="G80" s="41" t="s">
        <v>61</v>
      </c>
      <c r="H80" s="41" t="s">
        <v>54</v>
      </c>
      <c r="I80" s="41" t="s">
        <v>55</v>
      </c>
      <c r="J80" s="41" t="s">
        <v>161</v>
      </c>
      <c r="K80" s="41" t="s">
        <v>60</v>
      </c>
      <c r="L80" s="1">
        <v>45957</v>
      </c>
      <c r="M80" s="41"/>
      <c r="N80" s="41"/>
      <c r="O80" s="23">
        <v>26040000</v>
      </c>
      <c r="P80" s="56">
        <v>5828000</v>
      </c>
      <c r="Q80" s="23">
        <v>31868000</v>
      </c>
      <c r="R80" s="56">
        <v>30</v>
      </c>
      <c r="S80" s="56">
        <v>257</v>
      </c>
      <c r="T80" s="1">
        <v>45723</v>
      </c>
      <c r="U80" s="1">
        <v>45729</v>
      </c>
      <c r="V80" s="41">
        <v>210</v>
      </c>
      <c r="W80" s="1">
        <v>45991</v>
      </c>
      <c r="X80" s="23">
        <f>+Contratos[[#This Row],[VALOR CONTRATO PRINCIPAL]]</f>
        <v>26040000</v>
      </c>
      <c r="Y80" s="41">
        <f>$D$5-Contratos[[#This Row],[Fecha de Inicio]]</f>
        <v>232</v>
      </c>
      <c r="Z80" s="41">
        <f>ROUND(Contratos[[#This Row],[dias ejecutados]]/(Contratos[[#This Row],[Fecha Finalizacion Programada]]-Contratos[[#This Row],[Fecha de Inicio]])*100,2)</f>
        <v>88.55</v>
      </c>
      <c r="AA80" s="56">
        <v>24552000</v>
      </c>
      <c r="AB80" s="56">
        <f>+Contratos[[#This Row],[Vr. Total con Adiciones]]-Contratos[[#This Row],[Recursos totales Ejecutados o pagados]]</f>
        <v>7316000</v>
      </c>
      <c r="AC80" s="41">
        <v>2</v>
      </c>
      <c r="AD80" s="23">
        <v>5828000</v>
      </c>
      <c r="AE80" s="23">
        <f>+Contratos[[#This Row],[VALOR TOTAL]]</f>
        <v>31868000</v>
      </c>
      <c r="AF80" s="41">
        <f>+Contratos[[#This Row],[PLAZO TOTAL
(DÍAS)*]]</f>
        <v>257</v>
      </c>
    </row>
    <row r="81" spans="2:32" x14ac:dyDescent="0.35">
      <c r="B81">
        <v>2025</v>
      </c>
      <c r="C81">
        <v>250351</v>
      </c>
      <c r="D81" s="41" t="s">
        <v>43</v>
      </c>
      <c r="E81" s="41" t="s">
        <v>162</v>
      </c>
      <c r="F81" s="41" t="s">
        <v>47</v>
      </c>
      <c r="G81" s="41" t="s">
        <v>48</v>
      </c>
      <c r="H81" s="41" t="s">
        <v>54</v>
      </c>
      <c r="I81" s="41" t="s">
        <v>55</v>
      </c>
      <c r="J81" s="41" t="s">
        <v>163</v>
      </c>
      <c r="K81" s="41" t="s">
        <v>60</v>
      </c>
      <c r="L81" s="1">
        <v>45944</v>
      </c>
      <c r="M81" s="41"/>
      <c r="N81" s="41"/>
      <c r="O81" s="23">
        <v>28210000</v>
      </c>
      <c r="P81" s="56">
        <v>4433000</v>
      </c>
      <c r="Q81" s="23">
        <v>32643000</v>
      </c>
      <c r="R81" s="56">
        <v>33</v>
      </c>
      <c r="S81" s="56">
        <v>243</v>
      </c>
      <c r="T81" s="1">
        <v>45736</v>
      </c>
      <c r="U81" s="1">
        <v>45743</v>
      </c>
      <c r="V81" s="41">
        <v>210</v>
      </c>
      <c r="W81" s="1">
        <v>45991</v>
      </c>
      <c r="X81" s="23">
        <f>+Contratos[[#This Row],[VALOR CONTRATO PRINCIPAL]]</f>
        <v>28210000</v>
      </c>
      <c r="Y81" s="41">
        <f>$D$5-Contratos[[#This Row],[Fecha de Inicio]]</f>
        <v>218</v>
      </c>
      <c r="Z81" s="41">
        <f>ROUND(Contratos[[#This Row],[dias ejecutados]]/(Contratos[[#This Row],[Fecha Finalizacion Programada]]-Contratos[[#This Row],[Fecha de Inicio]])*100,2)</f>
        <v>87.9</v>
      </c>
      <c r="AA81" s="56">
        <v>24717333</v>
      </c>
      <c r="AB81" s="56">
        <f>+Contratos[[#This Row],[Vr. Total con Adiciones]]-Contratos[[#This Row],[Recursos totales Ejecutados o pagados]]</f>
        <v>7925667</v>
      </c>
      <c r="AC81" s="41">
        <v>1</v>
      </c>
      <c r="AD81" s="23">
        <v>4433000</v>
      </c>
      <c r="AE81" s="23">
        <f>+Contratos[[#This Row],[VALOR TOTAL]]</f>
        <v>32643000</v>
      </c>
      <c r="AF81" s="41">
        <f>+Contratos[[#This Row],[PLAZO TOTAL
(DÍAS)*]]</f>
        <v>243</v>
      </c>
    </row>
    <row r="82" spans="2:32" x14ac:dyDescent="0.35">
      <c r="B82">
        <v>2025</v>
      </c>
      <c r="C82">
        <v>250352</v>
      </c>
      <c r="D82" s="41" t="s">
        <v>43</v>
      </c>
      <c r="E82" s="41" t="s">
        <v>162</v>
      </c>
      <c r="F82" s="41" t="s">
        <v>47</v>
      </c>
      <c r="G82" s="41" t="s">
        <v>48</v>
      </c>
      <c r="H82" s="41" t="s">
        <v>54</v>
      </c>
      <c r="I82" s="41" t="s">
        <v>55</v>
      </c>
      <c r="J82" s="41" t="s">
        <v>163</v>
      </c>
      <c r="K82" s="41" t="s">
        <v>60</v>
      </c>
      <c r="L82" s="1">
        <v>45952</v>
      </c>
      <c r="M82" s="41"/>
      <c r="N82" s="41"/>
      <c r="O82" s="23">
        <v>28210000</v>
      </c>
      <c r="P82" s="56">
        <v>4433000</v>
      </c>
      <c r="Q82" s="23">
        <v>32643000</v>
      </c>
      <c r="R82" s="56">
        <v>33</v>
      </c>
      <c r="S82" s="56">
        <v>243</v>
      </c>
      <c r="T82" s="1">
        <v>45736</v>
      </c>
      <c r="U82" s="1">
        <v>45743</v>
      </c>
      <c r="V82" s="41">
        <v>210</v>
      </c>
      <c r="W82" s="1">
        <v>45991</v>
      </c>
      <c r="X82" s="23">
        <f>+Contratos[[#This Row],[VALOR CONTRATO PRINCIPAL]]</f>
        <v>28210000</v>
      </c>
      <c r="Y82" s="41">
        <f>$D$5-Contratos[[#This Row],[Fecha de Inicio]]</f>
        <v>218</v>
      </c>
      <c r="Z82" s="41">
        <f>ROUND(Contratos[[#This Row],[dias ejecutados]]/(Contratos[[#This Row],[Fecha Finalizacion Programada]]-Contratos[[#This Row],[Fecha de Inicio]])*100,2)</f>
        <v>87.9</v>
      </c>
      <c r="AA82" s="56">
        <v>24717333</v>
      </c>
      <c r="AB82" s="56">
        <f>+Contratos[[#This Row],[Vr. Total con Adiciones]]-Contratos[[#This Row],[Recursos totales Ejecutados o pagados]]</f>
        <v>7925667</v>
      </c>
      <c r="AC82" s="41">
        <v>1</v>
      </c>
      <c r="AD82" s="23">
        <v>4433000</v>
      </c>
      <c r="AE82" s="23">
        <f>+Contratos[[#This Row],[VALOR TOTAL]]</f>
        <v>32643000</v>
      </c>
      <c r="AF82" s="41">
        <f>+Contratos[[#This Row],[PLAZO TOTAL
(DÍAS)*]]</f>
        <v>243</v>
      </c>
    </row>
    <row r="83" spans="2:32" x14ac:dyDescent="0.35">
      <c r="B83">
        <v>2025</v>
      </c>
      <c r="C83">
        <v>250327</v>
      </c>
      <c r="D83" s="41" t="s">
        <v>43</v>
      </c>
      <c r="E83" s="41" t="s">
        <v>164</v>
      </c>
      <c r="F83" s="41" t="s">
        <v>47</v>
      </c>
      <c r="G83" s="41" t="s">
        <v>48</v>
      </c>
      <c r="H83" s="41" t="s">
        <v>82</v>
      </c>
      <c r="I83" s="41" t="s">
        <v>44</v>
      </c>
      <c r="J83" s="41" t="s">
        <v>165</v>
      </c>
      <c r="K83" s="41" t="s">
        <v>60</v>
      </c>
      <c r="L83" s="1">
        <v>45940</v>
      </c>
      <c r="M83" s="41"/>
      <c r="N83" s="41"/>
      <c r="O83" s="23">
        <v>57400000</v>
      </c>
      <c r="P83" s="56">
        <v>8200000</v>
      </c>
      <c r="Q83" s="23">
        <v>65600000</v>
      </c>
      <c r="R83" s="56">
        <v>30</v>
      </c>
      <c r="S83" s="56">
        <v>240</v>
      </c>
      <c r="T83" s="1">
        <v>45726</v>
      </c>
      <c r="U83" s="1">
        <v>45729</v>
      </c>
      <c r="V83" s="41">
        <v>210</v>
      </c>
      <c r="W83" s="1">
        <v>45974</v>
      </c>
      <c r="X83" s="23">
        <f>+Contratos[[#This Row],[VALOR CONTRATO PRINCIPAL]]</f>
        <v>57400000</v>
      </c>
      <c r="Y83" s="41">
        <f>$D$5-Contratos[[#This Row],[Fecha de Inicio]]</f>
        <v>232</v>
      </c>
      <c r="Z83" s="41">
        <f>ROUND(Contratos[[#This Row],[dias ejecutados]]/(Contratos[[#This Row],[Fecha Finalizacion Programada]]-Contratos[[#This Row],[Fecha de Inicio]])*100,2)</f>
        <v>94.69</v>
      </c>
      <c r="AA83" s="56">
        <v>54120000</v>
      </c>
      <c r="AB83" s="56">
        <f>+Contratos[[#This Row],[Vr. Total con Adiciones]]-Contratos[[#This Row],[Recursos totales Ejecutados o pagados]]</f>
        <v>11480000</v>
      </c>
      <c r="AC83" s="41">
        <v>1</v>
      </c>
      <c r="AD83" s="23">
        <v>8200000</v>
      </c>
      <c r="AE83" s="23">
        <f>+Contratos[[#This Row],[VALOR TOTAL]]</f>
        <v>65600000</v>
      </c>
      <c r="AF83" s="41">
        <f>+Contratos[[#This Row],[PLAZO TOTAL
(DÍAS)*]]</f>
        <v>240</v>
      </c>
    </row>
    <row r="84" spans="2:32" x14ac:dyDescent="0.35">
      <c r="B84">
        <v>2025</v>
      </c>
      <c r="C84">
        <v>250329</v>
      </c>
      <c r="D84" s="41" t="s">
        <v>43</v>
      </c>
      <c r="E84" s="41" t="s">
        <v>166</v>
      </c>
      <c r="F84" s="41" t="s">
        <v>47</v>
      </c>
      <c r="G84" s="41" t="s">
        <v>48</v>
      </c>
      <c r="H84" s="41" t="s">
        <v>54</v>
      </c>
      <c r="I84" s="41" t="s">
        <v>55</v>
      </c>
      <c r="J84" s="41" t="s">
        <v>167</v>
      </c>
      <c r="K84" s="41" t="s">
        <v>60</v>
      </c>
      <c r="L84" s="1">
        <v>45939</v>
      </c>
      <c r="M84" s="41"/>
      <c r="N84" s="41"/>
      <c r="O84" s="23">
        <v>46270000</v>
      </c>
      <c r="P84" s="56">
        <v>10796333</v>
      </c>
      <c r="Q84" s="23">
        <v>57066333</v>
      </c>
      <c r="R84" s="56">
        <v>30</v>
      </c>
      <c r="S84" s="56">
        <v>259</v>
      </c>
      <c r="T84" s="1">
        <v>45723</v>
      </c>
      <c r="U84" s="1">
        <v>45727</v>
      </c>
      <c r="V84" s="41">
        <v>210</v>
      </c>
      <c r="W84" s="1">
        <v>45991</v>
      </c>
      <c r="X84" s="23">
        <f>+Contratos[[#This Row],[VALOR CONTRATO PRINCIPAL]]</f>
        <v>46270000</v>
      </c>
      <c r="Y84" s="41">
        <f>$D$5-Contratos[[#This Row],[Fecha de Inicio]]</f>
        <v>234</v>
      </c>
      <c r="Z84" s="41">
        <f>ROUND(Contratos[[#This Row],[dias ejecutados]]/(Contratos[[#This Row],[Fecha Finalizacion Programada]]-Contratos[[#This Row],[Fecha de Inicio]])*100,2)</f>
        <v>88.64</v>
      </c>
      <c r="AA84" s="56">
        <v>44066666</v>
      </c>
      <c r="AB84" s="56">
        <f>+Contratos[[#This Row],[Vr. Total con Adiciones]]-Contratos[[#This Row],[Recursos totales Ejecutados o pagados]]</f>
        <v>12999667</v>
      </c>
      <c r="AC84" s="41">
        <v>2</v>
      </c>
      <c r="AD84" s="23">
        <v>10796333</v>
      </c>
      <c r="AE84" s="23">
        <f>+Contratos[[#This Row],[VALOR TOTAL]]</f>
        <v>57066333</v>
      </c>
      <c r="AF84" s="41">
        <f>+Contratos[[#This Row],[PLAZO TOTAL
(DÍAS)*]]</f>
        <v>259</v>
      </c>
    </row>
    <row r="85" spans="2:32" x14ac:dyDescent="0.35">
      <c r="B85">
        <v>2025</v>
      </c>
      <c r="C85">
        <v>250329</v>
      </c>
      <c r="D85" s="41" t="s">
        <v>43</v>
      </c>
      <c r="E85" s="41" t="s">
        <v>166</v>
      </c>
      <c r="F85" s="41" t="s">
        <v>47</v>
      </c>
      <c r="G85" s="41" t="s">
        <v>48</v>
      </c>
      <c r="H85" s="41" t="s">
        <v>54</v>
      </c>
      <c r="I85" s="41" t="s">
        <v>55</v>
      </c>
      <c r="J85" s="41" t="s">
        <v>167</v>
      </c>
      <c r="K85" s="41" t="s">
        <v>60</v>
      </c>
      <c r="L85" s="1">
        <v>45959</v>
      </c>
      <c r="M85" s="41"/>
      <c r="N85" s="41"/>
      <c r="O85" s="23">
        <v>46270000</v>
      </c>
      <c r="P85" s="56">
        <v>10796333</v>
      </c>
      <c r="Q85" s="23">
        <v>57066333</v>
      </c>
      <c r="R85" s="56">
        <v>30</v>
      </c>
      <c r="S85" s="56">
        <v>259</v>
      </c>
      <c r="T85" s="1">
        <v>45723</v>
      </c>
      <c r="U85" s="1">
        <v>45727</v>
      </c>
      <c r="V85" s="41">
        <v>210</v>
      </c>
      <c r="W85" s="1">
        <v>45991</v>
      </c>
      <c r="X85" s="23">
        <f>+Contratos[[#This Row],[VALOR CONTRATO PRINCIPAL]]</f>
        <v>46270000</v>
      </c>
      <c r="Y85" s="41">
        <f>$D$5-Contratos[[#This Row],[Fecha de Inicio]]</f>
        <v>234</v>
      </c>
      <c r="Z85" s="41">
        <f>ROUND(Contratos[[#This Row],[dias ejecutados]]/(Contratos[[#This Row],[Fecha Finalizacion Programada]]-Contratos[[#This Row],[Fecha de Inicio]])*100,2)</f>
        <v>88.64</v>
      </c>
      <c r="AA85" s="56">
        <v>44066666</v>
      </c>
      <c r="AB85" s="56">
        <f>+Contratos[[#This Row],[Vr. Total con Adiciones]]-Contratos[[#This Row],[Recursos totales Ejecutados o pagados]]</f>
        <v>12999667</v>
      </c>
      <c r="AC85" s="41">
        <v>2</v>
      </c>
      <c r="AD85" s="23">
        <v>10796333</v>
      </c>
      <c r="AE85" s="23">
        <f>+Contratos[[#This Row],[VALOR TOTAL]]</f>
        <v>57066333</v>
      </c>
      <c r="AF85" s="41">
        <f>+Contratos[[#This Row],[PLAZO TOTAL
(DÍAS)*]]</f>
        <v>259</v>
      </c>
    </row>
    <row r="86" spans="2:32" x14ac:dyDescent="0.35">
      <c r="B86">
        <v>2025</v>
      </c>
      <c r="C86">
        <v>250321</v>
      </c>
      <c r="D86" s="41" t="s">
        <v>168</v>
      </c>
      <c r="E86" s="41" t="s">
        <v>169</v>
      </c>
      <c r="F86" s="41" t="s">
        <v>170</v>
      </c>
      <c r="G86" s="41" t="s">
        <v>52</v>
      </c>
      <c r="H86" s="41" t="s">
        <v>171</v>
      </c>
      <c r="I86" s="41" t="s">
        <v>44</v>
      </c>
      <c r="J86" s="41" t="s">
        <v>172</v>
      </c>
      <c r="K86" s="41" t="s">
        <v>64</v>
      </c>
      <c r="L86" s="1">
        <v>45932</v>
      </c>
      <c r="M86" s="41"/>
      <c r="N86" s="41"/>
      <c r="O86" s="23">
        <v>27328775680</v>
      </c>
      <c r="P86" s="56">
        <v>1409350739</v>
      </c>
      <c r="Q86" s="23">
        <v>28738126419</v>
      </c>
      <c r="R86" s="56">
        <v>0</v>
      </c>
      <c r="S86" s="56">
        <v>300</v>
      </c>
      <c r="T86" s="1">
        <v>45721</v>
      </c>
      <c r="U86" s="1">
        <v>45723</v>
      </c>
      <c r="V86" s="41">
        <v>300</v>
      </c>
      <c r="W86" s="1">
        <v>46090</v>
      </c>
      <c r="X86" s="23">
        <f>+Contratos[[#This Row],[VALOR CONTRATO PRINCIPAL]]</f>
        <v>27328775680</v>
      </c>
      <c r="Y86" s="41">
        <f>$D$5-Contratos[[#This Row],[Fecha de Inicio]]</f>
        <v>238</v>
      </c>
      <c r="Z86" s="41">
        <f>ROUND(Contratos[[#This Row],[dias ejecutados]]/(Contratos[[#This Row],[Fecha Finalizacion Programada]]-Contratos[[#This Row],[Fecha de Inicio]])*100,2)</f>
        <v>64.849999999999994</v>
      </c>
      <c r="AA86" s="56">
        <v>25161722217</v>
      </c>
      <c r="AB86" s="56">
        <f>+Contratos[[#This Row],[Vr. Total con Adiciones]]-Contratos[[#This Row],[Recursos totales Ejecutados o pagados]]</f>
        <v>3576404202</v>
      </c>
      <c r="AC86" s="41">
        <v>1</v>
      </c>
      <c r="AD86" s="23">
        <v>1409350739</v>
      </c>
      <c r="AE86" s="23">
        <f>+Contratos[[#This Row],[VALOR TOTAL]]</f>
        <v>28738126419</v>
      </c>
      <c r="AF86" s="41">
        <f>+Contratos[[#This Row],[PLAZO TOTAL
(DÍAS)*]]</f>
        <v>300</v>
      </c>
    </row>
    <row r="87" spans="2:32" x14ac:dyDescent="0.35">
      <c r="B87">
        <v>2025</v>
      </c>
      <c r="C87">
        <v>250334</v>
      </c>
      <c r="D87" s="41" t="s">
        <v>43</v>
      </c>
      <c r="E87" s="41" t="s">
        <v>173</v>
      </c>
      <c r="F87" s="41" t="s">
        <v>79</v>
      </c>
      <c r="G87" s="41" t="s">
        <v>174</v>
      </c>
      <c r="H87" s="41" t="s">
        <v>54</v>
      </c>
      <c r="I87" s="41" t="s">
        <v>55</v>
      </c>
      <c r="J87" s="41" t="s">
        <v>175</v>
      </c>
      <c r="K87" s="41" t="s">
        <v>64</v>
      </c>
      <c r="L87" s="1">
        <v>45937</v>
      </c>
      <c r="M87" s="41"/>
      <c r="N87" s="41"/>
      <c r="O87" s="23">
        <v>1540000000</v>
      </c>
      <c r="P87" s="56">
        <v>154000000</v>
      </c>
      <c r="Q87" s="23">
        <v>1694000000</v>
      </c>
      <c r="R87" s="56">
        <v>0</v>
      </c>
      <c r="S87" s="56">
        <v>300</v>
      </c>
      <c r="T87" s="1">
        <v>45733</v>
      </c>
      <c r="U87" s="1">
        <v>45735</v>
      </c>
      <c r="V87" s="41">
        <v>300</v>
      </c>
      <c r="W87" s="1">
        <v>46022</v>
      </c>
      <c r="X87" s="23">
        <f>+Contratos[[#This Row],[VALOR CONTRATO PRINCIPAL]]</f>
        <v>1540000000</v>
      </c>
      <c r="Y87" s="41">
        <f>$D$5-Contratos[[#This Row],[Fecha de Inicio]]</f>
        <v>226</v>
      </c>
      <c r="Z87" s="41">
        <f>ROUND(Contratos[[#This Row],[dias ejecutados]]/(Contratos[[#This Row],[Fecha Finalizacion Programada]]-Contratos[[#This Row],[Fecha de Inicio]])*100,2)</f>
        <v>78.75</v>
      </c>
      <c r="AA87" s="56">
        <v>463499347</v>
      </c>
      <c r="AB87" s="56">
        <f>+Contratos[[#This Row],[Vr. Total con Adiciones]]-Contratos[[#This Row],[Recursos totales Ejecutados o pagados]]</f>
        <v>1230500653</v>
      </c>
      <c r="AC87" s="41">
        <v>1</v>
      </c>
      <c r="AD87" s="23">
        <v>154000000</v>
      </c>
      <c r="AE87" s="23">
        <f>+Contratos[[#This Row],[VALOR TOTAL]]</f>
        <v>1694000000</v>
      </c>
      <c r="AF87" s="41">
        <f>+Contratos[[#This Row],[PLAZO TOTAL
(DÍAS)*]]</f>
        <v>300</v>
      </c>
    </row>
    <row r="88" spans="2:32" x14ac:dyDescent="0.35">
      <c r="B88">
        <v>2025</v>
      </c>
      <c r="C88">
        <v>250339</v>
      </c>
      <c r="D88" s="41" t="s">
        <v>43</v>
      </c>
      <c r="E88" s="41" t="s">
        <v>176</v>
      </c>
      <c r="F88" s="41" t="s">
        <v>47</v>
      </c>
      <c r="G88" s="41" t="s">
        <v>48</v>
      </c>
      <c r="H88" s="41" t="s">
        <v>54</v>
      </c>
      <c r="I88" s="41" t="s">
        <v>55</v>
      </c>
      <c r="J88" s="41" t="s">
        <v>177</v>
      </c>
      <c r="K88" s="41" t="s">
        <v>60</v>
      </c>
      <c r="L88" s="1">
        <v>45945</v>
      </c>
      <c r="M88" s="41"/>
      <c r="N88" s="41"/>
      <c r="O88" s="23">
        <v>28210000</v>
      </c>
      <c r="P88" s="56">
        <v>5776333</v>
      </c>
      <c r="Q88" s="23">
        <v>33986333</v>
      </c>
      <c r="R88" s="56">
        <v>30</v>
      </c>
      <c r="S88" s="56">
        <v>253</v>
      </c>
      <c r="T88" s="1">
        <v>45729</v>
      </c>
      <c r="U88" s="1">
        <v>45733</v>
      </c>
      <c r="V88" s="41">
        <v>210</v>
      </c>
      <c r="W88" s="1">
        <v>45991</v>
      </c>
      <c r="X88" s="23">
        <f>+Contratos[[#This Row],[VALOR CONTRATO PRINCIPAL]]</f>
        <v>28210000</v>
      </c>
      <c r="Y88" s="41">
        <f>$D$5-Contratos[[#This Row],[Fecha de Inicio]]</f>
        <v>228</v>
      </c>
      <c r="Z88" s="41">
        <f>ROUND(Contratos[[#This Row],[dias ejecutados]]/(Contratos[[#This Row],[Fecha Finalizacion Programada]]-Contratos[[#This Row],[Fecha de Inicio]])*100,2)</f>
        <v>88.37</v>
      </c>
      <c r="AA88" s="56">
        <v>22030667</v>
      </c>
      <c r="AB88" s="56">
        <f>+Contratos[[#This Row],[Vr. Total con Adiciones]]-Contratos[[#This Row],[Recursos totales Ejecutados o pagados]]</f>
        <v>11955666</v>
      </c>
      <c r="AC88" s="41">
        <v>2</v>
      </c>
      <c r="AD88" s="23">
        <v>5776333</v>
      </c>
      <c r="AE88" s="23">
        <f>+Contratos[[#This Row],[VALOR TOTAL]]</f>
        <v>33986333</v>
      </c>
      <c r="AF88" s="41">
        <f>+Contratos[[#This Row],[PLAZO TOTAL
(DÍAS)*]]</f>
        <v>253</v>
      </c>
    </row>
    <row r="89" spans="2:32" x14ac:dyDescent="0.35">
      <c r="B89">
        <v>2025</v>
      </c>
      <c r="C89">
        <v>250339</v>
      </c>
      <c r="D89" s="41" t="s">
        <v>43</v>
      </c>
      <c r="E89" s="41" t="s">
        <v>176</v>
      </c>
      <c r="F89" s="41" t="s">
        <v>47</v>
      </c>
      <c r="G89" s="41" t="s">
        <v>48</v>
      </c>
      <c r="H89" s="41" t="s">
        <v>54</v>
      </c>
      <c r="I89" s="41" t="s">
        <v>55</v>
      </c>
      <c r="J89" s="41" t="s">
        <v>177</v>
      </c>
      <c r="K89" s="41" t="s">
        <v>60</v>
      </c>
      <c r="L89" s="1">
        <v>45959</v>
      </c>
      <c r="M89" s="41"/>
      <c r="N89" s="41"/>
      <c r="O89" s="23">
        <v>28210000</v>
      </c>
      <c r="P89" s="56">
        <v>5776333</v>
      </c>
      <c r="Q89" s="23">
        <v>33986333</v>
      </c>
      <c r="R89" s="56">
        <v>30</v>
      </c>
      <c r="S89" s="56">
        <v>253</v>
      </c>
      <c r="T89" s="1">
        <v>45729</v>
      </c>
      <c r="U89" s="1">
        <v>45733</v>
      </c>
      <c r="V89" s="41">
        <v>210</v>
      </c>
      <c r="W89" s="1">
        <v>45991</v>
      </c>
      <c r="X89" s="23">
        <f>+Contratos[[#This Row],[VALOR CONTRATO PRINCIPAL]]</f>
        <v>28210000</v>
      </c>
      <c r="Y89" s="41">
        <f>$D$5-Contratos[[#This Row],[Fecha de Inicio]]</f>
        <v>228</v>
      </c>
      <c r="Z89" s="41">
        <f>ROUND(Contratos[[#This Row],[dias ejecutados]]/(Contratos[[#This Row],[Fecha Finalizacion Programada]]-Contratos[[#This Row],[Fecha de Inicio]])*100,2)</f>
        <v>88.37</v>
      </c>
      <c r="AA89" s="56">
        <v>22030667</v>
      </c>
      <c r="AB89" s="56">
        <f>+Contratos[[#This Row],[Vr. Total con Adiciones]]-Contratos[[#This Row],[Recursos totales Ejecutados o pagados]]</f>
        <v>11955666</v>
      </c>
      <c r="AC89" s="41">
        <v>2</v>
      </c>
      <c r="AD89" s="23">
        <v>5776333</v>
      </c>
      <c r="AE89" s="23">
        <f>+Contratos[[#This Row],[VALOR TOTAL]]</f>
        <v>33986333</v>
      </c>
      <c r="AF89" s="41">
        <f>+Contratos[[#This Row],[PLAZO TOTAL
(DÍAS)*]]</f>
        <v>253</v>
      </c>
    </row>
    <row r="90" spans="2:32" x14ac:dyDescent="0.35">
      <c r="B90">
        <v>2025</v>
      </c>
      <c r="C90">
        <v>250353</v>
      </c>
      <c r="D90" s="41" t="s">
        <v>43</v>
      </c>
      <c r="E90" s="41" t="s">
        <v>178</v>
      </c>
      <c r="F90" s="41" t="s">
        <v>47</v>
      </c>
      <c r="G90" s="41" t="s">
        <v>48</v>
      </c>
      <c r="H90" s="41" t="s">
        <v>54</v>
      </c>
      <c r="I90" s="41" t="s">
        <v>55</v>
      </c>
      <c r="J90" s="41" t="s">
        <v>179</v>
      </c>
      <c r="K90" s="41" t="s">
        <v>60</v>
      </c>
      <c r="L90" s="1">
        <v>45951</v>
      </c>
      <c r="M90" s="41"/>
      <c r="N90" s="41"/>
      <c r="O90" s="23">
        <v>35420000</v>
      </c>
      <c r="P90" s="56">
        <v>5566000</v>
      </c>
      <c r="Q90" s="23">
        <v>40986000</v>
      </c>
      <c r="R90" s="56">
        <v>33</v>
      </c>
      <c r="S90" s="56">
        <v>243</v>
      </c>
      <c r="T90" s="1">
        <v>45736</v>
      </c>
      <c r="U90" s="1">
        <v>45743</v>
      </c>
      <c r="V90" s="41">
        <v>210</v>
      </c>
      <c r="W90" s="1">
        <v>45991</v>
      </c>
      <c r="X90" s="23">
        <f>+Contratos[[#This Row],[VALOR CONTRATO PRINCIPAL]]</f>
        <v>35420000</v>
      </c>
      <c r="Y90" s="41">
        <f>$D$5-Contratos[[#This Row],[Fecha de Inicio]]</f>
        <v>218</v>
      </c>
      <c r="Z90" s="41">
        <f>ROUND(Contratos[[#This Row],[dias ejecutados]]/(Contratos[[#This Row],[Fecha Finalizacion Programada]]-Contratos[[#This Row],[Fecha de Inicio]])*100,2)</f>
        <v>87.9</v>
      </c>
      <c r="AA90" s="56">
        <v>31034667</v>
      </c>
      <c r="AB90" s="56">
        <f>+Contratos[[#This Row],[Vr. Total con Adiciones]]-Contratos[[#This Row],[Recursos totales Ejecutados o pagados]]</f>
        <v>9951333</v>
      </c>
      <c r="AC90" s="41">
        <v>1</v>
      </c>
      <c r="AD90" s="23">
        <v>5566000</v>
      </c>
      <c r="AE90" s="23">
        <f>+Contratos[[#This Row],[VALOR TOTAL]]</f>
        <v>40986000</v>
      </c>
      <c r="AF90" s="41">
        <f>+Contratos[[#This Row],[PLAZO TOTAL
(DÍAS)*]]</f>
        <v>243</v>
      </c>
    </row>
    <row r="91" spans="2:32" x14ac:dyDescent="0.35">
      <c r="B91">
        <v>2025</v>
      </c>
      <c r="C91">
        <v>250355</v>
      </c>
      <c r="D91" s="41" t="s">
        <v>43</v>
      </c>
      <c r="E91" s="41" t="s">
        <v>180</v>
      </c>
      <c r="F91" s="41" t="s">
        <v>47</v>
      </c>
      <c r="G91" s="41" t="s">
        <v>48</v>
      </c>
      <c r="H91" s="41" t="s">
        <v>54</v>
      </c>
      <c r="I91" s="41" t="s">
        <v>55</v>
      </c>
      <c r="J91" s="41" t="s">
        <v>181</v>
      </c>
      <c r="K91" s="41" t="s">
        <v>60</v>
      </c>
      <c r="L91" s="1">
        <v>45954</v>
      </c>
      <c r="M91" s="41"/>
      <c r="N91" s="41"/>
      <c r="O91" s="23">
        <v>39060000</v>
      </c>
      <c r="P91" s="56">
        <v>6138000</v>
      </c>
      <c r="Q91" s="23">
        <v>45198000</v>
      </c>
      <c r="R91" s="56">
        <v>33</v>
      </c>
      <c r="S91" s="56">
        <v>243</v>
      </c>
      <c r="T91" s="1">
        <v>45736</v>
      </c>
      <c r="U91" s="1">
        <v>45743</v>
      </c>
      <c r="V91" s="41">
        <v>210</v>
      </c>
      <c r="W91" s="1">
        <v>45991</v>
      </c>
      <c r="X91" s="23">
        <f>+Contratos[[#This Row],[VALOR CONTRATO PRINCIPAL]]</f>
        <v>39060000</v>
      </c>
      <c r="Y91" s="41">
        <f>$D$5-Contratos[[#This Row],[Fecha de Inicio]]</f>
        <v>218</v>
      </c>
      <c r="Z91" s="41">
        <f>ROUND(Contratos[[#This Row],[dias ejecutados]]/(Contratos[[#This Row],[Fecha Finalizacion Programada]]-Contratos[[#This Row],[Fecha de Inicio]])*100,2)</f>
        <v>87.9</v>
      </c>
      <c r="AA91" s="56">
        <v>34224000</v>
      </c>
      <c r="AB91" s="56">
        <f>+Contratos[[#This Row],[Vr. Total con Adiciones]]-Contratos[[#This Row],[Recursos totales Ejecutados o pagados]]</f>
        <v>10974000</v>
      </c>
      <c r="AC91" s="41">
        <v>1</v>
      </c>
      <c r="AD91" s="23">
        <v>6138000</v>
      </c>
      <c r="AE91" s="23">
        <f>+Contratos[[#This Row],[VALOR TOTAL]]</f>
        <v>45198000</v>
      </c>
      <c r="AF91" s="41">
        <f>+Contratos[[#This Row],[PLAZO TOTAL
(DÍAS)*]]</f>
        <v>243</v>
      </c>
    </row>
    <row r="92" spans="2:32" x14ac:dyDescent="0.35">
      <c r="B92">
        <v>2025</v>
      </c>
      <c r="C92">
        <v>250396</v>
      </c>
      <c r="D92" s="41" t="s">
        <v>43</v>
      </c>
      <c r="E92" s="41" t="s">
        <v>182</v>
      </c>
      <c r="F92" s="41" t="s">
        <v>47</v>
      </c>
      <c r="G92" s="41" t="s">
        <v>48</v>
      </c>
      <c r="H92" s="41" t="s">
        <v>54</v>
      </c>
      <c r="I92" s="41" t="s">
        <v>55</v>
      </c>
      <c r="J92" s="41" t="s">
        <v>183</v>
      </c>
      <c r="K92" s="41" t="s">
        <v>60</v>
      </c>
      <c r="L92" s="1">
        <v>45947</v>
      </c>
      <c r="M92" s="41"/>
      <c r="N92" s="41"/>
      <c r="O92" s="23">
        <v>39660000</v>
      </c>
      <c r="P92" s="56">
        <v>8372667</v>
      </c>
      <c r="Q92" s="23">
        <v>48032667</v>
      </c>
      <c r="R92" s="56">
        <v>38</v>
      </c>
      <c r="S92" s="56">
        <v>218</v>
      </c>
      <c r="T92" s="1">
        <v>45757</v>
      </c>
      <c r="U92" s="1">
        <v>45769</v>
      </c>
      <c r="V92" s="41">
        <v>180</v>
      </c>
      <c r="W92" s="1">
        <v>45991</v>
      </c>
      <c r="X92" s="23">
        <f>+Contratos[[#This Row],[VALOR CONTRATO PRINCIPAL]]</f>
        <v>39660000</v>
      </c>
      <c r="Y92" s="41">
        <f>$D$5-Contratos[[#This Row],[Fecha de Inicio]]</f>
        <v>192</v>
      </c>
      <c r="Z92" s="41">
        <f>ROUND(Contratos[[#This Row],[dias ejecutados]]/(Contratos[[#This Row],[Fecha Finalizacion Programada]]-Contratos[[#This Row],[Fecha de Inicio]])*100,2)</f>
        <v>86.49</v>
      </c>
      <c r="AA92" s="56">
        <v>15203000</v>
      </c>
      <c r="AB92" s="56">
        <f>+Contratos[[#This Row],[Vr. Total con Adiciones]]-Contratos[[#This Row],[Recursos totales Ejecutados o pagados]]</f>
        <v>32829667</v>
      </c>
      <c r="AC92" s="41">
        <v>1</v>
      </c>
      <c r="AD92" s="23">
        <v>8372667</v>
      </c>
      <c r="AE92" s="23">
        <f>+Contratos[[#This Row],[VALOR TOTAL]]</f>
        <v>48032667</v>
      </c>
      <c r="AF92" s="41">
        <f>+Contratos[[#This Row],[PLAZO TOTAL
(DÍAS)*]]</f>
        <v>218</v>
      </c>
    </row>
    <row r="93" spans="2:32" x14ac:dyDescent="0.35">
      <c r="B93">
        <v>2025</v>
      </c>
      <c r="C93">
        <v>250350</v>
      </c>
      <c r="D93" s="41" t="s">
        <v>43</v>
      </c>
      <c r="E93" s="41" t="s">
        <v>184</v>
      </c>
      <c r="F93" s="41" t="s">
        <v>47</v>
      </c>
      <c r="G93" s="41" t="s">
        <v>61</v>
      </c>
      <c r="H93" s="41" t="s">
        <v>54</v>
      </c>
      <c r="I93" s="41" t="s">
        <v>55</v>
      </c>
      <c r="J93" s="41" t="s">
        <v>185</v>
      </c>
      <c r="K93" s="41" t="s">
        <v>60</v>
      </c>
      <c r="L93" s="1">
        <v>45931</v>
      </c>
      <c r="M93" s="41"/>
      <c r="N93" s="41"/>
      <c r="O93" s="23">
        <v>16140000</v>
      </c>
      <c r="P93" s="56">
        <v>5290333</v>
      </c>
      <c r="Q93" s="23">
        <v>21430333</v>
      </c>
      <c r="R93" s="56">
        <v>30</v>
      </c>
      <c r="S93" s="56">
        <v>239</v>
      </c>
      <c r="T93" s="1">
        <v>45736</v>
      </c>
      <c r="U93" s="1">
        <v>45748</v>
      </c>
      <c r="V93" s="41">
        <v>180</v>
      </c>
      <c r="W93" s="1">
        <v>45991</v>
      </c>
      <c r="X93" s="23">
        <f>+Contratos[[#This Row],[VALOR CONTRATO PRINCIPAL]]</f>
        <v>16140000</v>
      </c>
      <c r="Y93" s="41">
        <f>$D$5-Contratos[[#This Row],[Fecha de Inicio]]</f>
        <v>213</v>
      </c>
      <c r="Z93" s="41">
        <f>ROUND(Contratos[[#This Row],[dias ejecutados]]/(Contratos[[#This Row],[Fecha Finalizacion Programada]]-Contratos[[#This Row],[Fecha de Inicio]])*100,2)</f>
        <v>87.65</v>
      </c>
      <c r="AA93" s="56">
        <v>16140000</v>
      </c>
      <c r="AB93" s="56">
        <f>+Contratos[[#This Row],[Vr. Total con Adiciones]]-Contratos[[#This Row],[Recursos totales Ejecutados o pagados]]</f>
        <v>5290333</v>
      </c>
      <c r="AC93" s="41">
        <v>2</v>
      </c>
      <c r="AD93" s="23">
        <v>5290333</v>
      </c>
      <c r="AE93" s="23">
        <f>+Contratos[[#This Row],[VALOR TOTAL]]</f>
        <v>21430333</v>
      </c>
      <c r="AF93" s="41">
        <f>+Contratos[[#This Row],[PLAZO TOTAL
(DÍAS)*]]</f>
        <v>239</v>
      </c>
    </row>
    <row r="94" spans="2:32" x14ac:dyDescent="0.35">
      <c r="B94">
        <v>2025</v>
      </c>
      <c r="C94">
        <v>250350</v>
      </c>
      <c r="D94" s="41" t="s">
        <v>43</v>
      </c>
      <c r="E94" s="41" t="s">
        <v>184</v>
      </c>
      <c r="F94" s="41" t="s">
        <v>47</v>
      </c>
      <c r="G94" s="41" t="s">
        <v>61</v>
      </c>
      <c r="H94" s="41" t="s">
        <v>54</v>
      </c>
      <c r="I94" s="41" t="s">
        <v>55</v>
      </c>
      <c r="J94" s="41" t="s">
        <v>185</v>
      </c>
      <c r="K94" s="41" t="s">
        <v>60</v>
      </c>
      <c r="L94" s="1">
        <v>45960</v>
      </c>
      <c r="M94" s="41"/>
      <c r="N94" s="41"/>
      <c r="O94" s="23">
        <v>16140000</v>
      </c>
      <c r="P94" s="56">
        <v>5290333</v>
      </c>
      <c r="Q94" s="23">
        <v>21430333</v>
      </c>
      <c r="R94" s="56">
        <v>30</v>
      </c>
      <c r="S94" s="56">
        <v>239</v>
      </c>
      <c r="T94" s="1">
        <v>45736</v>
      </c>
      <c r="U94" s="1">
        <v>45748</v>
      </c>
      <c r="V94" s="41">
        <v>180</v>
      </c>
      <c r="W94" s="1">
        <v>45991</v>
      </c>
      <c r="X94" s="23">
        <f>+Contratos[[#This Row],[VALOR CONTRATO PRINCIPAL]]</f>
        <v>16140000</v>
      </c>
      <c r="Y94" s="41">
        <f>$D$5-Contratos[[#This Row],[Fecha de Inicio]]</f>
        <v>213</v>
      </c>
      <c r="Z94" s="41">
        <f>ROUND(Contratos[[#This Row],[dias ejecutados]]/(Contratos[[#This Row],[Fecha Finalizacion Programada]]-Contratos[[#This Row],[Fecha de Inicio]])*100,2)</f>
        <v>87.65</v>
      </c>
      <c r="AA94" s="56">
        <v>16140000</v>
      </c>
      <c r="AB94" s="56">
        <f>+Contratos[[#This Row],[Vr. Total con Adiciones]]-Contratos[[#This Row],[Recursos totales Ejecutados o pagados]]</f>
        <v>5290333</v>
      </c>
      <c r="AC94" s="41">
        <v>2</v>
      </c>
      <c r="AD94" s="23">
        <v>5290333</v>
      </c>
      <c r="AE94" s="23">
        <f>+Contratos[[#This Row],[VALOR TOTAL]]</f>
        <v>21430333</v>
      </c>
      <c r="AF94" s="41">
        <f>+Contratos[[#This Row],[PLAZO TOTAL
(DÍAS)*]]</f>
        <v>239</v>
      </c>
    </row>
    <row r="95" spans="2:32" x14ac:dyDescent="0.35">
      <c r="B95">
        <v>2025</v>
      </c>
      <c r="C95">
        <v>250362</v>
      </c>
      <c r="D95" s="41" t="s">
        <v>43</v>
      </c>
      <c r="E95" s="41" t="s">
        <v>80</v>
      </c>
      <c r="F95" s="41" t="s">
        <v>47</v>
      </c>
      <c r="G95" s="41" t="s">
        <v>61</v>
      </c>
      <c r="H95" s="41" t="s">
        <v>54</v>
      </c>
      <c r="I95" s="41" t="s">
        <v>55</v>
      </c>
      <c r="J95" s="41" t="s">
        <v>81</v>
      </c>
      <c r="K95" s="41" t="s">
        <v>60</v>
      </c>
      <c r="L95" s="1">
        <v>45931</v>
      </c>
      <c r="M95" s="41"/>
      <c r="N95" s="41"/>
      <c r="O95" s="23">
        <v>12420000</v>
      </c>
      <c r="P95" s="56">
        <v>4071000</v>
      </c>
      <c r="Q95" s="23">
        <v>16491000</v>
      </c>
      <c r="R95" s="56">
        <v>30</v>
      </c>
      <c r="S95" s="56">
        <v>239</v>
      </c>
      <c r="T95" s="1">
        <v>45747</v>
      </c>
      <c r="U95" s="1">
        <v>45748</v>
      </c>
      <c r="V95" s="41">
        <v>180</v>
      </c>
      <c r="W95" s="1">
        <v>45991</v>
      </c>
      <c r="X95" s="23">
        <f>+Contratos[[#This Row],[VALOR CONTRATO PRINCIPAL]]</f>
        <v>12420000</v>
      </c>
      <c r="Y95" s="41">
        <f>$D$5-Contratos[[#This Row],[Fecha de Inicio]]</f>
        <v>213</v>
      </c>
      <c r="Z95" s="41">
        <f>ROUND(Contratos[[#This Row],[dias ejecutados]]/(Contratos[[#This Row],[Fecha Finalizacion Programada]]-Contratos[[#This Row],[Fecha de Inicio]])*100,2)</f>
        <v>87.65</v>
      </c>
      <c r="AA95" s="56">
        <v>12420000</v>
      </c>
      <c r="AB95" s="56">
        <f>+Contratos[[#This Row],[Vr. Total con Adiciones]]-Contratos[[#This Row],[Recursos totales Ejecutados o pagados]]</f>
        <v>4071000</v>
      </c>
      <c r="AC95" s="41">
        <v>2</v>
      </c>
      <c r="AD95" s="23">
        <v>4071000</v>
      </c>
      <c r="AE95" s="23">
        <f>+Contratos[[#This Row],[VALOR TOTAL]]</f>
        <v>16491000</v>
      </c>
      <c r="AF95" s="41">
        <f>+Contratos[[#This Row],[PLAZO TOTAL
(DÍAS)*]]</f>
        <v>239</v>
      </c>
    </row>
    <row r="96" spans="2:32" x14ac:dyDescent="0.35">
      <c r="B96">
        <v>2025</v>
      </c>
      <c r="C96">
        <v>250362</v>
      </c>
      <c r="D96" s="41" t="s">
        <v>43</v>
      </c>
      <c r="E96" s="41" t="s">
        <v>80</v>
      </c>
      <c r="F96" s="41" t="s">
        <v>47</v>
      </c>
      <c r="G96" s="41" t="s">
        <v>61</v>
      </c>
      <c r="H96" s="41" t="s">
        <v>54</v>
      </c>
      <c r="I96" s="41" t="s">
        <v>55</v>
      </c>
      <c r="J96" s="41" t="s">
        <v>81</v>
      </c>
      <c r="K96" s="41" t="s">
        <v>60</v>
      </c>
      <c r="L96" s="1">
        <v>45959</v>
      </c>
      <c r="M96" s="41"/>
      <c r="N96" s="41"/>
      <c r="O96" s="23">
        <v>12420000</v>
      </c>
      <c r="P96" s="56">
        <v>4071000</v>
      </c>
      <c r="Q96" s="23">
        <v>16491000</v>
      </c>
      <c r="R96" s="56">
        <v>30</v>
      </c>
      <c r="S96" s="56">
        <v>239</v>
      </c>
      <c r="T96" s="1">
        <v>45747</v>
      </c>
      <c r="U96" s="1">
        <v>45748</v>
      </c>
      <c r="V96" s="41">
        <v>180</v>
      </c>
      <c r="W96" s="1">
        <v>45991</v>
      </c>
      <c r="X96" s="23">
        <f>+Contratos[[#This Row],[VALOR CONTRATO PRINCIPAL]]</f>
        <v>12420000</v>
      </c>
      <c r="Y96" s="41">
        <f>$D$5-Contratos[[#This Row],[Fecha de Inicio]]</f>
        <v>213</v>
      </c>
      <c r="Z96" s="41">
        <f>ROUND(Contratos[[#This Row],[dias ejecutados]]/(Contratos[[#This Row],[Fecha Finalizacion Programada]]-Contratos[[#This Row],[Fecha de Inicio]])*100,2)</f>
        <v>87.65</v>
      </c>
      <c r="AA96" s="56">
        <v>12420000</v>
      </c>
      <c r="AB96" s="56">
        <f>+Contratos[[#This Row],[Vr. Total con Adiciones]]-Contratos[[#This Row],[Recursos totales Ejecutados o pagados]]</f>
        <v>4071000</v>
      </c>
      <c r="AC96" s="41">
        <v>2</v>
      </c>
      <c r="AD96" s="23">
        <v>4071000</v>
      </c>
      <c r="AE96" s="23">
        <f>+Contratos[[#This Row],[VALOR TOTAL]]</f>
        <v>16491000</v>
      </c>
      <c r="AF96" s="41">
        <f>+Contratos[[#This Row],[PLAZO TOTAL
(DÍAS)*]]</f>
        <v>239</v>
      </c>
    </row>
    <row r="97" spans="2:32" x14ac:dyDescent="0.35">
      <c r="B97">
        <v>2025</v>
      </c>
      <c r="C97">
        <v>250363</v>
      </c>
      <c r="D97" s="41" t="s">
        <v>43</v>
      </c>
      <c r="E97" s="41" t="s">
        <v>80</v>
      </c>
      <c r="F97" s="41" t="s">
        <v>47</v>
      </c>
      <c r="G97" s="41" t="s">
        <v>61</v>
      </c>
      <c r="H97" s="41" t="s">
        <v>54</v>
      </c>
      <c r="I97" s="41" t="s">
        <v>55</v>
      </c>
      <c r="J97" s="41" t="s">
        <v>81</v>
      </c>
      <c r="K97" s="41" t="s">
        <v>60</v>
      </c>
      <c r="L97" s="1">
        <v>45933</v>
      </c>
      <c r="M97" s="41"/>
      <c r="N97" s="41"/>
      <c r="O97" s="23">
        <v>12420000</v>
      </c>
      <c r="P97" s="56">
        <v>3933000</v>
      </c>
      <c r="Q97" s="23">
        <v>16353000</v>
      </c>
      <c r="R97" s="56">
        <v>30</v>
      </c>
      <c r="S97" s="56">
        <v>237</v>
      </c>
      <c r="T97" s="1">
        <v>45747</v>
      </c>
      <c r="U97" s="1">
        <v>45750</v>
      </c>
      <c r="V97" s="41">
        <v>180</v>
      </c>
      <c r="W97" s="1">
        <v>45991</v>
      </c>
      <c r="X97" s="23">
        <f>+Contratos[[#This Row],[VALOR CONTRATO PRINCIPAL]]</f>
        <v>12420000</v>
      </c>
      <c r="Y97" s="41">
        <f>$D$5-Contratos[[#This Row],[Fecha de Inicio]]</f>
        <v>211</v>
      </c>
      <c r="Z97" s="41">
        <f>ROUND(Contratos[[#This Row],[dias ejecutados]]/(Contratos[[#This Row],[Fecha Finalizacion Programada]]-Contratos[[#This Row],[Fecha de Inicio]])*100,2)</f>
        <v>87.55</v>
      </c>
      <c r="AA97" s="56">
        <v>11040000</v>
      </c>
      <c r="AB97" s="56">
        <f>+Contratos[[#This Row],[Vr. Total con Adiciones]]-Contratos[[#This Row],[Recursos totales Ejecutados o pagados]]</f>
        <v>5313000</v>
      </c>
      <c r="AC97" s="41">
        <v>2</v>
      </c>
      <c r="AD97" s="23">
        <v>3933000</v>
      </c>
      <c r="AE97" s="23">
        <f>+Contratos[[#This Row],[VALOR TOTAL]]</f>
        <v>16353000</v>
      </c>
      <c r="AF97" s="41">
        <f>+Contratos[[#This Row],[PLAZO TOTAL
(DÍAS)*]]</f>
        <v>237</v>
      </c>
    </row>
    <row r="98" spans="2:32" x14ac:dyDescent="0.35">
      <c r="B98">
        <v>2025</v>
      </c>
      <c r="C98">
        <v>250363</v>
      </c>
      <c r="D98" s="41" t="s">
        <v>43</v>
      </c>
      <c r="E98" s="41" t="s">
        <v>80</v>
      </c>
      <c r="F98" s="41" t="s">
        <v>47</v>
      </c>
      <c r="G98" s="41" t="s">
        <v>61</v>
      </c>
      <c r="H98" s="41" t="s">
        <v>54</v>
      </c>
      <c r="I98" s="41" t="s">
        <v>55</v>
      </c>
      <c r="J98" s="41" t="s">
        <v>81</v>
      </c>
      <c r="K98" s="41" t="s">
        <v>60</v>
      </c>
      <c r="L98" s="1">
        <v>45960</v>
      </c>
      <c r="M98" s="41"/>
      <c r="N98" s="41"/>
      <c r="O98" s="23">
        <v>12420000</v>
      </c>
      <c r="P98" s="56">
        <v>3933000</v>
      </c>
      <c r="Q98" s="23">
        <v>16353000</v>
      </c>
      <c r="R98" s="56">
        <v>30</v>
      </c>
      <c r="S98" s="56">
        <v>237</v>
      </c>
      <c r="T98" s="1">
        <v>45747</v>
      </c>
      <c r="U98" s="1">
        <v>45750</v>
      </c>
      <c r="V98" s="41">
        <v>180</v>
      </c>
      <c r="W98" s="1">
        <v>45991</v>
      </c>
      <c r="X98" s="23">
        <f>+Contratos[[#This Row],[VALOR CONTRATO PRINCIPAL]]</f>
        <v>12420000</v>
      </c>
      <c r="Y98" s="41">
        <f>$D$5-Contratos[[#This Row],[Fecha de Inicio]]</f>
        <v>211</v>
      </c>
      <c r="Z98" s="41">
        <f>ROUND(Contratos[[#This Row],[dias ejecutados]]/(Contratos[[#This Row],[Fecha Finalizacion Programada]]-Contratos[[#This Row],[Fecha de Inicio]])*100,2)</f>
        <v>87.55</v>
      </c>
      <c r="AA98" s="56">
        <v>11040000</v>
      </c>
      <c r="AB98" s="56">
        <f>+Contratos[[#This Row],[Vr. Total con Adiciones]]-Contratos[[#This Row],[Recursos totales Ejecutados o pagados]]</f>
        <v>5313000</v>
      </c>
      <c r="AC98" s="41">
        <v>2</v>
      </c>
      <c r="AD98" s="23">
        <v>3933000</v>
      </c>
      <c r="AE98" s="23">
        <f>+Contratos[[#This Row],[VALOR TOTAL]]</f>
        <v>16353000</v>
      </c>
      <c r="AF98" s="41">
        <f>+Contratos[[#This Row],[PLAZO TOTAL
(DÍAS)*]]</f>
        <v>237</v>
      </c>
    </row>
    <row r="99" spans="2:32" x14ac:dyDescent="0.35">
      <c r="B99">
        <v>2025</v>
      </c>
      <c r="C99">
        <v>250361</v>
      </c>
      <c r="D99" s="41" t="s">
        <v>43</v>
      </c>
      <c r="E99" s="41" t="s">
        <v>186</v>
      </c>
      <c r="F99" s="41" t="s">
        <v>47</v>
      </c>
      <c r="G99" s="41" t="s">
        <v>61</v>
      </c>
      <c r="H99" s="41" t="s">
        <v>54</v>
      </c>
      <c r="I99" s="41" t="s">
        <v>55</v>
      </c>
      <c r="J99" s="41" t="s">
        <v>187</v>
      </c>
      <c r="K99" s="41" t="s">
        <v>60</v>
      </c>
      <c r="L99" s="1">
        <v>45938</v>
      </c>
      <c r="M99" s="41"/>
      <c r="N99" s="41"/>
      <c r="O99" s="23">
        <v>18600000</v>
      </c>
      <c r="P99" s="56">
        <v>5270000</v>
      </c>
      <c r="Q99" s="23">
        <v>23870000</v>
      </c>
      <c r="R99" s="56">
        <v>30</v>
      </c>
      <c r="S99" s="56">
        <v>231</v>
      </c>
      <c r="T99" s="1">
        <v>45747</v>
      </c>
      <c r="U99" s="1">
        <v>45756</v>
      </c>
      <c r="V99" s="41">
        <v>180</v>
      </c>
      <c r="W99" s="1">
        <v>45991</v>
      </c>
      <c r="X99" s="23">
        <f>+Contratos[[#This Row],[VALOR CONTRATO PRINCIPAL]]</f>
        <v>18600000</v>
      </c>
      <c r="Y99" s="41">
        <f>$D$5-Contratos[[#This Row],[Fecha de Inicio]]</f>
        <v>205</v>
      </c>
      <c r="Z99" s="41">
        <f>ROUND(Contratos[[#This Row],[dias ejecutados]]/(Contratos[[#This Row],[Fecha Finalizacion Programada]]-Contratos[[#This Row],[Fecha de Inicio]])*100,2)</f>
        <v>87.23</v>
      </c>
      <c r="AA99" s="56">
        <v>17773333</v>
      </c>
      <c r="AB99" s="56">
        <f>+Contratos[[#This Row],[Vr. Total con Adiciones]]-Contratos[[#This Row],[Recursos totales Ejecutados o pagados]]</f>
        <v>6096667</v>
      </c>
      <c r="AC99" s="41">
        <v>2</v>
      </c>
      <c r="AD99" s="23">
        <v>5270000</v>
      </c>
      <c r="AE99" s="23">
        <f>+Contratos[[#This Row],[VALOR TOTAL]]</f>
        <v>23870000</v>
      </c>
      <c r="AF99" s="41">
        <f>+Contratos[[#This Row],[PLAZO TOTAL
(DÍAS)*]]</f>
        <v>231</v>
      </c>
    </row>
    <row r="100" spans="2:32" x14ac:dyDescent="0.35">
      <c r="B100">
        <v>2025</v>
      </c>
      <c r="C100">
        <v>250361</v>
      </c>
      <c r="D100" s="41" t="s">
        <v>43</v>
      </c>
      <c r="E100" s="41" t="s">
        <v>186</v>
      </c>
      <c r="F100" s="41" t="s">
        <v>47</v>
      </c>
      <c r="G100" s="41" t="s">
        <v>61</v>
      </c>
      <c r="H100" s="41" t="s">
        <v>54</v>
      </c>
      <c r="I100" s="41" t="s">
        <v>55</v>
      </c>
      <c r="J100" s="41" t="s">
        <v>187</v>
      </c>
      <c r="K100" s="41" t="s">
        <v>60</v>
      </c>
      <c r="L100" s="1">
        <v>45959</v>
      </c>
      <c r="M100" s="41"/>
      <c r="N100" s="41"/>
      <c r="O100" s="23">
        <v>18600000</v>
      </c>
      <c r="P100" s="56">
        <v>5270000</v>
      </c>
      <c r="Q100" s="23">
        <v>23870000</v>
      </c>
      <c r="R100" s="56">
        <v>30</v>
      </c>
      <c r="S100" s="56">
        <v>231</v>
      </c>
      <c r="T100" s="1">
        <v>45747</v>
      </c>
      <c r="U100" s="1">
        <v>45756</v>
      </c>
      <c r="V100" s="41">
        <v>180</v>
      </c>
      <c r="W100" s="1">
        <v>45991</v>
      </c>
      <c r="X100" s="23">
        <f>+Contratos[[#This Row],[VALOR CONTRATO PRINCIPAL]]</f>
        <v>18600000</v>
      </c>
      <c r="Y100" s="41">
        <f>$D$5-Contratos[[#This Row],[Fecha de Inicio]]</f>
        <v>205</v>
      </c>
      <c r="Z100" s="41">
        <f>ROUND(Contratos[[#This Row],[dias ejecutados]]/(Contratos[[#This Row],[Fecha Finalizacion Programada]]-Contratos[[#This Row],[Fecha de Inicio]])*100,2)</f>
        <v>87.23</v>
      </c>
      <c r="AA100" s="56">
        <v>17773333</v>
      </c>
      <c r="AB100" s="56">
        <f>+Contratos[[#This Row],[Vr. Total con Adiciones]]-Contratos[[#This Row],[Recursos totales Ejecutados o pagados]]</f>
        <v>6096667</v>
      </c>
      <c r="AC100" s="41">
        <v>2</v>
      </c>
      <c r="AD100" s="23">
        <v>5270000</v>
      </c>
      <c r="AE100" s="23">
        <f>+Contratos[[#This Row],[VALOR TOTAL]]</f>
        <v>23870000</v>
      </c>
      <c r="AF100" s="41">
        <f>+Contratos[[#This Row],[PLAZO TOTAL
(DÍAS)*]]</f>
        <v>231</v>
      </c>
    </row>
    <row r="101" spans="2:32" x14ac:dyDescent="0.35">
      <c r="B101">
        <v>2025</v>
      </c>
      <c r="C101">
        <v>250368</v>
      </c>
      <c r="D101" s="41" t="s">
        <v>43</v>
      </c>
      <c r="E101" s="41" t="s">
        <v>188</v>
      </c>
      <c r="F101" s="41" t="s">
        <v>47</v>
      </c>
      <c r="G101" s="41" t="s">
        <v>48</v>
      </c>
      <c r="H101" s="41" t="s">
        <v>54</v>
      </c>
      <c r="I101" s="41" t="s">
        <v>55</v>
      </c>
      <c r="J101" s="41" t="s">
        <v>189</v>
      </c>
      <c r="K101" s="41" t="s">
        <v>60</v>
      </c>
      <c r="L101" s="1">
        <v>45937</v>
      </c>
      <c r="M101" s="41"/>
      <c r="N101" s="41"/>
      <c r="O101" s="23">
        <v>30360000</v>
      </c>
      <c r="P101" s="56">
        <v>8770667</v>
      </c>
      <c r="Q101" s="23">
        <v>39130667</v>
      </c>
      <c r="R101" s="56">
        <v>30</v>
      </c>
      <c r="S101" s="56">
        <v>232</v>
      </c>
      <c r="T101" s="1">
        <v>45751</v>
      </c>
      <c r="U101" s="1">
        <v>45755</v>
      </c>
      <c r="V101" s="41">
        <v>180</v>
      </c>
      <c r="W101" s="1">
        <v>45991</v>
      </c>
      <c r="X101" s="23">
        <f>+Contratos[[#This Row],[VALOR CONTRATO PRINCIPAL]]</f>
        <v>30360000</v>
      </c>
      <c r="Y101" s="41">
        <f>$D$5-Contratos[[#This Row],[Fecha de Inicio]]</f>
        <v>206</v>
      </c>
      <c r="Z101" s="41">
        <f>ROUND(Contratos[[#This Row],[dias ejecutados]]/(Contratos[[#This Row],[Fecha Finalizacion Programada]]-Contratos[[#This Row],[Fecha de Inicio]])*100,2)</f>
        <v>87.29</v>
      </c>
      <c r="AA101" s="56">
        <v>29179333</v>
      </c>
      <c r="AB101" s="56">
        <f>+Contratos[[#This Row],[Vr. Total con Adiciones]]-Contratos[[#This Row],[Recursos totales Ejecutados o pagados]]</f>
        <v>9951334</v>
      </c>
      <c r="AC101" s="41">
        <v>2</v>
      </c>
      <c r="AD101" s="23">
        <v>8770667</v>
      </c>
      <c r="AE101" s="23">
        <f>+Contratos[[#This Row],[VALOR TOTAL]]</f>
        <v>39130667</v>
      </c>
      <c r="AF101" s="41">
        <f>+Contratos[[#This Row],[PLAZO TOTAL
(DÍAS)*]]</f>
        <v>232</v>
      </c>
    </row>
    <row r="102" spans="2:32" x14ac:dyDescent="0.35">
      <c r="B102">
        <v>2025</v>
      </c>
      <c r="C102">
        <v>250368</v>
      </c>
      <c r="D102" s="41" t="s">
        <v>43</v>
      </c>
      <c r="E102" s="41" t="s">
        <v>188</v>
      </c>
      <c r="F102" s="41" t="s">
        <v>47</v>
      </c>
      <c r="G102" s="41" t="s">
        <v>48</v>
      </c>
      <c r="H102" s="41" t="s">
        <v>54</v>
      </c>
      <c r="I102" s="41" t="s">
        <v>55</v>
      </c>
      <c r="J102" s="41" t="s">
        <v>189</v>
      </c>
      <c r="K102" s="41" t="s">
        <v>60</v>
      </c>
      <c r="L102" s="1">
        <v>45957</v>
      </c>
      <c r="M102" s="41"/>
      <c r="N102" s="41"/>
      <c r="O102" s="23">
        <v>30360000</v>
      </c>
      <c r="P102" s="56">
        <v>8770667</v>
      </c>
      <c r="Q102" s="23">
        <v>39130667</v>
      </c>
      <c r="R102" s="56">
        <v>30</v>
      </c>
      <c r="S102" s="56">
        <v>232</v>
      </c>
      <c r="T102" s="1">
        <v>45751</v>
      </c>
      <c r="U102" s="1">
        <v>45755</v>
      </c>
      <c r="V102" s="41">
        <v>180</v>
      </c>
      <c r="W102" s="1">
        <v>45991</v>
      </c>
      <c r="X102" s="23">
        <f>+Contratos[[#This Row],[VALOR CONTRATO PRINCIPAL]]</f>
        <v>30360000</v>
      </c>
      <c r="Y102" s="41">
        <f>$D$5-Contratos[[#This Row],[Fecha de Inicio]]</f>
        <v>206</v>
      </c>
      <c r="Z102" s="41">
        <f>ROUND(Contratos[[#This Row],[dias ejecutados]]/(Contratos[[#This Row],[Fecha Finalizacion Programada]]-Contratos[[#This Row],[Fecha de Inicio]])*100,2)</f>
        <v>87.29</v>
      </c>
      <c r="AA102" s="56">
        <v>29179333</v>
      </c>
      <c r="AB102" s="56">
        <f>+Contratos[[#This Row],[Vr. Total con Adiciones]]-Contratos[[#This Row],[Recursos totales Ejecutados o pagados]]</f>
        <v>9951334</v>
      </c>
      <c r="AC102" s="41">
        <v>2</v>
      </c>
      <c r="AD102" s="23">
        <v>8770667</v>
      </c>
      <c r="AE102" s="23">
        <f>+Contratos[[#This Row],[VALOR TOTAL]]</f>
        <v>39130667</v>
      </c>
      <c r="AF102" s="41">
        <f>+Contratos[[#This Row],[PLAZO TOTAL
(DÍAS)*]]</f>
        <v>232</v>
      </c>
    </row>
    <row r="103" spans="2:32" x14ac:dyDescent="0.35">
      <c r="B103">
        <v>2025</v>
      </c>
      <c r="C103">
        <v>250374</v>
      </c>
      <c r="D103" s="41" t="s">
        <v>43</v>
      </c>
      <c r="E103" s="41" t="s">
        <v>190</v>
      </c>
      <c r="F103" s="41" t="s">
        <v>47</v>
      </c>
      <c r="G103" s="41" t="s">
        <v>61</v>
      </c>
      <c r="H103" s="41" t="s">
        <v>117</v>
      </c>
      <c r="I103" s="41" t="s">
        <v>44</v>
      </c>
      <c r="J103" s="41" t="s">
        <v>191</v>
      </c>
      <c r="K103" s="41" t="s">
        <v>284</v>
      </c>
      <c r="L103" s="1">
        <v>45958</v>
      </c>
      <c r="M103" s="41"/>
      <c r="N103" s="41"/>
      <c r="O103" s="23">
        <v>33480000</v>
      </c>
      <c r="P103" s="56">
        <v>0</v>
      </c>
      <c r="Q103" s="23">
        <v>33480000</v>
      </c>
      <c r="R103" s="56">
        <v>0</v>
      </c>
      <c r="S103" s="56">
        <v>270</v>
      </c>
      <c r="T103" s="1">
        <v>45749</v>
      </c>
      <c r="U103" s="1">
        <v>45754</v>
      </c>
      <c r="V103" s="41">
        <v>270</v>
      </c>
      <c r="W103" s="1">
        <v>46022</v>
      </c>
      <c r="X103" s="23">
        <f>+Contratos[[#This Row],[VALOR CONTRATO PRINCIPAL]]</f>
        <v>33480000</v>
      </c>
      <c r="Y103" s="41">
        <f>$D$5-Contratos[[#This Row],[Fecha de Inicio]]</f>
        <v>207</v>
      </c>
      <c r="Z103" s="41">
        <f>ROUND(Contratos[[#This Row],[dias ejecutados]]/(Contratos[[#This Row],[Fecha Finalizacion Programada]]-Contratos[[#This Row],[Fecha de Inicio]])*100,2)</f>
        <v>77.239999999999995</v>
      </c>
      <c r="AA103" s="56">
        <v>21576000</v>
      </c>
      <c r="AB103" s="56">
        <f>+Contratos[[#This Row],[Vr. Total con Adiciones]]-Contratos[[#This Row],[Recursos totales Ejecutados o pagados]]</f>
        <v>11904000</v>
      </c>
      <c r="AC103" s="41">
        <v>0</v>
      </c>
      <c r="AD103" s="23">
        <v>0</v>
      </c>
      <c r="AE103" s="23">
        <f>+Contratos[[#This Row],[VALOR TOTAL]]</f>
        <v>33480000</v>
      </c>
      <c r="AF103" s="41">
        <f>+Contratos[[#This Row],[PLAZO TOTAL
(DÍAS)*]]</f>
        <v>270</v>
      </c>
    </row>
    <row r="104" spans="2:32" x14ac:dyDescent="0.35">
      <c r="B104">
        <v>2025</v>
      </c>
      <c r="C104">
        <v>250371</v>
      </c>
      <c r="D104" s="41" t="s">
        <v>43</v>
      </c>
      <c r="E104" s="41" t="s">
        <v>192</v>
      </c>
      <c r="F104" s="41" t="s">
        <v>47</v>
      </c>
      <c r="G104" s="41" t="s">
        <v>48</v>
      </c>
      <c r="H104" s="41" t="s">
        <v>54</v>
      </c>
      <c r="I104" s="41" t="s">
        <v>55</v>
      </c>
      <c r="J104" s="41" t="s">
        <v>193</v>
      </c>
      <c r="K104" s="41" t="s">
        <v>60</v>
      </c>
      <c r="L104" s="1">
        <v>45947</v>
      </c>
      <c r="M104" s="41"/>
      <c r="N104" s="41"/>
      <c r="O104" s="23">
        <v>35420000</v>
      </c>
      <c r="P104" s="56">
        <v>3710667</v>
      </c>
      <c r="Q104" s="23">
        <v>39130667</v>
      </c>
      <c r="R104" s="56">
        <v>22</v>
      </c>
      <c r="S104" s="56">
        <v>232</v>
      </c>
      <c r="T104" s="1">
        <v>45749</v>
      </c>
      <c r="U104" s="1">
        <v>45750</v>
      </c>
      <c r="V104" s="41">
        <v>210</v>
      </c>
      <c r="W104" s="1">
        <v>45986</v>
      </c>
      <c r="X104" s="23">
        <f>+Contratos[[#This Row],[VALOR CONTRATO PRINCIPAL]]</f>
        <v>35420000</v>
      </c>
      <c r="Y104" s="41">
        <f>$D$5-Contratos[[#This Row],[Fecha de Inicio]]</f>
        <v>211</v>
      </c>
      <c r="Z104" s="41">
        <f>ROUND(Contratos[[#This Row],[dias ejecutados]]/(Contratos[[#This Row],[Fecha Finalizacion Programada]]-Contratos[[#This Row],[Fecha de Inicio]])*100,2)</f>
        <v>89.41</v>
      </c>
      <c r="AA104" s="56">
        <v>30022667</v>
      </c>
      <c r="AB104" s="56">
        <f>+Contratos[[#This Row],[Vr. Total con Adiciones]]-Contratos[[#This Row],[Recursos totales Ejecutados o pagados]]</f>
        <v>9108000</v>
      </c>
      <c r="AC104" s="41">
        <v>1</v>
      </c>
      <c r="AD104" s="23">
        <v>3710667</v>
      </c>
      <c r="AE104" s="23">
        <f>+Contratos[[#This Row],[VALOR TOTAL]]</f>
        <v>39130667</v>
      </c>
      <c r="AF104" s="41">
        <f>+Contratos[[#This Row],[PLAZO TOTAL
(DÍAS)*]]</f>
        <v>232</v>
      </c>
    </row>
    <row r="105" spans="2:32" x14ac:dyDescent="0.35">
      <c r="B105">
        <v>2025</v>
      </c>
      <c r="C105">
        <v>250379</v>
      </c>
      <c r="D105" s="41" t="s">
        <v>43</v>
      </c>
      <c r="E105" s="41" t="s">
        <v>194</v>
      </c>
      <c r="F105" s="41" t="s">
        <v>47</v>
      </c>
      <c r="G105" s="41" t="s">
        <v>48</v>
      </c>
      <c r="H105" s="41" t="s">
        <v>54</v>
      </c>
      <c r="I105" s="41" t="s">
        <v>55</v>
      </c>
      <c r="J105" s="41" t="s">
        <v>195</v>
      </c>
      <c r="K105" s="41" t="s">
        <v>60</v>
      </c>
      <c r="L105" s="1">
        <v>45938</v>
      </c>
      <c r="M105" s="41"/>
      <c r="N105" s="41"/>
      <c r="O105" s="23">
        <v>39660000</v>
      </c>
      <c r="P105" s="56">
        <v>11457333</v>
      </c>
      <c r="Q105" s="23">
        <v>51117333</v>
      </c>
      <c r="R105" s="56">
        <v>30</v>
      </c>
      <c r="S105" s="56">
        <v>232</v>
      </c>
      <c r="T105" s="1">
        <v>45751</v>
      </c>
      <c r="U105" s="1">
        <v>45755</v>
      </c>
      <c r="V105" s="41">
        <v>180</v>
      </c>
      <c r="W105" s="1">
        <v>45991</v>
      </c>
      <c r="X105" s="23">
        <f>+Contratos[[#This Row],[VALOR CONTRATO PRINCIPAL]]</f>
        <v>39660000</v>
      </c>
      <c r="Y105" s="41">
        <f>$D$5-Contratos[[#This Row],[Fecha de Inicio]]</f>
        <v>206</v>
      </c>
      <c r="Z105" s="41">
        <f>ROUND(Contratos[[#This Row],[dias ejecutados]]/(Contratos[[#This Row],[Fecha Finalizacion Programada]]-Contratos[[#This Row],[Fecha de Inicio]])*100,2)</f>
        <v>87.29</v>
      </c>
      <c r="AA105" s="56">
        <v>38117667</v>
      </c>
      <c r="AB105" s="56">
        <f>+Contratos[[#This Row],[Vr. Total con Adiciones]]-Contratos[[#This Row],[Recursos totales Ejecutados o pagados]]</f>
        <v>12999666</v>
      </c>
      <c r="AC105" s="41">
        <v>2</v>
      </c>
      <c r="AD105" s="23">
        <v>11457333</v>
      </c>
      <c r="AE105" s="23">
        <f>+Contratos[[#This Row],[VALOR TOTAL]]</f>
        <v>51117333</v>
      </c>
      <c r="AF105" s="41">
        <f>+Contratos[[#This Row],[PLAZO TOTAL
(DÍAS)*]]</f>
        <v>232</v>
      </c>
    </row>
    <row r="106" spans="2:32" x14ac:dyDescent="0.35">
      <c r="B106">
        <v>2025</v>
      </c>
      <c r="C106">
        <v>250379</v>
      </c>
      <c r="D106" s="41" t="s">
        <v>43</v>
      </c>
      <c r="E106" s="41" t="s">
        <v>194</v>
      </c>
      <c r="F106" s="41" t="s">
        <v>47</v>
      </c>
      <c r="G106" s="41" t="s">
        <v>48</v>
      </c>
      <c r="H106" s="41" t="s">
        <v>54</v>
      </c>
      <c r="I106" s="41" t="s">
        <v>55</v>
      </c>
      <c r="J106" s="41" t="s">
        <v>195</v>
      </c>
      <c r="K106" s="41" t="s">
        <v>60</v>
      </c>
      <c r="L106" s="1">
        <v>45954</v>
      </c>
      <c r="M106" s="41"/>
      <c r="N106" s="41"/>
      <c r="O106" s="23">
        <v>39660000</v>
      </c>
      <c r="P106" s="56">
        <v>11457333</v>
      </c>
      <c r="Q106" s="23">
        <v>51117333</v>
      </c>
      <c r="R106" s="56">
        <v>30</v>
      </c>
      <c r="S106" s="56">
        <v>232</v>
      </c>
      <c r="T106" s="1">
        <v>45751</v>
      </c>
      <c r="U106" s="1">
        <v>45755</v>
      </c>
      <c r="V106" s="41">
        <v>180</v>
      </c>
      <c r="W106" s="1">
        <v>45991</v>
      </c>
      <c r="X106" s="23">
        <f>+Contratos[[#This Row],[VALOR CONTRATO PRINCIPAL]]</f>
        <v>39660000</v>
      </c>
      <c r="Y106" s="41">
        <f>$D$5-Contratos[[#This Row],[Fecha de Inicio]]</f>
        <v>206</v>
      </c>
      <c r="Z106" s="41">
        <f>ROUND(Contratos[[#This Row],[dias ejecutados]]/(Contratos[[#This Row],[Fecha Finalizacion Programada]]-Contratos[[#This Row],[Fecha de Inicio]])*100,2)</f>
        <v>87.29</v>
      </c>
      <c r="AA106" s="56">
        <v>38117667</v>
      </c>
      <c r="AB106" s="56">
        <f>+Contratos[[#This Row],[Vr. Total con Adiciones]]-Contratos[[#This Row],[Recursos totales Ejecutados o pagados]]</f>
        <v>12999666</v>
      </c>
      <c r="AC106" s="41">
        <v>2</v>
      </c>
      <c r="AD106" s="23">
        <v>11457333</v>
      </c>
      <c r="AE106" s="23">
        <f>+Contratos[[#This Row],[VALOR TOTAL]]</f>
        <v>51117333</v>
      </c>
      <c r="AF106" s="41">
        <f>+Contratos[[#This Row],[PLAZO TOTAL
(DÍAS)*]]</f>
        <v>232</v>
      </c>
    </row>
    <row r="107" spans="2:32" x14ac:dyDescent="0.35">
      <c r="B107">
        <v>2025</v>
      </c>
      <c r="C107">
        <v>250369</v>
      </c>
      <c r="D107" s="41" t="s">
        <v>43</v>
      </c>
      <c r="E107" s="41" t="s">
        <v>196</v>
      </c>
      <c r="F107" s="41" t="s">
        <v>47</v>
      </c>
      <c r="G107" s="41" t="s">
        <v>48</v>
      </c>
      <c r="H107" s="41" t="s">
        <v>54</v>
      </c>
      <c r="I107" s="41" t="s">
        <v>55</v>
      </c>
      <c r="J107" s="41" t="s">
        <v>197</v>
      </c>
      <c r="K107" s="41" t="s">
        <v>60</v>
      </c>
      <c r="L107" s="1">
        <v>45960</v>
      </c>
      <c r="M107" s="41"/>
      <c r="N107" s="41"/>
      <c r="O107" s="23">
        <v>28210000</v>
      </c>
      <c r="P107" s="56">
        <v>2418000</v>
      </c>
      <c r="Q107" s="23">
        <v>30628000</v>
      </c>
      <c r="R107" s="56">
        <v>18</v>
      </c>
      <c r="S107" s="56">
        <v>228</v>
      </c>
      <c r="T107" s="1">
        <v>45751</v>
      </c>
      <c r="U107" s="1">
        <v>45754</v>
      </c>
      <c r="V107" s="41">
        <v>210</v>
      </c>
      <c r="W107" s="1">
        <v>45986</v>
      </c>
      <c r="X107" s="23">
        <f>+Contratos[[#This Row],[VALOR CONTRATO PRINCIPAL]]</f>
        <v>28210000</v>
      </c>
      <c r="Y107" s="41">
        <f>$D$5-Contratos[[#This Row],[Fecha de Inicio]]</f>
        <v>207</v>
      </c>
      <c r="Z107" s="41">
        <f>ROUND(Contratos[[#This Row],[dias ejecutados]]/(Contratos[[#This Row],[Fecha Finalizacion Programada]]-Contratos[[#This Row],[Fecha de Inicio]])*100,2)</f>
        <v>89.22</v>
      </c>
      <c r="AA107" s="56">
        <v>23374000</v>
      </c>
      <c r="AB107" s="56">
        <f>+Contratos[[#This Row],[Vr. Total con Adiciones]]-Contratos[[#This Row],[Recursos totales Ejecutados o pagados]]</f>
        <v>7254000</v>
      </c>
      <c r="AC107" s="41">
        <v>1</v>
      </c>
      <c r="AD107" s="23">
        <v>2418000</v>
      </c>
      <c r="AE107" s="23">
        <f>+Contratos[[#This Row],[VALOR TOTAL]]</f>
        <v>30628000</v>
      </c>
      <c r="AF107" s="41">
        <f>+Contratos[[#This Row],[PLAZO TOTAL
(DÍAS)*]]</f>
        <v>228</v>
      </c>
    </row>
    <row r="108" spans="2:32" x14ac:dyDescent="0.35">
      <c r="B108">
        <v>2025</v>
      </c>
      <c r="C108">
        <v>250387</v>
      </c>
      <c r="D108" s="41" t="s">
        <v>43</v>
      </c>
      <c r="E108" s="41" t="s">
        <v>198</v>
      </c>
      <c r="F108" s="41" t="s">
        <v>47</v>
      </c>
      <c r="G108" s="41" t="s">
        <v>48</v>
      </c>
      <c r="H108" s="41" t="s">
        <v>54</v>
      </c>
      <c r="I108" s="41" t="s">
        <v>55</v>
      </c>
      <c r="J108" s="41" t="s">
        <v>199</v>
      </c>
      <c r="K108" s="41" t="s">
        <v>60</v>
      </c>
      <c r="L108" s="1">
        <v>45940</v>
      </c>
      <c r="M108" s="41"/>
      <c r="N108" s="41"/>
      <c r="O108" s="23">
        <v>50820000</v>
      </c>
      <c r="P108" s="56">
        <v>14116667</v>
      </c>
      <c r="Q108" s="23">
        <v>64936667</v>
      </c>
      <c r="R108" s="56">
        <v>30</v>
      </c>
      <c r="S108" s="56">
        <v>230</v>
      </c>
      <c r="T108" s="1">
        <v>45755</v>
      </c>
      <c r="U108" s="1">
        <v>45757</v>
      </c>
      <c r="V108" s="41">
        <v>180</v>
      </c>
      <c r="W108" s="1">
        <v>45991</v>
      </c>
      <c r="X108" s="23">
        <f>+Contratos[[#This Row],[VALOR CONTRATO PRINCIPAL]]</f>
        <v>50820000</v>
      </c>
      <c r="Y108" s="41">
        <f>$D$5-Contratos[[#This Row],[Fecha de Inicio]]</f>
        <v>204</v>
      </c>
      <c r="Z108" s="41">
        <f>ROUND(Contratos[[#This Row],[dias ejecutados]]/(Contratos[[#This Row],[Fecha Finalizacion Programada]]-Contratos[[#This Row],[Fecha de Inicio]])*100,2)</f>
        <v>87.18</v>
      </c>
      <c r="AA108" s="56">
        <v>48279000</v>
      </c>
      <c r="AB108" s="56">
        <f>+Contratos[[#This Row],[Vr. Total con Adiciones]]-Contratos[[#This Row],[Recursos totales Ejecutados o pagados]]</f>
        <v>16657667</v>
      </c>
      <c r="AC108" s="41">
        <v>2</v>
      </c>
      <c r="AD108" s="23">
        <v>14116667</v>
      </c>
      <c r="AE108" s="23">
        <f>+Contratos[[#This Row],[VALOR TOTAL]]</f>
        <v>64936667</v>
      </c>
      <c r="AF108" s="41">
        <f>+Contratos[[#This Row],[PLAZO TOTAL
(DÍAS)*]]</f>
        <v>230</v>
      </c>
    </row>
    <row r="109" spans="2:32" x14ac:dyDescent="0.35">
      <c r="B109">
        <v>2025</v>
      </c>
      <c r="C109">
        <v>250387</v>
      </c>
      <c r="D109" s="41" t="s">
        <v>43</v>
      </c>
      <c r="E109" s="41" t="s">
        <v>198</v>
      </c>
      <c r="F109" s="41" t="s">
        <v>47</v>
      </c>
      <c r="G109" s="41" t="s">
        <v>48</v>
      </c>
      <c r="H109" s="41" t="s">
        <v>54</v>
      </c>
      <c r="I109" s="41" t="s">
        <v>55</v>
      </c>
      <c r="J109" s="41" t="s">
        <v>199</v>
      </c>
      <c r="K109" s="41" t="s">
        <v>60</v>
      </c>
      <c r="L109" s="1">
        <v>45959</v>
      </c>
      <c r="M109" s="41"/>
      <c r="N109" s="41"/>
      <c r="O109" s="23">
        <v>50820000</v>
      </c>
      <c r="P109" s="56">
        <v>14116667</v>
      </c>
      <c r="Q109" s="23">
        <v>64936667</v>
      </c>
      <c r="R109" s="56">
        <v>30</v>
      </c>
      <c r="S109" s="56">
        <v>230</v>
      </c>
      <c r="T109" s="1">
        <v>45755</v>
      </c>
      <c r="U109" s="1">
        <v>45757</v>
      </c>
      <c r="V109" s="41">
        <v>180</v>
      </c>
      <c r="W109" s="1">
        <v>45991</v>
      </c>
      <c r="X109" s="23">
        <f>+Contratos[[#This Row],[VALOR CONTRATO PRINCIPAL]]</f>
        <v>50820000</v>
      </c>
      <c r="Y109" s="41">
        <f>$D$5-Contratos[[#This Row],[Fecha de Inicio]]</f>
        <v>204</v>
      </c>
      <c r="Z109" s="41">
        <f>ROUND(Contratos[[#This Row],[dias ejecutados]]/(Contratos[[#This Row],[Fecha Finalizacion Programada]]-Contratos[[#This Row],[Fecha de Inicio]])*100,2)</f>
        <v>87.18</v>
      </c>
      <c r="AA109" s="56">
        <v>48279000</v>
      </c>
      <c r="AB109" s="56">
        <f>+Contratos[[#This Row],[Vr. Total con Adiciones]]-Contratos[[#This Row],[Recursos totales Ejecutados o pagados]]</f>
        <v>16657667</v>
      </c>
      <c r="AC109" s="41">
        <v>2</v>
      </c>
      <c r="AD109" s="23">
        <v>14116667</v>
      </c>
      <c r="AE109" s="23">
        <f>+Contratos[[#This Row],[VALOR TOTAL]]</f>
        <v>64936667</v>
      </c>
      <c r="AF109" s="41">
        <f>+Contratos[[#This Row],[PLAZO TOTAL
(DÍAS)*]]</f>
        <v>230</v>
      </c>
    </row>
    <row r="110" spans="2:32" x14ac:dyDescent="0.35">
      <c r="B110">
        <v>2025</v>
      </c>
      <c r="C110">
        <v>250390</v>
      </c>
      <c r="D110" s="41" t="s">
        <v>43</v>
      </c>
      <c r="E110" s="41" t="s">
        <v>200</v>
      </c>
      <c r="F110" s="41" t="s">
        <v>47</v>
      </c>
      <c r="G110" s="41" t="s">
        <v>48</v>
      </c>
      <c r="H110" s="41" t="s">
        <v>54</v>
      </c>
      <c r="I110" s="41" t="s">
        <v>55</v>
      </c>
      <c r="J110" s="41" t="s">
        <v>201</v>
      </c>
      <c r="K110" s="41" t="s">
        <v>60</v>
      </c>
      <c r="L110" s="1">
        <v>45940</v>
      </c>
      <c r="M110" s="41"/>
      <c r="N110" s="41"/>
      <c r="O110" s="23">
        <v>36600000</v>
      </c>
      <c r="P110" s="56">
        <v>9353333</v>
      </c>
      <c r="Q110" s="23">
        <v>45953333</v>
      </c>
      <c r="R110" s="56">
        <v>30</v>
      </c>
      <c r="S110" s="56">
        <v>226</v>
      </c>
      <c r="T110" s="1">
        <v>45757</v>
      </c>
      <c r="U110" s="1">
        <v>45761</v>
      </c>
      <c r="V110" s="41">
        <v>180</v>
      </c>
      <c r="W110" s="1">
        <v>45991</v>
      </c>
      <c r="X110" s="23">
        <f>+Contratos[[#This Row],[VALOR CONTRATO PRINCIPAL]]</f>
        <v>36600000</v>
      </c>
      <c r="Y110" s="41">
        <f>$D$5-Contratos[[#This Row],[Fecha de Inicio]]</f>
        <v>200</v>
      </c>
      <c r="Z110" s="41">
        <f>ROUND(Contratos[[#This Row],[dias ejecutados]]/(Contratos[[#This Row],[Fecha Finalizacion Programada]]-Contratos[[#This Row],[Fecha de Inicio]])*100,2)</f>
        <v>86.96</v>
      </c>
      <c r="AA110" s="56">
        <v>33956667</v>
      </c>
      <c r="AB110" s="56">
        <f>+Contratos[[#This Row],[Vr. Total con Adiciones]]-Contratos[[#This Row],[Recursos totales Ejecutados o pagados]]</f>
        <v>11996666</v>
      </c>
      <c r="AC110" s="41">
        <v>2</v>
      </c>
      <c r="AD110" s="23">
        <v>9353333</v>
      </c>
      <c r="AE110" s="23">
        <f>+Contratos[[#This Row],[VALOR TOTAL]]</f>
        <v>45953333</v>
      </c>
      <c r="AF110" s="41">
        <f>+Contratos[[#This Row],[PLAZO TOTAL
(DÍAS)*]]</f>
        <v>226</v>
      </c>
    </row>
    <row r="111" spans="2:32" x14ac:dyDescent="0.35">
      <c r="B111">
        <v>2025</v>
      </c>
      <c r="C111">
        <v>250390</v>
      </c>
      <c r="D111" s="41" t="s">
        <v>43</v>
      </c>
      <c r="E111" s="41" t="s">
        <v>200</v>
      </c>
      <c r="F111" s="41" t="s">
        <v>47</v>
      </c>
      <c r="G111" s="41" t="s">
        <v>48</v>
      </c>
      <c r="H111" s="41" t="s">
        <v>54</v>
      </c>
      <c r="I111" s="41" t="s">
        <v>55</v>
      </c>
      <c r="J111" s="41" t="s">
        <v>201</v>
      </c>
      <c r="K111" s="41" t="s">
        <v>60</v>
      </c>
      <c r="L111" s="1">
        <v>45959</v>
      </c>
      <c r="M111" s="41"/>
      <c r="N111" s="41"/>
      <c r="O111" s="23">
        <v>36600000</v>
      </c>
      <c r="P111" s="56">
        <v>9353333</v>
      </c>
      <c r="Q111" s="23">
        <v>45953333</v>
      </c>
      <c r="R111" s="56">
        <v>30</v>
      </c>
      <c r="S111" s="56">
        <v>226</v>
      </c>
      <c r="T111" s="1">
        <v>45757</v>
      </c>
      <c r="U111" s="1">
        <v>45761</v>
      </c>
      <c r="V111" s="41">
        <v>180</v>
      </c>
      <c r="W111" s="1">
        <v>45991</v>
      </c>
      <c r="X111" s="23">
        <f>+Contratos[[#This Row],[VALOR CONTRATO PRINCIPAL]]</f>
        <v>36600000</v>
      </c>
      <c r="Y111" s="41">
        <f>$D$5-Contratos[[#This Row],[Fecha de Inicio]]</f>
        <v>200</v>
      </c>
      <c r="Z111" s="41">
        <f>ROUND(Contratos[[#This Row],[dias ejecutados]]/(Contratos[[#This Row],[Fecha Finalizacion Programada]]-Contratos[[#This Row],[Fecha de Inicio]])*100,2)</f>
        <v>86.96</v>
      </c>
      <c r="AA111" s="56">
        <v>33956667</v>
      </c>
      <c r="AB111" s="56">
        <f>+Contratos[[#This Row],[Vr. Total con Adiciones]]-Contratos[[#This Row],[Recursos totales Ejecutados o pagados]]</f>
        <v>11996666</v>
      </c>
      <c r="AC111" s="41">
        <v>2</v>
      </c>
      <c r="AD111" s="23">
        <v>9353333</v>
      </c>
      <c r="AE111" s="23">
        <f>+Contratos[[#This Row],[VALOR TOTAL]]</f>
        <v>45953333</v>
      </c>
      <c r="AF111" s="41">
        <f>+Contratos[[#This Row],[PLAZO TOTAL
(DÍAS)*]]</f>
        <v>226</v>
      </c>
    </row>
    <row r="112" spans="2:32" x14ac:dyDescent="0.35">
      <c r="B112">
        <v>2025</v>
      </c>
      <c r="C112">
        <v>250378</v>
      </c>
      <c r="D112" s="41" t="s">
        <v>43</v>
      </c>
      <c r="E112" s="41" t="s">
        <v>202</v>
      </c>
      <c r="F112" s="41" t="s">
        <v>47</v>
      </c>
      <c r="G112" s="41" t="s">
        <v>48</v>
      </c>
      <c r="H112" s="41" t="s">
        <v>54</v>
      </c>
      <c r="I112" s="41" t="s">
        <v>55</v>
      </c>
      <c r="J112" s="41" t="s">
        <v>203</v>
      </c>
      <c r="K112" s="41" t="s">
        <v>60</v>
      </c>
      <c r="L112" s="1">
        <v>45961</v>
      </c>
      <c r="M112" s="41"/>
      <c r="N112" s="41"/>
      <c r="O112" s="23">
        <v>39060000</v>
      </c>
      <c r="P112" s="56">
        <v>3162000</v>
      </c>
      <c r="Q112" s="23">
        <v>42222000</v>
      </c>
      <c r="R112" s="56">
        <v>17</v>
      </c>
      <c r="S112" s="56">
        <v>227</v>
      </c>
      <c r="T112" s="1">
        <v>45751</v>
      </c>
      <c r="U112" s="1">
        <v>45755</v>
      </c>
      <c r="V112" s="41">
        <v>210</v>
      </c>
      <c r="W112" s="1">
        <v>45986</v>
      </c>
      <c r="X112" s="23">
        <f>+Contratos[[#This Row],[VALOR CONTRATO PRINCIPAL]]</f>
        <v>39060000</v>
      </c>
      <c r="Y112" s="41">
        <f>$D$5-Contratos[[#This Row],[Fecha de Inicio]]</f>
        <v>206</v>
      </c>
      <c r="Z112" s="41">
        <f>ROUND(Contratos[[#This Row],[dias ejecutados]]/(Contratos[[#This Row],[Fecha Finalizacion Programada]]-Contratos[[#This Row],[Fecha de Inicio]])*100,2)</f>
        <v>89.18</v>
      </c>
      <c r="AA112" s="56">
        <v>32178000</v>
      </c>
      <c r="AB112" s="56">
        <f>+Contratos[[#This Row],[Vr. Total con Adiciones]]-Contratos[[#This Row],[Recursos totales Ejecutados o pagados]]</f>
        <v>10044000</v>
      </c>
      <c r="AC112" s="41">
        <v>1</v>
      </c>
      <c r="AD112" s="23">
        <v>3162000</v>
      </c>
      <c r="AE112" s="23">
        <f>+Contratos[[#This Row],[VALOR TOTAL]]</f>
        <v>42222000</v>
      </c>
      <c r="AF112" s="41">
        <f>+Contratos[[#This Row],[PLAZO TOTAL
(DÍAS)*]]</f>
        <v>227</v>
      </c>
    </row>
    <row r="113" spans="2:32" x14ac:dyDescent="0.35">
      <c r="B113">
        <v>2025</v>
      </c>
      <c r="C113">
        <v>250380</v>
      </c>
      <c r="D113" s="41" t="s">
        <v>43</v>
      </c>
      <c r="E113" s="41" t="s">
        <v>204</v>
      </c>
      <c r="F113" s="41" t="s">
        <v>47</v>
      </c>
      <c r="G113" s="41" t="s">
        <v>61</v>
      </c>
      <c r="H113" s="41" t="s">
        <v>54</v>
      </c>
      <c r="I113" s="41" t="s">
        <v>55</v>
      </c>
      <c r="J113" s="41" t="s">
        <v>205</v>
      </c>
      <c r="K113" s="41" t="s">
        <v>60</v>
      </c>
      <c r="L113" s="1">
        <v>45936</v>
      </c>
      <c r="M113" s="41"/>
      <c r="N113" s="41"/>
      <c r="O113" s="23">
        <v>16740000</v>
      </c>
      <c r="P113" s="56">
        <v>4929000</v>
      </c>
      <c r="Q113" s="23">
        <v>21669000</v>
      </c>
      <c r="R113" s="56">
        <v>30</v>
      </c>
      <c r="S113" s="56">
        <v>233</v>
      </c>
      <c r="T113" s="1">
        <v>45751</v>
      </c>
      <c r="U113" s="1">
        <v>45754</v>
      </c>
      <c r="V113" s="41">
        <v>180</v>
      </c>
      <c r="W113" s="1">
        <v>45991</v>
      </c>
      <c r="X113" s="23">
        <f>+Contratos[[#This Row],[VALOR CONTRATO PRINCIPAL]]</f>
        <v>16740000</v>
      </c>
      <c r="Y113" s="41">
        <f>$D$5-Contratos[[#This Row],[Fecha de Inicio]]</f>
        <v>207</v>
      </c>
      <c r="Z113" s="41">
        <f>ROUND(Contratos[[#This Row],[dias ejecutados]]/(Contratos[[#This Row],[Fecha Finalizacion Programada]]-Contratos[[#This Row],[Fecha de Inicio]])*100,2)</f>
        <v>87.34</v>
      </c>
      <c r="AA113" s="56">
        <v>16182000</v>
      </c>
      <c r="AB113" s="56">
        <f>+Contratos[[#This Row],[Vr. Total con Adiciones]]-Contratos[[#This Row],[Recursos totales Ejecutados o pagados]]</f>
        <v>5487000</v>
      </c>
      <c r="AC113" s="41">
        <v>2</v>
      </c>
      <c r="AD113" s="23">
        <v>4929000</v>
      </c>
      <c r="AE113" s="23">
        <f>+Contratos[[#This Row],[VALOR TOTAL]]</f>
        <v>21669000</v>
      </c>
      <c r="AF113" s="41">
        <f>+Contratos[[#This Row],[PLAZO TOTAL
(DÍAS)*]]</f>
        <v>233</v>
      </c>
    </row>
    <row r="114" spans="2:32" x14ac:dyDescent="0.35">
      <c r="B114">
        <v>2025</v>
      </c>
      <c r="C114">
        <v>250380</v>
      </c>
      <c r="D114" s="41" t="s">
        <v>43</v>
      </c>
      <c r="E114" s="41" t="s">
        <v>204</v>
      </c>
      <c r="F114" s="41" t="s">
        <v>47</v>
      </c>
      <c r="G114" s="41" t="s">
        <v>61</v>
      </c>
      <c r="H114" s="41" t="s">
        <v>54</v>
      </c>
      <c r="I114" s="41" t="s">
        <v>55</v>
      </c>
      <c r="J114" s="41" t="s">
        <v>205</v>
      </c>
      <c r="K114" s="41" t="s">
        <v>60</v>
      </c>
      <c r="L114" s="1">
        <v>45960</v>
      </c>
      <c r="M114" s="41"/>
      <c r="N114" s="41"/>
      <c r="O114" s="23">
        <v>16740000</v>
      </c>
      <c r="P114" s="56">
        <v>4929000</v>
      </c>
      <c r="Q114" s="23">
        <v>21669000</v>
      </c>
      <c r="R114" s="56">
        <v>30</v>
      </c>
      <c r="S114" s="56">
        <v>233</v>
      </c>
      <c r="T114" s="1">
        <v>45751</v>
      </c>
      <c r="U114" s="1">
        <v>45754</v>
      </c>
      <c r="V114" s="41">
        <v>180</v>
      </c>
      <c r="W114" s="1">
        <v>45991</v>
      </c>
      <c r="X114" s="23">
        <f>+Contratos[[#This Row],[VALOR CONTRATO PRINCIPAL]]</f>
        <v>16740000</v>
      </c>
      <c r="Y114" s="41">
        <f>$D$5-Contratos[[#This Row],[Fecha de Inicio]]</f>
        <v>207</v>
      </c>
      <c r="Z114" s="41">
        <f>ROUND(Contratos[[#This Row],[dias ejecutados]]/(Contratos[[#This Row],[Fecha Finalizacion Programada]]-Contratos[[#This Row],[Fecha de Inicio]])*100,2)</f>
        <v>87.34</v>
      </c>
      <c r="AA114" s="56">
        <v>16182000</v>
      </c>
      <c r="AB114" s="56">
        <f>+Contratos[[#This Row],[Vr. Total con Adiciones]]-Contratos[[#This Row],[Recursos totales Ejecutados o pagados]]</f>
        <v>5487000</v>
      </c>
      <c r="AC114" s="41">
        <v>2</v>
      </c>
      <c r="AD114" s="23">
        <v>4929000</v>
      </c>
      <c r="AE114" s="23">
        <f>+Contratos[[#This Row],[VALOR TOTAL]]</f>
        <v>21669000</v>
      </c>
      <c r="AF114" s="41">
        <f>+Contratos[[#This Row],[PLAZO TOTAL
(DÍAS)*]]</f>
        <v>233</v>
      </c>
    </row>
    <row r="115" spans="2:32" x14ac:dyDescent="0.35">
      <c r="B115">
        <v>2025</v>
      </c>
      <c r="C115">
        <v>250395</v>
      </c>
      <c r="D115" s="41" t="s">
        <v>43</v>
      </c>
      <c r="E115" s="41" t="s">
        <v>206</v>
      </c>
      <c r="F115" s="41" t="s">
        <v>47</v>
      </c>
      <c r="G115" s="41" t="s">
        <v>61</v>
      </c>
      <c r="H115" s="41" t="s">
        <v>54</v>
      </c>
      <c r="I115" s="41" t="s">
        <v>55</v>
      </c>
      <c r="J115" s="41" t="s">
        <v>207</v>
      </c>
      <c r="K115" s="41" t="s">
        <v>60</v>
      </c>
      <c r="L115" s="1">
        <v>45944</v>
      </c>
      <c r="M115" s="41"/>
      <c r="N115" s="41"/>
      <c r="O115" s="23">
        <v>20460000</v>
      </c>
      <c r="P115" s="56">
        <v>5115000</v>
      </c>
      <c r="Q115" s="23">
        <v>25575000</v>
      </c>
      <c r="R115" s="56">
        <v>30</v>
      </c>
      <c r="S115" s="56">
        <v>225</v>
      </c>
      <c r="T115" s="1">
        <v>45756</v>
      </c>
      <c r="U115" s="1">
        <v>45762</v>
      </c>
      <c r="V115" s="41">
        <v>180</v>
      </c>
      <c r="W115" s="1">
        <v>45991</v>
      </c>
      <c r="X115" s="23">
        <f>+Contratos[[#This Row],[VALOR CONTRATO PRINCIPAL]]</f>
        <v>20460000</v>
      </c>
      <c r="Y115" s="41">
        <f>$D$5-Contratos[[#This Row],[Fecha de Inicio]]</f>
        <v>199</v>
      </c>
      <c r="Z115" s="41">
        <f>ROUND(Contratos[[#This Row],[dias ejecutados]]/(Contratos[[#This Row],[Fecha Finalizacion Programada]]-Contratos[[#This Row],[Fecha de Inicio]])*100,2)</f>
        <v>86.9</v>
      </c>
      <c r="AA115" s="56">
        <v>18758667</v>
      </c>
      <c r="AB115" s="56">
        <f>+Contratos[[#This Row],[Vr. Total con Adiciones]]-Contratos[[#This Row],[Recursos totales Ejecutados o pagados]]</f>
        <v>6816333</v>
      </c>
      <c r="AC115" s="41">
        <v>2</v>
      </c>
      <c r="AD115" s="23">
        <v>5115000</v>
      </c>
      <c r="AE115" s="23">
        <f>+Contratos[[#This Row],[VALOR TOTAL]]</f>
        <v>25575000</v>
      </c>
      <c r="AF115" s="41">
        <f>+Contratos[[#This Row],[PLAZO TOTAL
(DÍAS)*]]</f>
        <v>225</v>
      </c>
    </row>
    <row r="116" spans="2:32" x14ac:dyDescent="0.35">
      <c r="B116">
        <v>2025</v>
      </c>
      <c r="C116">
        <v>250395</v>
      </c>
      <c r="D116" s="41" t="s">
        <v>43</v>
      </c>
      <c r="E116" s="41" t="s">
        <v>206</v>
      </c>
      <c r="F116" s="41" t="s">
        <v>47</v>
      </c>
      <c r="G116" s="41" t="s">
        <v>61</v>
      </c>
      <c r="H116" s="41" t="s">
        <v>54</v>
      </c>
      <c r="I116" s="41" t="s">
        <v>55</v>
      </c>
      <c r="J116" s="41" t="s">
        <v>207</v>
      </c>
      <c r="K116" s="41" t="s">
        <v>60</v>
      </c>
      <c r="L116" s="1">
        <v>45959</v>
      </c>
      <c r="M116" s="41"/>
      <c r="N116" s="41"/>
      <c r="O116" s="23">
        <v>20460000</v>
      </c>
      <c r="P116" s="56">
        <v>5115000</v>
      </c>
      <c r="Q116" s="23">
        <v>25575000</v>
      </c>
      <c r="R116" s="56">
        <v>30</v>
      </c>
      <c r="S116" s="56">
        <v>225</v>
      </c>
      <c r="T116" s="1">
        <v>45756</v>
      </c>
      <c r="U116" s="1">
        <v>45762</v>
      </c>
      <c r="V116" s="41">
        <v>180</v>
      </c>
      <c r="W116" s="1">
        <v>45991</v>
      </c>
      <c r="X116" s="23">
        <f>+Contratos[[#This Row],[VALOR CONTRATO PRINCIPAL]]</f>
        <v>20460000</v>
      </c>
      <c r="Y116" s="41">
        <f>$D$5-Contratos[[#This Row],[Fecha de Inicio]]</f>
        <v>199</v>
      </c>
      <c r="Z116" s="41">
        <f>ROUND(Contratos[[#This Row],[dias ejecutados]]/(Contratos[[#This Row],[Fecha Finalizacion Programada]]-Contratos[[#This Row],[Fecha de Inicio]])*100,2)</f>
        <v>86.9</v>
      </c>
      <c r="AA116" s="56">
        <v>18758667</v>
      </c>
      <c r="AB116" s="56">
        <f>+Contratos[[#This Row],[Vr. Total con Adiciones]]-Contratos[[#This Row],[Recursos totales Ejecutados o pagados]]</f>
        <v>6816333</v>
      </c>
      <c r="AC116" s="41">
        <v>2</v>
      </c>
      <c r="AD116" s="23">
        <v>5115000</v>
      </c>
      <c r="AE116" s="23">
        <f>+Contratos[[#This Row],[VALOR TOTAL]]</f>
        <v>25575000</v>
      </c>
      <c r="AF116" s="41">
        <f>+Contratos[[#This Row],[PLAZO TOTAL
(DÍAS)*]]</f>
        <v>225</v>
      </c>
    </row>
    <row r="117" spans="2:32" x14ac:dyDescent="0.35">
      <c r="B117">
        <v>2025</v>
      </c>
      <c r="C117">
        <v>250388</v>
      </c>
      <c r="D117" s="41" t="s">
        <v>43</v>
      </c>
      <c r="E117" s="41" t="s">
        <v>208</v>
      </c>
      <c r="F117" s="41" t="s">
        <v>47</v>
      </c>
      <c r="G117" s="41" t="s">
        <v>61</v>
      </c>
      <c r="H117" s="41" t="s">
        <v>54</v>
      </c>
      <c r="I117" s="41" t="s">
        <v>55</v>
      </c>
      <c r="J117" s="41" t="s">
        <v>209</v>
      </c>
      <c r="K117" s="41" t="s">
        <v>60</v>
      </c>
      <c r="L117" s="1">
        <v>45940</v>
      </c>
      <c r="M117" s="41"/>
      <c r="N117" s="41"/>
      <c r="O117" s="23">
        <v>27300000</v>
      </c>
      <c r="P117" s="56">
        <v>3033333</v>
      </c>
      <c r="Q117" s="23">
        <v>30333333</v>
      </c>
      <c r="R117" s="56">
        <v>20</v>
      </c>
      <c r="S117" s="56">
        <v>200</v>
      </c>
      <c r="T117" s="1">
        <v>45755</v>
      </c>
      <c r="U117" s="1">
        <v>45757</v>
      </c>
      <c r="V117" s="41">
        <v>180</v>
      </c>
      <c r="W117" s="1">
        <v>45991</v>
      </c>
      <c r="X117" s="23">
        <f>+Contratos[[#This Row],[VALOR CONTRATO PRINCIPAL]]</f>
        <v>27300000</v>
      </c>
      <c r="Y117" s="41">
        <f>$D$5-Contratos[[#This Row],[Fecha de Inicio]]</f>
        <v>204</v>
      </c>
      <c r="Z117" s="41">
        <f>ROUND(Contratos[[#This Row],[dias ejecutados]]/(Contratos[[#This Row],[Fecha Finalizacion Programada]]-Contratos[[#This Row],[Fecha de Inicio]])*100,2)</f>
        <v>87.18</v>
      </c>
      <c r="AA117" s="56">
        <v>25885000</v>
      </c>
      <c r="AB117" s="56">
        <f>+Contratos[[#This Row],[Vr. Total con Adiciones]]-Contratos[[#This Row],[Recursos totales Ejecutados o pagados]]</f>
        <v>4448333</v>
      </c>
      <c r="AC117" s="41">
        <v>2</v>
      </c>
      <c r="AD117" s="23">
        <v>7583333</v>
      </c>
      <c r="AE117" s="23">
        <f>+Contratos[[#This Row],[VALOR TOTAL]]</f>
        <v>30333333</v>
      </c>
      <c r="AF117" s="41">
        <f>+Contratos[[#This Row],[PLAZO TOTAL
(DÍAS)*]]</f>
        <v>200</v>
      </c>
    </row>
    <row r="118" spans="2:32" x14ac:dyDescent="0.35">
      <c r="B118">
        <v>2025</v>
      </c>
      <c r="C118">
        <v>250388</v>
      </c>
      <c r="D118" s="41" t="s">
        <v>43</v>
      </c>
      <c r="E118" s="41" t="s">
        <v>208</v>
      </c>
      <c r="F118" s="41" t="s">
        <v>47</v>
      </c>
      <c r="G118" s="41" t="s">
        <v>61</v>
      </c>
      <c r="H118" s="41" t="s">
        <v>54</v>
      </c>
      <c r="I118" s="41" t="s">
        <v>55</v>
      </c>
      <c r="J118" s="41" t="s">
        <v>209</v>
      </c>
      <c r="K118" s="41" t="s">
        <v>60</v>
      </c>
      <c r="L118" s="1">
        <v>45959</v>
      </c>
      <c r="M118" s="41"/>
      <c r="N118" s="41"/>
      <c r="O118" s="23">
        <v>27300000</v>
      </c>
      <c r="P118" s="56">
        <v>3033333</v>
      </c>
      <c r="Q118" s="23">
        <v>30333333</v>
      </c>
      <c r="R118" s="56">
        <v>20</v>
      </c>
      <c r="S118" s="56">
        <v>200</v>
      </c>
      <c r="T118" s="1">
        <v>45755</v>
      </c>
      <c r="U118" s="1">
        <v>45757</v>
      </c>
      <c r="V118" s="41">
        <v>180</v>
      </c>
      <c r="W118" s="1">
        <v>45991</v>
      </c>
      <c r="X118" s="23">
        <f>+Contratos[[#This Row],[VALOR CONTRATO PRINCIPAL]]</f>
        <v>27300000</v>
      </c>
      <c r="Y118" s="41">
        <f>$D$5-Contratos[[#This Row],[Fecha de Inicio]]</f>
        <v>204</v>
      </c>
      <c r="Z118" s="41">
        <f>ROUND(Contratos[[#This Row],[dias ejecutados]]/(Contratos[[#This Row],[Fecha Finalizacion Programada]]-Contratos[[#This Row],[Fecha de Inicio]])*100,2)</f>
        <v>87.18</v>
      </c>
      <c r="AA118" s="56">
        <v>25885000</v>
      </c>
      <c r="AB118" s="56">
        <f>+Contratos[[#This Row],[Vr. Total con Adiciones]]-Contratos[[#This Row],[Recursos totales Ejecutados o pagados]]</f>
        <v>4448333</v>
      </c>
      <c r="AC118" s="41">
        <v>2</v>
      </c>
      <c r="AD118" s="23">
        <v>7583333</v>
      </c>
      <c r="AE118" s="23">
        <f>+Contratos[[#This Row],[VALOR TOTAL]]</f>
        <v>30333333</v>
      </c>
      <c r="AF118" s="41">
        <f>+Contratos[[#This Row],[PLAZO TOTAL
(DÍAS)*]]</f>
        <v>200</v>
      </c>
    </row>
    <row r="119" spans="2:32" x14ac:dyDescent="0.35">
      <c r="B119">
        <v>2025</v>
      </c>
      <c r="C119">
        <v>250391</v>
      </c>
      <c r="D119" s="41" t="s">
        <v>43</v>
      </c>
      <c r="E119" s="41" t="s">
        <v>210</v>
      </c>
      <c r="F119" s="41" t="s">
        <v>47</v>
      </c>
      <c r="G119" s="41" t="s">
        <v>48</v>
      </c>
      <c r="H119" s="41" t="s">
        <v>54</v>
      </c>
      <c r="I119" s="41" t="s">
        <v>55</v>
      </c>
      <c r="J119" s="41" t="s">
        <v>211</v>
      </c>
      <c r="K119" s="41" t="s">
        <v>60</v>
      </c>
      <c r="L119" s="1">
        <v>45939</v>
      </c>
      <c r="M119" s="41"/>
      <c r="N119" s="41"/>
      <c r="O119" s="23">
        <v>24180000</v>
      </c>
      <c r="P119" s="56">
        <v>6582333</v>
      </c>
      <c r="Q119" s="23">
        <v>30762333</v>
      </c>
      <c r="R119" s="56">
        <v>30</v>
      </c>
      <c r="S119" s="56">
        <v>229</v>
      </c>
      <c r="T119" s="1">
        <v>45756</v>
      </c>
      <c r="U119" s="1">
        <v>45758</v>
      </c>
      <c r="V119" s="41">
        <v>180</v>
      </c>
      <c r="W119" s="1">
        <v>45991</v>
      </c>
      <c r="X119" s="23">
        <f>+Contratos[[#This Row],[VALOR CONTRATO PRINCIPAL]]</f>
        <v>24180000</v>
      </c>
      <c r="Y119" s="41">
        <f>$D$5-Contratos[[#This Row],[Fecha de Inicio]]</f>
        <v>203</v>
      </c>
      <c r="Z119" s="41">
        <f>ROUND(Contratos[[#This Row],[dias ejecutados]]/(Contratos[[#This Row],[Fecha Finalizacion Programada]]-Contratos[[#This Row],[Fecha de Inicio]])*100,2)</f>
        <v>87.12</v>
      </c>
      <c r="AA119" s="56">
        <v>18806667</v>
      </c>
      <c r="AB119" s="56">
        <f>+Contratos[[#This Row],[Vr. Total con Adiciones]]-Contratos[[#This Row],[Recursos totales Ejecutados o pagados]]</f>
        <v>11955666</v>
      </c>
      <c r="AC119" s="41">
        <v>2</v>
      </c>
      <c r="AD119" s="23">
        <v>6582333</v>
      </c>
      <c r="AE119" s="23">
        <f>+Contratos[[#This Row],[VALOR TOTAL]]</f>
        <v>30762333</v>
      </c>
      <c r="AF119" s="41">
        <f>+Contratos[[#This Row],[PLAZO TOTAL
(DÍAS)*]]</f>
        <v>229</v>
      </c>
    </row>
    <row r="120" spans="2:32" x14ac:dyDescent="0.35">
      <c r="B120">
        <v>2025</v>
      </c>
      <c r="C120">
        <v>250391</v>
      </c>
      <c r="D120" s="41" t="s">
        <v>43</v>
      </c>
      <c r="E120" s="41" t="s">
        <v>210</v>
      </c>
      <c r="F120" s="41" t="s">
        <v>47</v>
      </c>
      <c r="G120" s="41" t="s">
        <v>48</v>
      </c>
      <c r="H120" s="41" t="s">
        <v>54</v>
      </c>
      <c r="I120" s="41" t="s">
        <v>55</v>
      </c>
      <c r="J120" s="41" t="s">
        <v>211</v>
      </c>
      <c r="K120" s="41" t="s">
        <v>60</v>
      </c>
      <c r="L120" s="1">
        <v>45957</v>
      </c>
      <c r="M120" s="41"/>
      <c r="N120" s="41"/>
      <c r="O120" s="23">
        <v>24180000</v>
      </c>
      <c r="P120" s="56">
        <v>6582333</v>
      </c>
      <c r="Q120" s="23">
        <v>30762333</v>
      </c>
      <c r="R120" s="56">
        <v>30</v>
      </c>
      <c r="S120" s="56">
        <v>229</v>
      </c>
      <c r="T120" s="1">
        <v>45756</v>
      </c>
      <c r="U120" s="1">
        <v>45758</v>
      </c>
      <c r="V120" s="41">
        <v>180</v>
      </c>
      <c r="W120" s="1">
        <v>45991</v>
      </c>
      <c r="X120" s="23">
        <f>+Contratos[[#This Row],[VALOR CONTRATO PRINCIPAL]]</f>
        <v>24180000</v>
      </c>
      <c r="Y120" s="41">
        <f>$D$5-Contratos[[#This Row],[Fecha de Inicio]]</f>
        <v>203</v>
      </c>
      <c r="Z120" s="41">
        <f>ROUND(Contratos[[#This Row],[dias ejecutados]]/(Contratos[[#This Row],[Fecha Finalizacion Programada]]-Contratos[[#This Row],[Fecha de Inicio]])*100,2)</f>
        <v>87.12</v>
      </c>
      <c r="AA120" s="56">
        <v>18806667</v>
      </c>
      <c r="AB120" s="56">
        <f>+Contratos[[#This Row],[Vr. Total con Adiciones]]-Contratos[[#This Row],[Recursos totales Ejecutados o pagados]]</f>
        <v>11955666</v>
      </c>
      <c r="AC120" s="41">
        <v>2</v>
      </c>
      <c r="AD120" s="23">
        <v>6582333</v>
      </c>
      <c r="AE120" s="23">
        <f>+Contratos[[#This Row],[VALOR TOTAL]]</f>
        <v>30762333</v>
      </c>
      <c r="AF120" s="41">
        <f>+Contratos[[#This Row],[PLAZO TOTAL
(DÍAS)*]]</f>
        <v>229</v>
      </c>
    </row>
    <row r="121" spans="2:32" x14ac:dyDescent="0.35">
      <c r="B121">
        <v>2025</v>
      </c>
      <c r="C121">
        <v>250397</v>
      </c>
      <c r="D121" s="41" t="s">
        <v>43</v>
      </c>
      <c r="E121" s="41" t="s">
        <v>212</v>
      </c>
      <c r="F121" s="41" t="s">
        <v>47</v>
      </c>
      <c r="G121" s="41" t="s">
        <v>48</v>
      </c>
      <c r="H121" s="41" t="s">
        <v>54</v>
      </c>
      <c r="I121" s="41" t="s">
        <v>55</v>
      </c>
      <c r="J121" s="41" t="s">
        <v>213</v>
      </c>
      <c r="K121" s="41" t="s">
        <v>60</v>
      </c>
      <c r="L121" s="1">
        <v>45947</v>
      </c>
      <c r="M121" s="41"/>
      <c r="N121" s="41"/>
      <c r="O121" s="23">
        <v>39660000</v>
      </c>
      <c r="P121" s="56">
        <v>7932000</v>
      </c>
      <c r="Q121" s="23">
        <v>47592000</v>
      </c>
      <c r="R121" s="56">
        <v>36</v>
      </c>
      <c r="S121" s="56">
        <v>216</v>
      </c>
      <c r="T121" s="1">
        <v>45762</v>
      </c>
      <c r="U121" s="1">
        <v>45771</v>
      </c>
      <c r="V121" s="41">
        <v>180</v>
      </c>
      <c r="W121" s="1">
        <v>45991</v>
      </c>
      <c r="X121" s="23">
        <f>+Contratos[[#This Row],[VALOR CONTRATO PRINCIPAL]]</f>
        <v>39660000</v>
      </c>
      <c r="Y121" s="41">
        <f>$D$5-Contratos[[#This Row],[Fecha de Inicio]]</f>
        <v>190</v>
      </c>
      <c r="Z121" s="41">
        <f>ROUND(Contratos[[#This Row],[dias ejecutados]]/(Contratos[[#This Row],[Fecha Finalizacion Programada]]-Contratos[[#This Row],[Fecha de Inicio]])*100,2)</f>
        <v>86.36</v>
      </c>
      <c r="AA121" s="56">
        <v>1542333</v>
      </c>
      <c r="AB121" s="56">
        <f>+Contratos[[#This Row],[Vr. Total con Adiciones]]-Contratos[[#This Row],[Recursos totales Ejecutados o pagados]]</f>
        <v>46049667</v>
      </c>
      <c r="AC121" s="41">
        <v>1</v>
      </c>
      <c r="AD121" s="23">
        <v>7932000</v>
      </c>
      <c r="AE121" s="23">
        <f>+Contratos[[#This Row],[VALOR TOTAL]]</f>
        <v>47592000</v>
      </c>
      <c r="AF121" s="41">
        <f>+Contratos[[#This Row],[PLAZO TOTAL
(DÍAS)*]]</f>
        <v>216</v>
      </c>
    </row>
    <row r="122" spans="2:32" x14ac:dyDescent="0.35">
      <c r="B122">
        <v>2025</v>
      </c>
      <c r="C122">
        <v>250435</v>
      </c>
      <c r="D122" s="41" t="s">
        <v>43</v>
      </c>
      <c r="E122" s="41" t="s">
        <v>214</v>
      </c>
      <c r="F122" s="41" t="s">
        <v>47</v>
      </c>
      <c r="G122" s="41" t="s">
        <v>48</v>
      </c>
      <c r="H122" s="41" t="s">
        <v>54</v>
      </c>
      <c r="I122" s="41" t="s">
        <v>55</v>
      </c>
      <c r="J122" s="41" t="s">
        <v>215</v>
      </c>
      <c r="K122" s="41" t="s">
        <v>60</v>
      </c>
      <c r="L122" s="1">
        <v>45950</v>
      </c>
      <c r="M122" s="41"/>
      <c r="N122" s="41"/>
      <c r="O122" s="23">
        <v>39660000</v>
      </c>
      <c r="P122" s="56">
        <v>3966000</v>
      </c>
      <c r="Q122" s="23">
        <v>43626000</v>
      </c>
      <c r="R122" s="56">
        <v>18</v>
      </c>
      <c r="S122" s="56">
        <v>198</v>
      </c>
      <c r="T122" s="1">
        <v>45782</v>
      </c>
      <c r="U122" s="1">
        <v>45784</v>
      </c>
      <c r="V122" s="41">
        <v>180</v>
      </c>
      <c r="W122" s="1">
        <v>45986</v>
      </c>
      <c r="X122" s="23">
        <f>+Contratos[[#This Row],[VALOR CONTRATO PRINCIPAL]]</f>
        <v>39660000</v>
      </c>
      <c r="Y122" s="41">
        <f>$D$5-Contratos[[#This Row],[Fecha de Inicio]]</f>
        <v>177</v>
      </c>
      <c r="Z122" s="41">
        <f>ROUND(Contratos[[#This Row],[dias ejecutados]]/(Contratos[[#This Row],[Fecha Finalizacion Programada]]-Contratos[[#This Row],[Fecha de Inicio]])*100,2)</f>
        <v>87.62</v>
      </c>
      <c r="AA122" s="56">
        <v>11898000</v>
      </c>
      <c r="AB122" s="56">
        <f>+Contratos[[#This Row],[Vr. Total con Adiciones]]-Contratos[[#This Row],[Recursos totales Ejecutados o pagados]]</f>
        <v>31728000</v>
      </c>
      <c r="AC122" s="41">
        <v>1</v>
      </c>
      <c r="AD122" s="23">
        <v>3966000</v>
      </c>
      <c r="AE122" s="23">
        <f>+Contratos[[#This Row],[VALOR TOTAL]]</f>
        <v>43626000</v>
      </c>
      <c r="AF122" s="41">
        <f>+Contratos[[#This Row],[PLAZO TOTAL
(DÍAS)*]]</f>
        <v>198</v>
      </c>
    </row>
    <row r="123" spans="2:32" x14ac:dyDescent="0.35">
      <c r="B123">
        <v>2025</v>
      </c>
      <c r="C123">
        <v>250398</v>
      </c>
      <c r="D123" s="41" t="s">
        <v>43</v>
      </c>
      <c r="E123" s="41" t="s">
        <v>216</v>
      </c>
      <c r="F123" s="41" t="s">
        <v>47</v>
      </c>
      <c r="G123" s="41" t="s">
        <v>48</v>
      </c>
      <c r="H123" s="41" t="s">
        <v>54</v>
      </c>
      <c r="I123" s="41" t="s">
        <v>55</v>
      </c>
      <c r="J123" s="41" t="s">
        <v>215</v>
      </c>
      <c r="K123" s="41" t="s">
        <v>60</v>
      </c>
      <c r="L123" s="1">
        <v>45946</v>
      </c>
      <c r="M123" s="41"/>
      <c r="N123" s="41"/>
      <c r="O123" s="23">
        <v>39660000</v>
      </c>
      <c r="P123" s="56">
        <v>8372667</v>
      </c>
      <c r="Q123" s="23">
        <v>48032667</v>
      </c>
      <c r="R123" s="56">
        <v>38</v>
      </c>
      <c r="S123" s="56">
        <v>218</v>
      </c>
      <c r="T123" s="1">
        <v>45758</v>
      </c>
      <c r="U123" s="1">
        <v>45769</v>
      </c>
      <c r="V123" s="41">
        <v>180</v>
      </c>
      <c r="W123" s="1">
        <v>45991</v>
      </c>
      <c r="X123" s="23">
        <f>+Contratos[[#This Row],[VALOR CONTRATO PRINCIPAL]]</f>
        <v>39660000</v>
      </c>
      <c r="Y123" s="41">
        <f>$D$5-Contratos[[#This Row],[Fecha de Inicio]]</f>
        <v>192</v>
      </c>
      <c r="Z123" s="41">
        <f>ROUND(Contratos[[#This Row],[dias ejecutados]]/(Contratos[[#This Row],[Fecha Finalizacion Programada]]-Contratos[[#This Row],[Fecha de Inicio]])*100,2)</f>
        <v>86.49</v>
      </c>
      <c r="AA123" s="56">
        <v>28423000</v>
      </c>
      <c r="AB123" s="56">
        <f>+Contratos[[#This Row],[Vr. Total con Adiciones]]-Contratos[[#This Row],[Recursos totales Ejecutados o pagados]]</f>
        <v>19609667</v>
      </c>
      <c r="AC123" s="41">
        <v>1</v>
      </c>
      <c r="AD123" s="23">
        <v>8372667</v>
      </c>
      <c r="AE123" s="23">
        <f>+Contratos[[#This Row],[VALOR TOTAL]]</f>
        <v>48032667</v>
      </c>
      <c r="AF123" s="41">
        <f>+Contratos[[#This Row],[PLAZO TOTAL
(DÍAS)*]]</f>
        <v>218</v>
      </c>
    </row>
    <row r="124" spans="2:32" x14ac:dyDescent="0.35">
      <c r="B124">
        <v>2025</v>
      </c>
      <c r="C124">
        <v>250392</v>
      </c>
      <c r="D124" s="41" t="s">
        <v>43</v>
      </c>
      <c r="E124" s="41" t="s">
        <v>75</v>
      </c>
      <c r="F124" s="41" t="s">
        <v>45</v>
      </c>
      <c r="G124" s="41" t="s">
        <v>65</v>
      </c>
      <c r="H124" s="41" t="s">
        <v>54</v>
      </c>
      <c r="I124" s="41" t="s">
        <v>55</v>
      </c>
      <c r="J124" s="41" t="s">
        <v>76</v>
      </c>
      <c r="K124" s="41" t="s">
        <v>60</v>
      </c>
      <c r="L124" s="1">
        <v>45947</v>
      </c>
      <c r="M124" s="41"/>
      <c r="N124" s="41"/>
      <c r="O124" s="23">
        <v>5643505350</v>
      </c>
      <c r="P124" s="56">
        <v>628534933</v>
      </c>
      <c r="Q124" s="23">
        <v>8954597883</v>
      </c>
      <c r="R124" s="56">
        <v>16</v>
      </c>
      <c r="S124" s="56">
        <v>206</v>
      </c>
      <c r="T124" s="1">
        <v>45755</v>
      </c>
      <c r="U124" s="1">
        <v>45756</v>
      </c>
      <c r="V124" s="41">
        <v>150</v>
      </c>
      <c r="W124" s="1">
        <v>45965</v>
      </c>
      <c r="X124" s="23">
        <f>+Contratos[[#This Row],[VALOR CONTRATO PRINCIPAL]]</f>
        <v>5643505350</v>
      </c>
      <c r="Y124" s="41">
        <f>$D$5-Contratos[[#This Row],[Fecha de Inicio]]</f>
        <v>205</v>
      </c>
      <c r="Z124" s="41">
        <f>ROUND(Contratos[[#This Row],[dias ejecutados]]/(Contratos[[#This Row],[Fecha Finalizacion Programada]]-Contratos[[#This Row],[Fecha de Inicio]])*100,2)</f>
        <v>98.09</v>
      </c>
      <c r="AA124" s="56">
        <v>776592035</v>
      </c>
      <c r="AB124" s="56">
        <f>+Contratos[[#This Row],[Vr. Total con Adiciones]]-Contratos[[#This Row],[Recursos totales Ejecutados o pagados]]</f>
        <v>8178005848</v>
      </c>
      <c r="AC124" s="41">
        <v>2</v>
      </c>
      <c r="AD124" s="23">
        <v>1738951053</v>
      </c>
      <c r="AE124" s="23">
        <f>+Contratos[[#This Row],[VALOR TOTAL]]</f>
        <v>8954597883</v>
      </c>
      <c r="AF124" s="41">
        <f>+Contratos[[#This Row],[PLAZO TOTAL
(DÍAS)*]]</f>
        <v>206</v>
      </c>
    </row>
    <row r="125" spans="2:32" x14ac:dyDescent="0.35">
      <c r="B125">
        <v>2025</v>
      </c>
      <c r="C125">
        <v>250407</v>
      </c>
      <c r="D125" s="41" t="s">
        <v>43</v>
      </c>
      <c r="E125" s="41" t="s">
        <v>73</v>
      </c>
      <c r="F125" s="41" t="s">
        <v>47</v>
      </c>
      <c r="G125" s="41" t="s">
        <v>48</v>
      </c>
      <c r="H125" s="41" t="s">
        <v>54</v>
      </c>
      <c r="I125" s="41" t="s">
        <v>55</v>
      </c>
      <c r="J125" s="41" t="s">
        <v>74</v>
      </c>
      <c r="K125" s="41" t="s">
        <v>60</v>
      </c>
      <c r="L125" s="1">
        <v>45950</v>
      </c>
      <c r="M125" s="41"/>
      <c r="N125" s="41"/>
      <c r="O125" s="23">
        <v>33480000</v>
      </c>
      <c r="P125" s="56">
        <v>7068000</v>
      </c>
      <c r="Q125" s="23">
        <v>40548000</v>
      </c>
      <c r="R125" s="56">
        <v>38</v>
      </c>
      <c r="S125" s="56">
        <v>218</v>
      </c>
      <c r="T125" s="1">
        <v>45761</v>
      </c>
      <c r="U125" s="1">
        <v>45769</v>
      </c>
      <c r="V125" s="41">
        <v>180</v>
      </c>
      <c r="W125" s="1">
        <v>45991</v>
      </c>
      <c r="X125" s="23">
        <f>+Contratos[[#This Row],[VALOR CONTRATO PRINCIPAL]]</f>
        <v>33480000</v>
      </c>
      <c r="Y125" s="41">
        <f>$D$5-Contratos[[#This Row],[Fecha de Inicio]]</f>
        <v>192</v>
      </c>
      <c r="Z125" s="41">
        <f>ROUND(Contratos[[#This Row],[dias ejecutados]]/(Contratos[[#This Row],[Fecha Finalizacion Programada]]-Contratos[[#This Row],[Fecha de Inicio]])*100,2)</f>
        <v>86.49</v>
      </c>
      <c r="AA125" s="56">
        <v>29574000</v>
      </c>
      <c r="AB125" s="56">
        <f>+Contratos[[#This Row],[Vr. Total con Adiciones]]-Contratos[[#This Row],[Recursos totales Ejecutados o pagados]]</f>
        <v>10974000</v>
      </c>
      <c r="AC125" s="41">
        <v>1</v>
      </c>
      <c r="AD125" s="23">
        <v>7068000</v>
      </c>
      <c r="AE125" s="23">
        <f>+Contratos[[#This Row],[VALOR TOTAL]]</f>
        <v>40548000</v>
      </c>
      <c r="AF125" s="41">
        <f>+Contratos[[#This Row],[PLAZO TOTAL
(DÍAS)*]]</f>
        <v>218</v>
      </c>
    </row>
    <row r="126" spans="2:32" x14ac:dyDescent="0.35">
      <c r="B126">
        <v>2025</v>
      </c>
      <c r="C126">
        <v>250400</v>
      </c>
      <c r="D126" s="41" t="s">
        <v>43</v>
      </c>
      <c r="E126" s="41" t="s">
        <v>217</v>
      </c>
      <c r="F126" s="41" t="s">
        <v>47</v>
      </c>
      <c r="G126" s="41" t="s">
        <v>48</v>
      </c>
      <c r="H126" s="41" t="s">
        <v>62</v>
      </c>
      <c r="I126" s="41" t="s">
        <v>44</v>
      </c>
      <c r="J126" s="41" t="s">
        <v>218</v>
      </c>
      <c r="K126" s="41" t="s">
        <v>49</v>
      </c>
      <c r="L126" s="1">
        <v>45960</v>
      </c>
      <c r="M126" s="41">
        <v>1128061421</v>
      </c>
      <c r="N126" s="41" t="s">
        <v>286</v>
      </c>
      <c r="O126" s="23">
        <v>36270000</v>
      </c>
      <c r="P126" s="56">
        <v>0</v>
      </c>
      <c r="Q126" s="23">
        <v>36270000</v>
      </c>
      <c r="R126" s="56">
        <v>0</v>
      </c>
      <c r="S126" s="56">
        <v>270</v>
      </c>
      <c r="T126" s="1">
        <v>45758</v>
      </c>
      <c r="U126" s="1">
        <v>45768</v>
      </c>
      <c r="V126" s="41">
        <v>270</v>
      </c>
      <c r="W126" s="1">
        <v>46022</v>
      </c>
      <c r="X126" s="23">
        <f>+Contratos[[#This Row],[VALOR CONTRATO PRINCIPAL]]</f>
        <v>36270000</v>
      </c>
      <c r="Y126" s="41">
        <f>$D$5-Contratos[[#This Row],[Fecha de Inicio]]</f>
        <v>193</v>
      </c>
      <c r="Z126" s="41">
        <f>ROUND(Contratos[[#This Row],[dias ejecutados]]/(Contratos[[#This Row],[Fecha Finalizacion Programada]]-Contratos[[#This Row],[Fecha de Inicio]])*100,2)</f>
        <v>75.98</v>
      </c>
      <c r="AA126" s="56">
        <v>21493333</v>
      </c>
      <c r="AB126" s="56">
        <f>+Contratos[[#This Row],[Vr. Total con Adiciones]]-Contratos[[#This Row],[Recursos totales Ejecutados o pagados]]</f>
        <v>14776667</v>
      </c>
      <c r="AC126" s="41">
        <v>0</v>
      </c>
      <c r="AD126" s="23">
        <v>0</v>
      </c>
      <c r="AE126" s="23">
        <f>+Contratos[[#This Row],[VALOR TOTAL]]</f>
        <v>36270000</v>
      </c>
      <c r="AF126" s="41">
        <f>+Contratos[[#This Row],[PLAZO TOTAL
(DÍAS)*]]</f>
        <v>270</v>
      </c>
    </row>
    <row r="127" spans="2:32" x14ac:dyDescent="0.35">
      <c r="B127">
        <v>2025</v>
      </c>
      <c r="C127">
        <v>250406</v>
      </c>
      <c r="D127" s="41" t="s">
        <v>43</v>
      </c>
      <c r="E127" s="41" t="s">
        <v>219</v>
      </c>
      <c r="F127" s="41" t="s">
        <v>47</v>
      </c>
      <c r="G127" s="41" t="s">
        <v>48</v>
      </c>
      <c r="H127" s="41" t="s">
        <v>54</v>
      </c>
      <c r="I127" s="41" t="s">
        <v>55</v>
      </c>
      <c r="J127" s="41" t="s">
        <v>220</v>
      </c>
      <c r="K127" s="41" t="s">
        <v>60</v>
      </c>
      <c r="L127" s="1">
        <v>45944</v>
      </c>
      <c r="M127" s="41"/>
      <c r="N127" s="41"/>
      <c r="O127" s="23">
        <v>24180000</v>
      </c>
      <c r="P127" s="56">
        <v>4701667</v>
      </c>
      <c r="Q127" s="23">
        <v>28881667</v>
      </c>
      <c r="R127" s="56">
        <v>35</v>
      </c>
      <c r="S127" s="56">
        <v>215</v>
      </c>
      <c r="T127" s="1">
        <v>45762</v>
      </c>
      <c r="U127" s="1">
        <v>45772</v>
      </c>
      <c r="V127" s="41">
        <v>180</v>
      </c>
      <c r="W127" s="1">
        <v>45991</v>
      </c>
      <c r="X127" s="23">
        <f>+Contratos[[#This Row],[VALOR CONTRATO PRINCIPAL]]</f>
        <v>24180000</v>
      </c>
      <c r="Y127" s="41">
        <f>$D$5-Contratos[[#This Row],[Fecha de Inicio]]</f>
        <v>189</v>
      </c>
      <c r="Z127" s="41">
        <f>ROUND(Contratos[[#This Row],[dias ejecutados]]/(Contratos[[#This Row],[Fecha Finalizacion Programada]]-Contratos[[#This Row],[Fecha de Inicio]])*100,2)</f>
        <v>86.3</v>
      </c>
      <c r="AA127" s="56">
        <v>20956000</v>
      </c>
      <c r="AB127" s="56">
        <f>+Contratos[[#This Row],[Vr. Total con Adiciones]]-Contratos[[#This Row],[Recursos totales Ejecutados o pagados]]</f>
        <v>7925667</v>
      </c>
      <c r="AC127" s="41">
        <v>1</v>
      </c>
      <c r="AD127" s="23">
        <v>4701667</v>
      </c>
      <c r="AE127" s="23">
        <f>+Contratos[[#This Row],[VALOR TOTAL]]</f>
        <v>28881667</v>
      </c>
      <c r="AF127" s="41">
        <f>+Contratos[[#This Row],[PLAZO TOTAL
(DÍAS)*]]</f>
        <v>215</v>
      </c>
    </row>
    <row r="128" spans="2:32" x14ac:dyDescent="0.35">
      <c r="B128">
        <v>2025</v>
      </c>
      <c r="C128">
        <v>250409</v>
      </c>
      <c r="D128" s="41" t="s">
        <v>43</v>
      </c>
      <c r="E128" s="41" t="s">
        <v>221</v>
      </c>
      <c r="F128" s="41" t="s">
        <v>47</v>
      </c>
      <c r="G128" s="41" t="s">
        <v>48</v>
      </c>
      <c r="H128" s="41" t="s">
        <v>54</v>
      </c>
      <c r="I128" s="41" t="s">
        <v>55</v>
      </c>
      <c r="J128" s="41" t="s">
        <v>222</v>
      </c>
      <c r="K128" s="41" t="s">
        <v>60</v>
      </c>
      <c r="L128" s="1">
        <v>45945</v>
      </c>
      <c r="M128" s="41"/>
      <c r="N128" s="41"/>
      <c r="O128" s="23">
        <v>30360000</v>
      </c>
      <c r="P128" s="56">
        <v>6409333</v>
      </c>
      <c r="Q128" s="23">
        <v>36769333</v>
      </c>
      <c r="R128" s="56">
        <v>38</v>
      </c>
      <c r="S128" s="56">
        <v>218</v>
      </c>
      <c r="T128" s="1">
        <v>45763</v>
      </c>
      <c r="U128" s="1">
        <v>45769</v>
      </c>
      <c r="V128" s="41">
        <v>180</v>
      </c>
      <c r="W128" s="1">
        <v>45991</v>
      </c>
      <c r="X128" s="23">
        <f>+Contratos[[#This Row],[VALOR CONTRATO PRINCIPAL]]</f>
        <v>30360000</v>
      </c>
      <c r="Y128" s="41">
        <f>$D$5-Contratos[[#This Row],[Fecha de Inicio]]</f>
        <v>192</v>
      </c>
      <c r="Z128" s="41">
        <f>ROUND(Contratos[[#This Row],[dias ejecutados]]/(Contratos[[#This Row],[Fecha Finalizacion Programada]]-Contratos[[#This Row],[Fecha de Inicio]])*100,2)</f>
        <v>86.49</v>
      </c>
      <c r="AA128" s="56">
        <v>26818000</v>
      </c>
      <c r="AB128" s="56">
        <f>+Contratos[[#This Row],[Vr. Total con Adiciones]]-Contratos[[#This Row],[Recursos totales Ejecutados o pagados]]</f>
        <v>9951333</v>
      </c>
      <c r="AC128" s="41">
        <v>1</v>
      </c>
      <c r="AD128" s="23">
        <v>6409333</v>
      </c>
      <c r="AE128" s="23">
        <f>+Contratos[[#This Row],[VALOR TOTAL]]</f>
        <v>36769333</v>
      </c>
      <c r="AF128" s="41">
        <f>+Contratos[[#This Row],[PLAZO TOTAL
(DÍAS)*]]</f>
        <v>218</v>
      </c>
    </row>
    <row r="129" spans="2:32" x14ac:dyDescent="0.35">
      <c r="B129">
        <v>2025</v>
      </c>
      <c r="C129">
        <v>250410</v>
      </c>
      <c r="D129" s="41" t="s">
        <v>43</v>
      </c>
      <c r="E129" s="41" t="s">
        <v>223</v>
      </c>
      <c r="F129" s="41" t="s">
        <v>47</v>
      </c>
      <c r="G129" s="41" t="s">
        <v>61</v>
      </c>
      <c r="H129" s="41" t="s">
        <v>54</v>
      </c>
      <c r="I129" s="41" t="s">
        <v>55</v>
      </c>
      <c r="J129" s="41" t="s">
        <v>224</v>
      </c>
      <c r="K129" s="41" t="s">
        <v>60</v>
      </c>
      <c r="L129" s="1">
        <v>45953</v>
      </c>
      <c r="M129" s="41"/>
      <c r="N129" s="41"/>
      <c r="O129" s="23">
        <v>14280000</v>
      </c>
      <c r="P129" s="56">
        <v>2935333</v>
      </c>
      <c r="Q129" s="23">
        <v>17215333</v>
      </c>
      <c r="R129" s="56">
        <v>37</v>
      </c>
      <c r="S129" s="56">
        <v>217</v>
      </c>
      <c r="T129" s="1">
        <v>45769</v>
      </c>
      <c r="U129" s="1">
        <v>45770</v>
      </c>
      <c r="V129" s="41">
        <v>180</v>
      </c>
      <c r="W129" s="1">
        <v>45991</v>
      </c>
      <c r="X129" s="23">
        <f>+Contratos[[#This Row],[VALOR CONTRATO PRINCIPAL]]</f>
        <v>14280000</v>
      </c>
      <c r="Y129" s="41">
        <f>$D$5-Contratos[[#This Row],[Fecha de Inicio]]</f>
        <v>191</v>
      </c>
      <c r="Z129" s="41">
        <f>ROUND(Contratos[[#This Row],[dias ejecutados]]/(Contratos[[#This Row],[Fecha Finalizacion Programada]]-Contratos[[#This Row],[Fecha de Inicio]])*100,2)</f>
        <v>86.43</v>
      </c>
      <c r="AA129" s="56">
        <v>12534667</v>
      </c>
      <c r="AB129" s="56">
        <f>+Contratos[[#This Row],[Vr. Total con Adiciones]]-Contratos[[#This Row],[Recursos totales Ejecutados o pagados]]</f>
        <v>4680666</v>
      </c>
      <c r="AC129" s="41">
        <v>1</v>
      </c>
      <c r="AD129" s="23">
        <v>2935333</v>
      </c>
      <c r="AE129" s="23">
        <f>+Contratos[[#This Row],[VALOR TOTAL]]</f>
        <v>17215333</v>
      </c>
      <c r="AF129" s="41">
        <f>+Contratos[[#This Row],[PLAZO TOTAL
(DÍAS)*]]</f>
        <v>217</v>
      </c>
    </row>
    <row r="130" spans="2:32" x14ac:dyDescent="0.35">
      <c r="B130">
        <v>2025</v>
      </c>
      <c r="C130">
        <v>250421</v>
      </c>
      <c r="D130" s="41" t="s">
        <v>43</v>
      </c>
      <c r="E130" s="41" t="s">
        <v>227</v>
      </c>
      <c r="F130" s="41" t="s">
        <v>47</v>
      </c>
      <c r="G130" s="41" t="s">
        <v>48</v>
      </c>
      <c r="H130" s="41" t="s">
        <v>54</v>
      </c>
      <c r="I130" s="41" t="s">
        <v>55</v>
      </c>
      <c r="J130" s="41" t="s">
        <v>228</v>
      </c>
      <c r="K130" s="41" t="s">
        <v>60</v>
      </c>
      <c r="L130" s="1">
        <v>45957</v>
      </c>
      <c r="M130" s="41"/>
      <c r="N130" s="41"/>
      <c r="O130" s="23">
        <v>33480000</v>
      </c>
      <c r="P130" s="56">
        <v>4278000</v>
      </c>
      <c r="Q130" s="23">
        <v>37758000</v>
      </c>
      <c r="R130" s="56">
        <v>23</v>
      </c>
      <c r="S130" s="56">
        <v>203</v>
      </c>
      <c r="T130" s="1">
        <v>45772</v>
      </c>
      <c r="U130" s="1">
        <v>45779</v>
      </c>
      <c r="V130" s="41">
        <v>180</v>
      </c>
      <c r="W130" s="1">
        <v>45986</v>
      </c>
      <c r="X130" s="23">
        <f>+Contratos[[#This Row],[VALOR CONTRATO PRINCIPAL]]</f>
        <v>33480000</v>
      </c>
      <c r="Y130" s="41">
        <f>$D$5-Contratos[[#This Row],[Fecha de Inicio]]</f>
        <v>182</v>
      </c>
      <c r="Z130" s="41">
        <f>ROUND(Contratos[[#This Row],[dias ejecutados]]/(Contratos[[#This Row],[Fecha Finalizacion Programada]]-Contratos[[#This Row],[Fecha de Inicio]])*100,2)</f>
        <v>87.92</v>
      </c>
      <c r="AA130" s="56">
        <v>27714000</v>
      </c>
      <c r="AB130" s="56">
        <f>+Contratos[[#This Row],[Vr. Total con Adiciones]]-Contratos[[#This Row],[Recursos totales Ejecutados o pagados]]</f>
        <v>10044000</v>
      </c>
      <c r="AC130" s="41">
        <v>1</v>
      </c>
      <c r="AD130" s="23">
        <v>4278000</v>
      </c>
      <c r="AE130" s="23">
        <f>+Contratos[[#This Row],[VALOR TOTAL]]</f>
        <v>37758000</v>
      </c>
      <c r="AF130" s="41">
        <f>+Contratos[[#This Row],[PLAZO TOTAL
(DÍAS)*]]</f>
        <v>203</v>
      </c>
    </row>
    <row r="131" spans="2:32" x14ac:dyDescent="0.35">
      <c r="B131">
        <v>2025</v>
      </c>
      <c r="C131">
        <v>250414</v>
      </c>
      <c r="D131" s="41" t="s">
        <v>43</v>
      </c>
      <c r="E131" s="41" t="s">
        <v>229</v>
      </c>
      <c r="F131" s="41" t="s">
        <v>47</v>
      </c>
      <c r="G131" s="41" t="s">
        <v>48</v>
      </c>
      <c r="H131" s="41" t="s">
        <v>54</v>
      </c>
      <c r="I131" s="41" t="s">
        <v>55</v>
      </c>
      <c r="J131" s="41" t="s">
        <v>230</v>
      </c>
      <c r="K131" s="41" t="s">
        <v>60</v>
      </c>
      <c r="L131" s="1">
        <v>45961</v>
      </c>
      <c r="M131" s="41"/>
      <c r="N131" s="41"/>
      <c r="O131" s="23">
        <v>24180000</v>
      </c>
      <c r="P131" s="56">
        <v>2686667</v>
      </c>
      <c r="Q131" s="23">
        <v>26866667</v>
      </c>
      <c r="R131" s="56">
        <v>20</v>
      </c>
      <c r="S131" s="56">
        <v>200</v>
      </c>
      <c r="T131" s="1">
        <v>45776</v>
      </c>
      <c r="U131" s="1">
        <v>45782</v>
      </c>
      <c r="V131" s="41">
        <v>180</v>
      </c>
      <c r="W131" s="1">
        <v>45986</v>
      </c>
      <c r="X131" s="23">
        <f>+Contratos[[#This Row],[VALOR CONTRATO PRINCIPAL]]</f>
        <v>24180000</v>
      </c>
      <c r="Y131" s="41">
        <f>$D$5-Contratos[[#This Row],[Fecha de Inicio]]</f>
        <v>179</v>
      </c>
      <c r="Z131" s="41">
        <f>ROUND(Contratos[[#This Row],[dias ejecutados]]/(Contratos[[#This Row],[Fecha Finalizacion Programada]]-Contratos[[#This Row],[Fecha de Inicio]])*100,2)</f>
        <v>87.75</v>
      </c>
      <c r="AA131" s="56">
        <v>7522667</v>
      </c>
      <c r="AB131" s="56">
        <f>+Contratos[[#This Row],[Vr. Total con Adiciones]]-Contratos[[#This Row],[Recursos totales Ejecutados o pagados]]</f>
        <v>19344000</v>
      </c>
      <c r="AC131" s="41">
        <v>1</v>
      </c>
      <c r="AD131" s="23">
        <v>2686667</v>
      </c>
      <c r="AE131" s="23">
        <f>+Contratos[[#This Row],[VALOR TOTAL]]</f>
        <v>26866667</v>
      </c>
      <c r="AF131" s="41">
        <f>+Contratos[[#This Row],[PLAZO TOTAL
(DÍAS)*]]</f>
        <v>200</v>
      </c>
    </row>
    <row r="132" spans="2:32" x14ac:dyDescent="0.35">
      <c r="B132">
        <v>2025</v>
      </c>
      <c r="C132">
        <v>250418</v>
      </c>
      <c r="D132" s="41" t="s">
        <v>43</v>
      </c>
      <c r="E132" s="41" t="s">
        <v>235</v>
      </c>
      <c r="F132" s="41" t="s">
        <v>47</v>
      </c>
      <c r="G132" s="41" t="s">
        <v>61</v>
      </c>
      <c r="H132" s="41" t="s">
        <v>54</v>
      </c>
      <c r="I132" s="41" t="s">
        <v>55</v>
      </c>
      <c r="J132" s="41" t="s">
        <v>236</v>
      </c>
      <c r="K132" s="41" t="s">
        <v>60</v>
      </c>
      <c r="L132" s="1">
        <v>45960</v>
      </c>
      <c r="M132" s="41"/>
      <c r="N132" s="41"/>
      <c r="O132" s="23">
        <v>20460000</v>
      </c>
      <c r="P132" s="56">
        <v>3410000</v>
      </c>
      <c r="Q132" s="23">
        <v>23870000</v>
      </c>
      <c r="R132" s="56">
        <v>30</v>
      </c>
      <c r="S132" s="56">
        <v>210</v>
      </c>
      <c r="T132" s="1">
        <v>45772</v>
      </c>
      <c r="U132" s="1">
        <v>45777</v>
      </c>
      <c r="V132" s="41">
        <v>180</v>
      </c>
      <c r="W132" s="1">
        <v>45991</v>
      </c>
      <c r="X132" s="23">
        <f>+Contratos[[#This Row],[VALOR CONTRATO PRINCIPAL]]</f>
        <v>20460000</v>
      </c>
      <c r="Y132" s="41">
        <f>$D$5-Contratos[[#This Row],[Fecha de Inicio]]</f>
        <v>184</v>
      </c>
      <c r="Z132" s="41">
        <f>ROUND(Contratos[[#This Row],[dias ejecutados]]/(Contratos[[#This Row],[Fecha Finalizacion Programada]]-Contratos[[#This Row],[Fecha de Inicio]])*100,2)</f>
        <v>85.98</v>
      </c>
      <c r="AA132" s="56">
        <v>17163667</v>
      </c>
      <c r="AB132" s="56">
        <f>+Contratos[[#This Row],[Vr. Total con Adiciones]]-Contratos[[#This Row],[Recursos totales Ejecutados o pagados]]</f>
        <v>6706333</v>
      </c>
      <c r="AC132" s="41">
        <v>1</v>
      </c>
      <c r="AD132" s="23">
        <v>3410000</v>
      </c>
      <c r="AE132" s="23">
        <f>+Contratos[[#This Row],[VALOR TOTAL]]</f>
        <v>23870000</v>
      </c>
      <c r="AF132" s="41">
        <f>+Contratos[[#This Row],[PLAZO TOTAL
(DÍAS)*]]</f>
        <v>210</v>
      </c>
    </row>
    <row r="133" spans="2:32" x14ac:dyDescent="0.35">
      <c r="B133">
        <v>2025</v>
      </c>
      <c r="C133">
        <v>250416</v>
      </c>
      <c r="D133" s="41" t="s">
        <v>43</v>
      </c>
      <c r="E133" s="41" t="s">
        <v>237</v>
      </c>
      <c r="F133" s="41" t="s">
        <v>47</v>
      </c>
      <c r="G133" s="41" t="s">
        <v>48</v>
      </c>
      <c r="H133" s="41" t="s">
        <v>82</v>
      </c>
      <c r="I133" s="41" t="s">
        <v>44</v>
      </c>
      <c r="J133" s="41" t="s">
        <v>238</v>
      </c>
      <c r="K133" s="41" t="s">
        <v>284</v>
      </c>
      <c r="L133" s="1">
        <v>45959</v>
      </c>
      <c r="M133" s="41"/>
      <c r="N133" s="41"/>
      <c r="O133" s="23">
        <v>40480000</v>
      </c>
      <c r="P133" s="56">
        <v>0</v>
      </c>
      <c r="Q133" s="23">
        <v>40480000</v>
      </c>
      <c r="R133" s="56">
        <v>0</v>
      </c>
      <c r="S133" s="56">
        <v>240</v>
      </c>
      <c r="T133" s="1">
        <v>45770</v>
      </c>
      <c r="U133" s="1">
        <v>45772</v>
      </c>
      <c r="V133" s="41">
        <v>240</v>
      </c>
      <c r="W133" s="1">
        <v>46016</v>
      </c>
      <c r="X133" s="23">
        <f>+Contratos[[#This Row],[VALOR CONTRATO PRINCIPAL]]</f>
        <v>40480000</v>
      </c>
      <c r="Y133" s="41">
        <f>$D$5-Contratos[[#This Row],[Fecha de Inicio]]</f>
        <v>189</v>
      </c>
      <c r="Z133" s="41">
        <f>ROUND(Contratos[[#This Row],[dias ejecutados]]/(Contratos[[#This Row],[Fecha Finalizacion Programada]]-Contratos[[#This Row],[Fecha de Inicio]])*100,2)</f>
        <v>77.459999999999994</v>
      </c>
      <c r="AA133" s="56">
        <v>21252000</v>
      </c>
      <c r="AB133" s="56">
        <f>+Contratos[[#This Row],[Vr. Total con Adiciones]]-Contratos[[#This Row],[Recursos totales Ejecutados o pagados]]</f>
        <v>19228000</v>
      </c>
      <c r="AC133" s="41">
        <v>0</v>
      </c>
      <c r="AD133" s="23">
        <v>0</v>
      </c>
      <c r="AE133" s="23">
        <f>+Contratos[[#This Row],[VALOR TOTAL]]</f>
        <v>40480000</v>
      </c>
      <c r="AF133" s="41">
        <f>+Contratos[[#This Row],[PLAZO TOTAL
(DÍAS)*]]</f>
        <v>240</v>
      </c>
    </row>
    <row r="134" spans="2:32" x14ac:dyDescent="0.35">
      <c r="B134">
        <v>2025</v>
      </c>
      <c r="C134">
        <v>250419</v>
      </c>
      <c r="D134" s="41" t="s">
        <v>43</v>
      </c>
      <c r="E134" s="41" t="s">
        <v>239</v>
      </c>
      <c r="F134" s="41" t="s">
        <v>47</v>
      </c>
      <c r="G134" s="41" t="s">
        <v>48</v>
      </c>
      <c r="H134" s="41" t="s">
        <v>54</v>
      </c>
      <c r="I134" s="41" t="s">
        <v>55</v>
      </c>
      <c r="J134" s="41" t="s">
        <v>240</v>
      </c>
      <c r="K134" s="41" t="s">
        <v>60</v>
      </c>
      <c r="L134" s="1">
        <v>45957</v>
      </c>
      <c r="M134" s="41"/>
      <c r="N134" s="41"/>
      <c r="O134" s="23">
        <v>36600000</v>
      </c>
      <c r="P134" s="56">
        <v>6100000</v>
      </c>
      <c r="Q134" s="23">
        <v>42700000</v>
      </c>
      <c r="R134" s="56">
        <v>30</v>
      </c>
      <c r="S134" s="56">
        <v>210</v>
      </c>
      <c r="T134" s="1">
        <v>45772</v>
      </c>
      <c r="U134" s="1">
        <v>45776</v>
      </c>
      <c r="V134" s="41">
        <v>180</v>
      </c>
      <c r="W134" s="1">
        <v>45990</v>
      </c>
      <c r="X134" s="23">
        <f>+Contratos[[#This Row],[VALOR CONTRATO PRINCIPAL]]</f>
        <v>36600000</v>
      </c>
      <c r="Y134" s="41">
        <f>$D$5-Contratos[[#This Row],[Fecha de Inicio]]</f>
        <v>185</v>
      </c>
      <c r="Z134" s="41">
        <f>ROUND(Contratos[[#This Row],[dias ejecutados]]/(Contratos[[#This Row],[Fecha Finalizacion Programada]]-Contratos[[#This Row],[Fecha de Inicio]])*100,2)</f>
        <v>86.45</v>
      </c>
      <c r="AA134" s="56">
        <v>30906667</v>
      </c>
      <c r="AB134" s="56">
        <f>+Contratos[[#This Row],[Vr. Total con Adiciones]]-Contratos[[#This Row],[Recursos totales Ejecutados o pagados]]</f>
        <v>11793333</v>
      </c>
      <c r="AC134" s="41">
        <v>1</v>
      </c>
      <c r="AD134" s="23">
        <v>6100000</v>
      </c>
      <c r="AE134" s="23">
        <f>+Contratos[[#This Row],[VALOR TOTAL]]</f>
        <v>42700000</v>
      </c>
      <c r="AF134" s="41">
        <f>+Contratos[[#This Row],[PLAZO TOTAL
(DÍAS)*]]</f>
        <v>210</v>
      </c>
    </row>
    <row r="135" spans="2:32" x14ac:dyDescent="0.35">
      <c r="B135">
        <v>2025</v>
      </c>
      <c r="C135">
        <v>250429</v>
      </c>
      <c r="D135" s="41" t="s">
        <v>43</v>
      </c>
      <c r="E135" s="41" t="s">
        <v>241</v>
      </c>
      <c r="F135" s="41" t="s">
        <v>47</v>
      </c>
      <c r="G135" s="41" t="s">
        <v>48</v>
      </c>
      <c r="H135" s="41" t="s">
        <v>54</v>
      </c>
      <c r="I135" s="41" t="s">
        <v>55</v>
      </c>
      <c r="J135" s="41" t="s">
        <v>242</v>
      </c>
      <c r="K135" s="41" t="s">
        <v>60</v>
      </c>
      <c r="L135" s="1">
        <v>45944</v>
      </c>
      <c r="M135" s="41"/>
      <c r="N135" s="41"/>
      <c r="O135" s="23">
        <v>27300000</v>
      </c>
      <c r="P135" s="56">
        <v>3033333</v>
      </c>
      <c r="Q135" s="23">
        <v>30333333</v>
      </c>
      <c r="R135" s="56">
        <v>20</v>
      </c>
      <c r="S135" s="56">
        <v>200</v>
      </c>
      <c r="T135" s="1">
        <v>45779</v>
      </c>
      <c r="U135" s="1">
        <v>45782</v>
      </c>
      <c r="V135" s="41">
        <v>180</v>
      </c>
      <c r="W135" s="1">
        <v>45986</v>
      </c>
      <c r="X135" s="23">
        <f>+Contratos[[#This Row],[VALOR CONTRATO PRINCIPAL]]</f>
        <v>27300000</v>
      </c>
      <c r="Y135" s="41">
        <f>$D$5-Contratos[[#This Row],[Fecha de Inicio]]</f>
        <v>179</v>
      </c>
      <c r="Z135" s="41">
        <f>ROUND(Contratos[[#This Row],[dias ejecutados]]/(Contratos[[#This Row],[Fecha Finalizacion Programada]]-Contratos[[#This Row],[Fecha de Inicio]])*100,2)</f>
        <v>87.75</v>
      </c>
      <c r="AA135" s="56">
        <v>22143333</v>
      </c>
      <c r="AB135" s="56">
        <f>+Contratos[[#This Row],[Vr. Total con Adiciones]]-Contratos[[#This Row],[Recursos totales Ejecutados o pagados]]</f>
        <v>8190000</v>
      </c>
      <c r="AC135" s="41">
        <v>1</v>
      </c>
      <c r="AD135" s="23">
        <v>3033333</v>
      </c>
      <c r="AE135" s="23">
        <f>+Contratos[[#This Row],[VALOR TOTAL]]</f>
        <v>30333333</v>
      </c>
      <c r="AF135" s="41">
        <f>+Contratos[[#This Row],[PLAZO TOTAL
(DÍAS)*]]</f>
        <v>200</v>
      </c>
    </row>
    <row r="136" spans="2:32" x14ac:dyDescent="0.35">
      <c r="B136">
        <v>2025</v>
      </c>
      <c r="C136">
        <v>250433</v>
      </c>
      <c r="D136" s="41" t="s">
        <v>43</v>
      </c>
      <c r="E136" s="41" t="s">
        <v>243</v>
      </c>
      <c r="F136" s="41" t="s">
        <v>47</v>
      </c>
      <c r="G136" s="41" t="s">
        <v>61</v>
      </c>
      <c r="H136" s="41" t="s">
        <v>54</v>
      </c>
      <c r="I136" s="41" t="s">
        <v>55</v>
      </c>
      <c r="J136" s="41" t="s">
        <v>244</v>
      </c>
      <c r="K136" s="41" t="s">
        <v>60</v>
      </c>
      <c r="L136" s="1">
        <v>45947</v>
      </c>
      <c r="M136" s="41"/>
      <c r="N136" s="41"/>
      <c r="O136" s="23">
        <v>14280000</v>
      </c>
      <c r="P136" s="56">
        <v>872667</v>
      </c>
      <c r="Q136" s="23">
        <v>15152667</v>
      </c>
      <c r="R136" s="56">
        <v>11</v>
      </c>
      <c r="S136" s="56">
        <v>191</v>
      </c>
      <c r="T136" s="1">
        <v>45786</v>
      </c>
      <c r="U136" s="1">
        <v>45791</v>
      </c>
      <c r="V136" s="41">
        <v>180</v>
      </c>
      <c r="W136" s="1">
        <v>45986</v>
      </c>
      <c r="X136" s="23">
        <f>+Contratos[[#This Row],[VALOR CONTRATO PRINCIPAL]]</f>
        <v>14280000</v>
      </c>
      <c r="Y136" s="41">
        <f>$D$5-Contratos[[#This Row],[Fecha de Inicio]]</f>
        <v>170</v>
      </c>
      <c r="Z136" s="41">
        <f>ROUND(Contratos[[#This Row],[dias ejecutados]]/(Contratos[[#This Row],[Fecha Finalizacion Programada]]-Contratos[[#This Row],[Fecha de Inicio]])*100,2)</f>
        <v>87.18</v>
      </c>
      <c r="AA136" s="56">
        <v>10868667</v>
      </c>
      <c r="AB136" s="56">
        <f>+Contratos[[#This Row],[Vr. Total con Adiciones]]-Contratos[[#This Row],[Recursos totales Ejecutados o pagados]]</f>
        <v>4284000</v>
      </c>
      <c r="AC136" s="41">
        <v>1</v>
      </c>
      <c r="AD136" s="23">
        <v>872667</v>
      </c>
      <c r="AE136" s="23">
        <f>+Contratos[[#This Row],[VALOR TOTAL]]</f>
        <v>15152667</v>
      </c>
      <c r="AF136" s="41">
        <f>+Contratos[[#This Row],[PLAZO TOTAL
(DÍAS)*]]</f>
        <v>191</v>
      </c>
    </row>
    <row r="137" spans="2:32" x14ac:dyDescent="0.35">
      <c r="B137">
        <v>2025</v>
      </c>
      <c r="C137">
        <v>250423</v>
      </c>
      <c r="D137" s="41" t="s">
        <v>43</v>
      </c>
      <c r="E137" s="41" t="s">
        <v>245</v>
      </c>
      <c r="F137" s="41" t="s">
        <v>47</v>
      </c>
      <c r="G137" s="41" t="s">
        <v>48</v>
      </c>
      <c r="H137" s="41" t="s">
        <v>54</v>
      </c>
      <c r="I137" s="41" t="s">
        <v>55</v>
      </c>
      <c r="J137" s="41" t="s">
        <v>246</v>
      </c>
      <c r="K137" s="41" t="s">
        <v>60</v>
      </c>
      <c r="L137" s="1">
        <v>45957</v>
      </c>
      <c r="M137" s="41"/>
      <c r="N137" s="41"/>
      <c r="O137" s="23">
        <v>30360000</v>
      </c>
      <c r="P137" s="56">
        <v>3879333</v>
      </c>
      <c r="Q137" s="23">
        <v>34239333</v>
      </c>
      <c r="R137" s="56">
        <v>23</v>
      </c>
      <c r="S137" s="56">
        <v>203</v>
      </c>
      <c r="T137" s="1">
        <v>45775</v>
      </c>
      <c r="U137" s="1">
        <v>45779</v>
      </c>
      <c r="V137" s="41">
        <v>180</v>
      </c>
      <c r="W137" s="1">
        <v>45986</v>
      </c>
      <c r="X137" s="23">
        <f>+Contratos[[#This Row],[VALOR CONTRATO PRINCIPAL]]</f>
        <v>30360000</v>
      </c>
      <c r="Y137" s="41">
        <f>$D$5-Contratos[[#This Row],[Fecha de Inicio]]</f>
        <v>182</v>
      </c>
      <c r="Z137" s="41">
        <f>ROUND(Contratos[[#This Row],[dias ejecutados]]/(Contratos[[#This Row],[Fecha Finalizacion Programada]]-Contratos[[#This Row],[Fecha de Inicio]])*100,2)</f>
        <v>87.92</v>
      </c>
      <c r="AA137" s="56">
        <v>15011333</v>
      </c>
      <c r="AB137" s="56">
        <f>+Contratos[[#This Row],[Vr. Total con Adiciones]]-Contratos[[#This Row],[Recursos totales Ejecutados o pagados]]</f>
        <v>19228000</v>
      </c>
      <c r="AC137" s="41">
        <v>1</v>
      </c>
      <c r="AD137" s="23">
        <v>3879333</v>
      </c>
      <c r="AE137" s="23">
        <f>+Contratos[[#This Row],[VALOR TOTAL]]</f>
        <v>34239333</v>
      </c>
      <c r="AF137" s="41">
        <f>+Contratos[[#This Row],[PLAZO TOTAL
(DÍAS)*]]</f>
        <v>203</v>
      </c>
    </row>
    <row r="138" spans="2:32" x14ac:dyDescent="0.35">
      <c r="B138">
        <v>2025</v>
      </c>
      <c r="C138">
        <v>250436</v>
      </c>
      <c r="D138" s="41" t="s">
        <v>43</v>
      </c>
      <c r="E138" s="41" t="s">
        <v>247</v>
      </c>
      <c r="F138" s="41" t="s">
        <v>47</v>
      </c>
      <c r="G138" s="41" t="s">
        <v>48</v>
      </c>
      <c r="H138" s="41" t="s">
        <v>54</v>
      </c>
      <c r="I138" s="41" t="s">
        <v>55</v>
      </c>
      <c r="J138" s="41" t="s">
        <v>248</v>
      </c>
      <c r="K138" s="41" t="s">
        <v>60</v>
      </c>
      <c r="L138" s="1">
        <v>45959</v>
      </c>
      <c r="M138" s="41"/>
      <c r="N138" s="41"/>
      <c r="O138" s="23">
        <v>33480000</v>
      </c>
      <c r="P138" s="56">
        <v>2976000</v>
      </c>
      <c r="Q138" s="23">
        <v>36456000</v>
      </c>
      <c r="R138" s="56">
        <v>16</v>
      </c>
      <c r="S138" s="56">
        <v>196</v>
      </c>
      <c r="T138" s="1">
        <v>45784</v>
      </c>
      <c r="U138" s="1">
        <v>45786</v>
      </c>
      <c r="V138" s="41">
        <v>180</v>
      </c>
      <c r="W138" s="1">
        <v>45986</v>
      </c>
      <c r="X138" s="23">
        <f>+Contratos[[#This Row],[VALOR CONTRATO PRINCIPAL]]</f>
        <v>33480000</v>
      </c>
      <c r="Y138" s="41">
        <f>$D$5-Contratos[[#This Row],[Fecha de Inicio]]</f>
        <v>175</v>
      </c>
      <c r="Z138" s="41">
        <f>ROUND(Contratos[[#This Row],[dias ejecutados]]/(Contratos[[#This Row],[Fecha Finalizacion Programada]]-Contratos[[#This Row],[Fecha de Inicio]])*100,2)</f>
        <v>87.5</v>
      </c>
      <c r="AA138" s="56">
        <v>26412000</v>
      </c>
      <c r="AB138" s="56">
        <f>+Contratos[[#This Row],[Vr. Total con Adiciones]]-Contratos[[#This Row],[Recursos totales Ejecutados o pagados]]</f>
        <v>10044000</v>
      </c>
      <c r="AC138" s="41">
        <v>1</v>
      </c>
      <c r="AD138" s="23">
        <v>2976000</v>
      </c>
      <c r="AE138" s="23">
        <f>+Contratos[[#This Row],[VALOR TOTAL]]</f>
        <v>36456000</v>
      </c>
      <c r="AF138" s="41">
        <f>+Contratos[[#This Row],[PLAZO TOTAL
(DÍAS)*]]</f>
        <v>196</v>
      </c>
    </row>
    <row r="139" spans="2:32" x14ac:dyDescent="0.35">
      <c r="B139">
        <v>2025</v>
      </c>
      <c r="C139">
        <v>250442</v>
      </c>
      <c r="D139" s="41" t="s">
        <v>43</v>
      </c>
      <c r="E139" s="41" t="s">
        <v>249</v>
      </c>
      <c r="F139" s="41" t="s">
        <v>47</v>
      </c>
      <c r="G139" s="41" t="s">
        <v>48</v>
      </c>
      <c r="H139" s="41" t="s">
        <v>54</v>
      </c>
      <c r="I139" s="41" t="s">
        <v>55</v>
      </c>
      <c r="J139" s="41" t="s">
        <v>250</v>
      </c>
      <c r="K139" s="41" t="s">
        <v>60</v>
      </c>
      <c r="L139" s="1">
        <v>45946</v>
      </c>
      <c r="M139" s="41"/>
      <c r="N139" s="41"/>
      <c r="O139" s="23">
        <v>24180000</v>
      </c>
      <c r="P139" s="56">
        <v>2149333</v>
      </c>
      <c r="Q139" s="23">
        <v>26329333</v>
      </c>
      <c r="R139" s="56">
        <v>16</v>
      </c>
      <c r="S139" s="56">
        <v>196</v>
      </c>
      <c r="T139" s="1">
        <v>45784</v>
      </c>
      <c r="U139" s="1">
        <v>45786</v>
      </c>
      <c r="V139" s="41">
        <v>180</v>
      </c>
      <c r="W139" s="1">
        <v>45986</v>
      </c>
      <c r="X139" s="23">
        <f>+Contratos[[#This Row],[VALOR CONTRATO PRINCIPAL]]</f>
        <v>24180000</v>
      </c>
      <c r="Y139" s="41">
        <f>$D$5-Contratos[[#This Row],[Fecha de Inicio]]</f>
        <v>175</v>
      </c>
      <c r="Z139" s="41">
        <f>ROUND(Contratos[[#This Row],[dias ejecutados]]/(Contratos[[#This Row],[Fecha Finalizacion Programada]]-Contratos[[#This Row],[Fecha de Inicio]])*100,2)</f>
        <v>87.5</v>
      </c>
      <c r="AA139" s="56">
        <v>19075333</v>
      </c>
      <c r="AB139" s="56">
        <f>+Contratos[[#This Row],[Vr. Total con Adiciones]]-Contratos[[#This Row],[Recursos totales Ejecutados o pagados]]</f>
        <v>7254000</v>
      </c>
      <c r="AC139" s="41">
        <v>1</v>
      </c>
      <c r="AD139" s="23">
        <v>2149333</v>
      </c>
      <c r="AE139" s="23">
        <f>+Contratos[[#This Row],[VALOR TOTAL]]</f>
        <v>26329333</v>
      </c>
      <c r="AF139" s="41">
        <f>+Contratos[[#This Row],[PLAZO TOTAL
(DÍAS)*]]</f>
        <v>196</v>
      </c>
    </row>
    <row r="140" spans="2:32" x14ac:dyDescent="0.35">
      <c r="B140">
        <v>2025</v>
      </c>
      <c r="C140">
        <v>250449</v>
      </c>
      <c r="D140" s="41" t="s">
        <v>43</v>
      </c>
      <c r="E140" s="41" t="s">
        <v>251</v>
      </c>
      <c r="F140" s="41" t="s">
        <v>47</v>
      </c>
      <c r="G140" s="41" t="s">
        <v>48</v>
      </c>
      <c r="H140" s="41" t="s">
        <v>54</v>
      </c>
      <c r="I140" s="41" t="s">
        <v>55</v>
      </c>
      <c r="J140" s="41" t="s">
        <v>252</v>
      </c>
      <c r="K140" s="41" t="s">
        <v>60</v>
      </c>
      <c r="L140" s="1">
        <v>45959</v>
      </c>
      <c r="M140" s="41"/>
      <c r="N140" s="41"/>
      <c r="O140" s="23">
        <v>30360000</v>
      </c>
      <c r="P140" s="56">
        <v>1012000</v>
      </c>
      <c r="Q140" s="23">
        <v>31372000</v>
      </c>
      <c r="R140" s="56">
        <v>6</v>
      </c>
      <c r="S140" s="56">
        <v>186</v>
      </c>
      <c r="T140" s="1">
        <v>45786</v>
      </c>
      <c r="U140" s="1">
        <v>45796</v>
      </c>
      <c r="V140" s="41">
        <v>180</v>
      </c>
      <c r="W140" s="1">
        <v>45986</v>
      </c>
      <c r="X140" s="23">
        <f>+Contratos[[#This Row],[VALOR CONTRATO PRINCIPAL]]</f>
        <v>30360000</v>
      </c>
      <c r="Y140" s="41">
        <f>$D$5-Contratos[[#This Row],[Fecha de Inicio]]</f>
        <v>165</v>
      </c>
      <c r="Z140" s="41">
        <f>ROUND(Contratos[[#This Row],[dias ejecutados]]/(Contratos[[#This Row],[Fecha Finalizacion Programada]]-Contratos[[#This Row],[Fecha de Inicio]])*100,2)</f>
        <v>86.84</v>
      </c>
      <c r="AA140" s="56">
        <v>22264000</v>
      </c>
      <c r="AB140" s="56">
        <f>+Contratos[[#This Row],[Vr. Total con Adiciones]]-Contratos[[#This Row],[Recursos totales Ejecutados o pagados]]</f>
        <v>9108000</v>
      </c>
      <c r="AC140" s="41">
        <v>1</v>
      </c>
      <c r="AD140" s="23">
        <v>1012000</v>
      </c>
      <c r="AE140" s="23">
        <f>+Contratos[[#This Row],[VALOR TOTAL]]</f>
        <v>31372000</v>
      </c>
      <c r="AF140" s="41">
        <f>+Contratos[[#This Row],[PLAZO TOTAL
(DÍAS)*]]</f>
        <v>186</v>
      </c>
    </row>
    <row r="141" spans="2:32" x14ac:dyDescent="0.35">
      <c r="B141">
        <v>2025</v>
      </c>
      <c r="C141">
        <v>250444</v>
      </c>
      <c r="D141" s="41" t="s">
        <v>43</v>
      </c>
      <c r="E141" s="41" t="s">
        <v>253</v>
      </c>
      <c r="F141" s="41" t="s">
        <v>47</v>
      </c>
      <c r="G141" s="41" t="s">
        <v>48</v>
      </c>
      <c r="H141" s="41" t="s">
        <v>54</v>
      </c>
      <c r="I141" s="41" t="s">
        <v>55</v>
      </c>
      <c r="J141" s="41" t="s">
        <v>254</v>
      </c>
      <c r="K141" s="41" t="s">
        <v>60</v>
      </c>
      <c r="L141" s="1">
        <v>45953</v>
      </c>
      <c r="M141" s="41"/>
      <c r="N141" s="41"/>
      <c r="O141" s="23">
        <v>33480000</v>
      </c>
      <c r="P141" s="56">
        <v>1116000</v>
      </c>
      <c r="Q141" s="23">
        <v>34596000</v>
      </c>
      <c r="R141" s="56">
        <v>6</v>
      </c>
      <c r="S141" s="56">
        <v>186</v>
      </c>
      <c r="T141" s="1">
        <v>45790</v>
      </c>
      <c r="U141" s="1">
        <v>45796</v>
      </c>
      <c r="V141" s="41">
        <v>180</v>
      </c>
      <c r="W141" s="1">
        <v>45986</v>
      </c>
      <c r="X141" s="23">
        <f>+Contratos[[#This Row],[VALOR CONTRATO PRINCIPAL]]</f>
        <v>33480000</v>
      </c>
      <c r="Y141" s="41">
        <f>$D$5-Contratos[[#This Row],[Fecha de Inicio]]</f>
        <v>165</v>
      </c>
      <c r="Z141" s="41">
        <f>ROUND(Contratos[[#This Row],[dias ejecutados]]/(Contratos[[#This Row],[Fecha Finalizacion Programada]]-Contratos[[#This Row],[Fecha de Inicio]])*100,2)</f>
        <v>86.84</v>
      </c>
      <c r="AA141" s="56">
        <v>18972000</v>
      </c>
      <c r="AB141" s="56">
        <f>+Contratos[[#This Row],[Vr. Total con Adiciones]]-Contratos[[#This Row],[Recursos totales Ejecutados o pagados]]</f>
        <v>15624000</v>
      </c>
      <c r="AC141" s="41">
        <v>1</v>
      </c>
      <c r="AD141" s="23">
        <v>1116000</v>
      </c>
      <c r="AE141" s="23">
        <f>+Contratos[[#This Row],[VALOR TOTAL]]</f>
        <v>34596000</v>
      </c>
      <c r="AF141" s="41">
        <f>+Contratos[[#This Row],[PLAZO TOTAL
(DÍAS)*]]</f>
        <v>186</v>
      </c>
    </row>
    <row r="142" spans="2:32" x14ac:dyDescent="0.35">
      <c r="B142">
        <v>2025</v>
      </c>
      <c r="C142">
        <v>250451</v>
      </c>
      <c r="D142" s="41" t="s">
        <v>43</v>
      </c>
      <c r="E142" s="41" t="s">
        <v>255</v>
      </c>
      <c r="F142" s="41" t="s">
        <v>47</v>
      </c>
      <c r="G142" s="41" t="s">
        <v>61</v>
      </c>
      <c r="H142" s="41" t="s">
        <v>54</v>
      </c>
      <c r="I142" s="41" t="s">
        <v>55</v>
      </c>
      <c r="J142" s="41" t="s">
        <v>256</v>
      </c>
      <c r="K142" s="41" t="s">
        <v>60</v>
      </c>
      <c r="L142" s="1">
        <v>45960</v>
      </c>
      <c r="M142" s="41"/>
      <c r="N142" s="41"/>
      <c r="O142" s="23">
        <v>22320000</v>
      </c>
      <c r="P142" s="56">
        <v>1364000</v>
      </c>
      <c r="Q142" s="23">
        <v>23684000</v>
      </c>
      <c r="R142" s="56">
        <v>11</v>
      </c>
      <c r="S142" s="56">
        <v>191</v>
      </c>
      <c r="T142" s="1">
        <v>45787</v>
      </c>
      <c r="U142" s="1">
        <v>45791</v>
      </c>
      <c r="V142" s="41">
        <v>180</v>
      </c>
      <c r="W142" s="1">
        <v>45986</v>
      </c>
      <c r="X142" s="23">
        <f>+Contratos[[#This Row],[VALOR CONTRATO PRINCIPAL]]</f>
        <v>22320000</v>
      </c>
      <c r="Y142" s="41">
        <f>$D$5-Contratos[[#This Row],[Fecha de Inicio]]</f>
        <v>170</v>
      </c>
      <c r="Z142" s="41">
        <f>ROUND(Contratos[[#This Row],[dias ejecutados]]/(Contratos[[#This Row],[Fecha Finalizacion Programada]]-Contratos[[#This Row],[Fecha de Inicio]])*100,2)</f>
        <v>87.18</v>
      </c>
      <c r="AA142" s="56">
        <v>16988000</v>
      </c>
      <c r="AB142" s="56">
        <f>+Contratos[[#This Row],[Vr. Total con Adiciones]]-Contratos[[#This Row],[Recursos totales Ejecutados o pagados]]</f>
        <v>6696000</v>
      </c>
      <c r="AC142" s="41">
        <v>1</v>
      </c>
      <c r="AD142" s="23">
        <v>1364000</v>
      </c>
      <c r="AE142" s="23">
        <f>+Contratos[[#This Row],[VALOR TOTAL]]</f>
        <v>23684000</v>
      </c>
      <c r="AF142" s="41">
        <f>+Contratos[[#This Row],[PLAZO TOTAL
(DÍAS)*]]</f>
        <v>191</v>
      </c>
    </row>
    <row r="143" spans="2:32" x14ac:dyDescent="0.35">
      <c r="B143">
        <v>2025</v>
      </c>
      <c r="C143">
        <v>250463</v>
      </c>
      <c r="D143" s="41" t="s">
        <v>43</v>
      </c>
      <c r="E143" s="41" t="s">
        <v>257</v>
      </c>
      <c r="F143" s="41" t="s">
        <v>47</v>
      </c>
      <c r="G143" s="41" t="s">
        <v>48</v>
      </c>
      <c r="H143" s="41" t="s">
        <v>117</v>
      </c>
      <c r="I143" s="41" t="s">
        <v>44</v>
      </c>
      <c r="J143" s="41" t="s">
        <v>258</v>
      </c>
      <c r="K143" s="41" t="s">
        <v>284</v>
      </c>
      <c r="L143" s="1">
        <v>45961</v>
      </c>
      <c r="M143" s="41"/>
      <c r="N143" s="41"/>
      <c r="O143" s="23">
        <v>67760000</v>
      </c>
      <c r="P143" s="56">
        <v>0</v>
      </c>
      <c r="Q143" s="23">
        <v>67760000</v>
      </c>
      <c r="R143" s="56">
        <v>0</v>
      </c>
      <c r="S143" s="56">
        <v>240</v>
      </c>
      <c r="T143" s="1">
        <v>45798</v>
      </c>
      <c r="U143" s="1">
        <v>45800</v>
      </c>
      <c r="V143" s="41">
        <v>240</v>
      </c>
      <c r="W143" s="1">
        <v>46022</v>
      </c>
      <c r="X143" s="23">
        <f>+Contratos[[#This Row],[VALOR CONTRATO PRINCIPAL]]</f>
        <v>67760000</v>
      </c>
      <c r="Y143" s="41">
        <f>$D$5-Contratos[[#This Row],[Fecha de Inicio]]</f>
        <v>161</v>
      </c>
      <c r="Z143" s="41">
        <f>ROUND(Contratos[[#This Row],[dias ejecutados]]/(Contratos[[#This Row],[Fecha Finalizacion Programada]]-Contratos[[#This Row],[Fecha de Inicio]])*100,2)</f>
        <v>72.52</v>
      </c>
      <c r="AA143" s="56">
        <v>36138666</v>
      </c>
      <c r="AB143" s="56">
        <f>+Contratos[[#This Row],[Vr. Total con Adiciones]]-Contratos[[#This Row],[Recursos totales Ejecutados o pagados]]</f>
        <v>31621334</v>
      </c>
      <c r="AC143" s="41">
        <v>0</v>
      </c>
      <c r="AD143" s="23">
        <v>0</v>
      </c>
      <c r="AE143" s="23">
        <f>+Contratos[[#This Row],[VALOR TOTAL]]</f>
        <v>67760000</v>
      </c>
      <c r="AF143" s="41">
        <f>+Contratos[[#This Row],[PLAZO TOTAL
(DÍAS)*]]</f>
        <v>240</v>
      </c>
    </row>
    <row r="144" spans="2:32" x14ac:dyDescent="0.35">
      <c r="B144">
        <v>2025</v>
      </c>
      <c r="C144">
        <v>250489</v>
      </c>
      <c r="D144" s="41" t="s">
        <v>43</v>
      </c>
      <c r="E144" s="41" t="s">
        <v>259</v>
      </c>
      <c r="F144" s="41" t="s">
        <v>47</v>
      </c>
      <c r="G144" s="41" t="s">
        <v>48</v>
      </c>
      <c r="H144" s="41" t="s">
        <v>82</v>
      </c>
      <c r="I144" s="41" t="s">
        <v>44</v>
      </c>
      <c r="J144" s="41" t="s">
        <v>260</v>
      </c>
      <c r="K144" s="41" t="s">
        <v>284</v>
      </c>
      <c r="L144" s="1">
        <v>45961</v>
      </c>
      <c r="M144" s="41"/>
      <c r="N144" s="41"/>
      <c r="O144" s="23">
        <v>30225000</v>
      </c>
      <c r="P144" s="56">
        <v>0</v>
      </c>
      <c r="Q144" s="23">
        <v>30225000</v>
      </c>
      <c r="R144" s="56">
        <v>0</v>
      </c>
      <c r="S144" s="56">
        <v>225</v>
      </c>
      <c r="T144" s="1">
        <v>45819</v>
      </c>
      <c r="U144" s="1">
        <v>45821</v>
      </c>
      <c r="V144" s="41">
        <v>225</v>
      </c>
      <c r="W144" s="1">
        <v>46022</v>
      </c>
      <c r="X144" s="23">
        <f>+Contratos[[#This Row],[VALOR CONTRATO PRINCIPAL]]</f>
        <v>30225000</v>
      </c>
      <c r="Y144" s="41">
        <f>$D$5-Contratos[[#This Row],[Fecha de Inicio]]</f>
        <v>140</v>
      </c>
      <c r="Z144" s="41">
        <f>ROUND(Contratos[[#This Row],[dias ejecutados]]/(Contratos[[#This Row],[Fecha Finalizacion Programada]]-Contratos[[#This Row],[Fecha de Inicio]])*100,2)</f>
        <v>69.650000000000006</v>
      </c>
      <c r="AA144" s="56">
        <v>14508000</v>
      </c>
      <c r="AB144" s="56">
        <f>+Contratos[[#This Row],[Vr. Total con Adiciones]]-Contratos[[#This Row],[Recursos totales Ejecutados o pagados]]</f>
        <v>15717000</v>
      </c>
      <c r="AC144" s="41">
        <v>0</v>
      </c>
      <c r="AD144" s="23">
        <v>0</v>
      </c>
      <c r="AE144" s="23">
        <f>+Contratos[[#This Row],[VALOR TOTAL]]</f>
        <v>30225000</v>
      </c>
      <c r="AF144" s="41">
        <f>+Contratos[[#This Row],[PLAZO TOTAL
(DÍAS)*]]</f>
        <v>225</v>
      </c>
    </row>
    <row r="145" spans="2:32" x14ac:dyDescent="0.35">
      <c r="B145">
        <v>2025</v>
      </c>
      <c r="C145">
        <v>250481</v>
      </c>
      <c r="D145" s="41" t="s">
        <v>43</v>
      </c>
      <c r="E145" s="41" t="s">
        <v>261</v>
      </c>
      <c r="F145" s="41" t="s">
        <v>47</v>
      </c>
      <c r="G145" s="41" t="s">
        <v>48</v>
      </c>
      <c r="H145" s="41" t="s">
        <v>54</v>
      </c>
      <c r="I145" s="41" t="s">
        <v>55</v>
      </c>
      <c r="J145" s="41" t="s">
        <v>262</v>
      </c>
      <c r="K145" s="41" t="s">
        <v>60</v>
      </c>
      <c r="L145" s="1">
        <v>45940</v>
      </c>
      <c r="M145" s="41"/>
      <c r="N145" s="41"/>
      <c r="O145" s="23">
        <v>20240000</v>
      </c>
      <c r="P145" s="56">
        <v>10120000</v>
      </c>
      <c r="Q145" s="23">
        <v>30360000</v>
      </c>
      <c r="R145" s="56">
        <v>60</v>
      </c>
      <c r="S145" s="56">
        <v>180</v>
      </c>
      <c r="T145" s="1">
        <v>45817</v>
      </c>
      <c r="U145" s="1">
        <v>45820</v>
      </c>
      <c r="V145" s="41">
        <v>120</v>
      </c>
      <c r="W145" s="1">
        <v>46003</v>
      </c>
      <c r="X145" s="23">
        <f>+Contratos[[#This Row],[VALOR CONTRATO PRINCIPAL]]</f>
        <v>20240000</v>
      </c>
      <c r="Y145" s="41">
        <f>$D$5-Contratos[[#This Row],[Fecha de Inicio]]</f>
        <v>141</v>
      </c>
      <c r="Z145" s="41">
        <f>ROUND(Contratos[[#This Row],[dias ejecutados]]/(Contratos[[#This Row],[Fecha Finalizacion Programada]]-Contratos[[#This Row],[Fecha de Inicio]])*100,2)</f>
        <v>77.05</v>
      </c>
      <c r="AA145" s="56">
        <v>18384667</v>
      </c>
      <c r="AB145" s="56">
        <f>+Contratos[[#This Row],[Vr. Total con Adiciones]]-Contratos[[#This Row],[Recursos totales Ejecutados o pagados]]</f>
        <v>11975333</v>
      </c>
      <c r="AC145" s="41">
        <v>1</v>
      </c>
      <c r="AD145" s="23">
        <v>10120000</v>
      </c>
      <c r="AE145" s="23">
        <f>+Contratos[[#This Row],[VALOR TOTAL]]</f>
        <v>30360000</v>
      </c>
      <c r="AF145" s="41">
        <f>+Contratos[[#This Row],[PLAZO TOTAL
(DÍAS)*]]</f>
        <v>180</v>
      </c>
    </row>
    <row r="146" spans="2:32" x14ac:dyDescent="0.35">
      <c r="B146">
        <v>2025</v>
      </c>
      <c r="C146">
        <v>250521</v>
      </c>
      <c r="D146" s="41" t="s">
        <v>43</v>
      </c>
      <c r="E146" s="41" t="s">
        <v>263</v>
      </c>
      <c r="F146" s="41" t="s">
        <v>47</v>
      </c>
      <c r="G146" s="41" t="s">
        <v>48</v>
      </c>
      <c r="H146" s="41" t="s">
        <v>86</v>
      </c>
      <c r="I146" s="41" t="s">
        <v>44</v>
      </c>
      <c r="J146" s="41" t="s">
        <v>264</v>
      </c>
      <c r="K146" s="41" t="s">
        <v>284</v>
      </c>
      <c r="L146" s="1">
        <v>45945</v>
      </c>
      <c r="M146" s="41"/>
      <c r="N146" s="41"/>
      <c r="O146" s="23">
        <v>43380000</v>
      </c>
      <c r="P146" s="56">
        <v>0</v>
      </c>
      <c r="Q146" s="23">
        <v>43380000</v>
      </c>
      <c r="R146" s="56">
        <v>0</v>
      </c>
      <c r="S146" s="56">
        <v>180</v>
      </c>
      <c r="T146" s="1">
        <v>45842</v>
      </c>
      <c r="U146" s="1">
        <v>45846</v>
      </c>
      <c r="V146" s="41">
        <v>180</v>
      </c>
      <c r="W146" s="1">
        <v>46022</v>
      </c>
      <c r="X146" s="23">
        <f>+Contratos[[#This Row],[VALOR CONTRATO PRINCIPAL]]</f>
        <v>43380000</v>
      </c>
      <c r="Y146" s="41">
        <f>$D$5-Contratos[[#This Row],[Fecha de Inicio]]</f>
        <v>115</v>
      </c>
      <c r="Z146" s="41">
        <f>ROUND(Contratos[[#This Row],[dias ejecutados]]/(Contratos[[#This Row],[Fecha Finalizacion Programada]]-Contratos[[#This Row],[Fecha de Inicio]])*100,2)</f>
        <v>65.34</v>
      </c>
      <c r="AA146" s="56">
        <v>20003000</v>
      </c>
      <c r="AB146" s="56">
        <f>+Contratos[[#This Row],[Vr. Total con Adiciones]]-Contratos[[#This Row],[Recursos totales Ejecutados o pagados]]</f>
        <v>23377000</v>
      </c>
      <c r="AC146" s="41">
        <v>0</v>
      </c>
      <c r="AD146" s="23">
        <v>0</v>
      </c>
      <c r="AE146" s="23">
        <f>+Contratos[[#This Row],[VALOR TOTAL]]</f>
        <v>43380000</v>
      </c>
      <c r="AF146" s="41">
        <f>+Contratos[[#This Row],[PLAZO TOTAL
(DÍAS)*]]</f>
        <v>180</v>
      </c>
    </row>
    <row r="147" spans="2:32" x14ac:dyDescent="0.35">
      <c r="B147">
        <v>2025</v>
      </c>
      <c r="C147">
        <v>250554</v>
      </c>
      <c r="D147" s="41" t="s">
        <v>43</v>
      </c>
      <c r="E147" s="41" t="s">
        <v>265</v>
      </c>
      <c r="F147" s="41" t="s">
        <v>66</v>
      </c>
      <c r="G147" s="41" t="s">
        <v>52</v>
      </c>
      <c r="H147" s="41" t="s">
        <v>50</v>
      </c>
      <c r="I147" s="41" t="s">
        <v>44</v>
      </c>
      <c r="J147" s="41" t="s">
        <v>266</v>
      </c>
      <c r="K147" s="41" t="s">
        <v>46</v>
      </c>
      <c r="L147" s="1">
        <v>45959</v>
      </c>
      <c r="M147" s="41"/>
      <c r="N147" s="41"/>
      <c r="O147" s="23">
        <v>24473328</v>
      </c>
      <c r="P147" s="56">
        <v>0</v>
      </c>
      <c r="Q147" s="23">
        <v>24473328</v>
      </c>
      <c r="R147" s="56">
        <v>30</v>
      </c>
      <c r="S147" s="56">
        <v>120</v>
      </c>
      <c r="T147" s="1">
        <v>45861</v>
      </c>
      <c r="U147" s="1">
        <v>45867</v>
      </c>
      <c r="V147" s="41">
        <v>90</v>
      </c>
      <c r="W147" s="1">
        <v>45990</v>
      </c>
      <c r="X147" s="23">
        <f>+Contratos[[#This Row],[VALOR CONTRATO PRINCIPAL]]</f>
        <v>24473328</v>
      </c>
      <c r="Y147" s="41">
        <f>$D$5-Contratos[[#This Row],[Fecha de Inicio]]</f>
        <v>94</v>
      </c>
      <c r="Z147" s="41">
        <f>ROUND(Contratos[[#This Row],[dias ejecutados]]/(Contratos[[#This Row],[Fecha Finalizacion Programada]]-Contratos[[#This Row],[Fecha de Inicio]])*100,2)</f>
        <v>76.42</v>
      </c>
      <c r="AA147" s="56">
        <v>0</v>
      </c>
      <c r="AB147" s="56">
        <f>+Contratos[[#This Row],[Vr. Total con Adiciones]]-Contratos[[#This Row],[Recursos totales Ejecutados o pagados]]</f>
        <v>24473328</v>
      </c>
      <c r="AC147" s="41">
        <v>1</v>
      </c>
      <c r="AD147" s="23">
        <v>0</v>
      </c>
      <c r="AE147" s="23">
        <f>+Contratos[[#This Row],[VALOR TOTAL]]</f>
        <v>24473328</v>
      </c>
      <c r="AF147" s="41">
        <f>+Contratos[[#This Row],[PLAZO TOTAL
(DÍAS)*]]</f>
        <v>120</v>
      </c>
    </row>
    <row r="148" spans="2:32" x14ac:dyDescent="0.35">
      <c r="B148">
        <v>2025</v>
      </c>
      <c r="C148">
        <v>250558</v>
      </c>
      <c r="D148" s="41" t="s">
        <v>43</v>
      </c>
      <c r="E148" s="41" t="s">
        <v>267</v>
      </c>
      <c r="F148" s="41" t="s">
        <v>47</v>
      </c>
      <c r="G148" s="41" t="s">
        <v>61</v>
      </c>
      <c r="H148" s="41" t="s">
        <v>54</v>
      </c>
      <c r="I148" s="41" t="s">
        <v>55</v>
      </c>
      <c r="J148" s="41" t="s">
        <v>268</v>
      </c>
      <c r="K148" s="41" t="s">
        <v>49</v>
      </c>
      <c r="L148" s="1">
        <v>45957</v>
      </c>
      <c r="M148" s="41">
        <v>1117505439</v>
      </c>
      <c r="N148" s="41" t="s">
        <v>287</v>
      </c>
      <c r="O148" s="23">
        <v>14466667</v>
      </c>
      <c r="P148" s="56">
        <v>0</v>
      </c>
      <c r="Q148" s="23">
        <v>14466667</v>
      </c>
      <c r="R148" s="56">
        <v>0</v>
      </c>
      <c r="S148" s="56">
        <v>140</v>
      </c>
      <c r="T148" s="1">
        <v>45861</v>
      </c>
      <c r="U148" s="1">
        <v>45862</v>
      </c>
      <c r="V148" s="41">
        <v>140</v>
      </c>
      <c r="W148" s="1">
        <v>46005</v>
      </c>
      <c r="X148" s="23">
        <f>+Contratos[[#This Row],[VALOR CONTRATO PRINCIPAL]]</f>
        <v>14466667</v>
      </c>
      <c r="Y148" s="41">
        <f>$D$5-Contratos[[#This Row],[Fecha de Inicio]]</f>
        <v>99</v>
      </c>
      <c r="Z148" s="41">
        <f>ROUND(Contratos[[#This Row],[dias ejecutados]]/(Contratos[[#This Row],[Fecha Finalizacion Programada]]-Contratos[[#This Row],[Fecha de Inicio]])*100,2)</f>
        <v>69.23</v>
      </c>
      <c r="AA148" s="56">
        <v>6923333</v>
      </c>
      <c r="AB148" s="56">
        <f>+Contratos[[#This Row],[Vr. Total con Adiciones]]-Contratos[[#This Row],[Recursos totales Ejecutados o pagados]]</f>
        <v>7543334</v>
      </c>
      <c r="AC148" s="41">
        <v>0</v>
      </c>
      <c r="AD148" s="23">
        <v>0</v>
      </c>
      <c r="AE148" s="23">
        <f>+Contratos[[#This Row],[VALOR TOTAL]]</f>
        <v>14466667</v>
      </c>
      <c r="AF148" s="41">
        <f>+Contratos[[#This Row],[PLAZO TOTAL
(DÍAS)*]]</f>
        <v>140</v>
      </c>
    </row>
    <row r="149" spans="2:32" x14ac:dyDescent="0.35">
      <c r="B149">
        <v>2025</v>
      </c>
      <c r="C149">
        <v>250618</v>
      </c>
      <c r="D149" s="41" t="s">
        <v>43</v>
      </c>
      <c r="E149" s="41" t="s">
        <v>269</v>
      </c>
      <c r="F149" s="41" t="s">
        <v>66</v>
      </c>
      <c r="G149" s="41" t="s">
        <v>270</v>
      </c>
      <c r="H149" s="41" t="s">
        <v>54</v>
      </c>
      <c r="I149" s="41" t="s">
        <v>55</v>
      </c>
      <c r="J149" s="41" t="s">
        <v>271</v>
      </c>
      <c r="K149" s="41" t="s">
        <v>46</v>
      </c>
      <c r="L149" s="1">
        <v>45961</v>
      </c>
      <c r="M149" s="41"/>
      <c r="N149" s="41"/>
      <c r="O149" s="23">
        <v>13301607</v>
      </c>
      <c r="P149" s="56">
        <v>0</v>
      </c>
      <c r="Q149" s="23">
        <v>13301607</v>
      </c>
      <c r="R149" s="56">
        <v>10</v>
      </c>
      <c r="S149" s="56">
        <v>70</v>
      </c>
      <c r="T149" s="1">
        <v>45894</v>
      </c>
      <c r="U149" s="1">
        <v>45902</v>
      </c>
      <c r="V149" s="41">
        <v>60</v>
      </c>
      <c r="W149" s="1">
        <v>45973</v>
      </c>
      <c r="X149" s="23">
        <f>+Contratos[[#This Row],[VALOR CONTRATO PRINCIPAL]]</f>
        <v>13301607</v>
      </c>
      <c r="Y149" s="41">
        <f>$D$5-Contratos[[#This Row],[Fecha de Inicio]]</f>
        <v>59</v>
      </c>
      <c r="Z149" s="41">
        <f>ROUND(Contratos[[#This Row],[dias ejecutados]]/(Contratos[[#This Row],[Fecha Finalizacion Programada]]-Contratos[[#This Row],[Fecha de Inicio]])*100,2)</f>
        <v>83.1</v>
      </c>
      <c r="AA149" s="56">
        <v>0</v>
      </c>
      <c r="AB149" s="56">
        <f>+Contratos[[#This Row],[Vr. Total con Adiciones]]-Contratos[[#This Row],[Recursos totales Ejecutados o pagados]]</f>
        <v>13301607</v>
      </c>
      <c r="AC149" s="41">
        <v>1</v>
      </c>
      <c r="AD149" s="23">
        <v>0</v>
      </c>
      <c r="AE149" s="23">
        <f>+Contratos[[#This Row],[VALOR TOTAL]]</f>
        <v>13301607</v>
      </c>
      <c r="AF149" s="41">
        <f>+Contratos[[#This Row],[PLAZO TOTAL
(DÍAS)*]]</f>
        <v>70</v>
      </c>
    </row>
    <row r="150" spans="2:32" x14ac:dyDescent="0.35">
      <c r="B150">
        <v>2025</v>
      </c>
      <c r="C150">
        <v>250634</v>
      </c>
      <c r="D150" s="41" t="s">
        <v>43</v>
      </c>
      <c r="E150" s="41" t="s">
        <v>272</v>
      </c>
      <c r="F150" s="41" t="s">
        <v>66</v>
      </c>
      <c r="G150" s="41" t="s">
        <v>52</v>
      </c>
      <c r="H150" s="41" t="s">
        <v>54</v>
      </c>
      <c r="I150" s="41" t="s">
        <v>55</v>
      </c>
      <c r="J150" s="41" t="s">
        <v>273</v>
      </c>
      <c r="K150" s="41" t="s">
        <v>60</v>
      </c>
      <c r="L150" s="1">
        <v>45933</v>
      </c>
      <c r="M150" s="41"/>
      <c r="N150" s="41"/>
      <c r="O150" s="23">
        <v>3570000</v>
      </c>
      <c r="P150" s="56">
        <v>1785000</v>
      </c>
      <c r="Q150" s="23">
        <v>5355000</v>
      </c>
      <c r="R150" s="56">
        <v>60</v>
      </c>
      <c r="S150" s="56">
        <v>90</v>
      </c>
      <c r="T150" s="1">
        <v>45898</v>
      </c>
      <c r="U150" s="1">
        <v>45905</v>
      </c>
      <c r="V150" s="41">
        <v>30</v>
      </c>
      <c r="W150" s="1">
        <v>45996</v>
      </c>
      <c r="X150" s="23">
        <f>+Contratos[[#This Row],[VALOR CONTRATO PRINCIPAL]]</f>
        <v>3570000</v>
      </c>
      <c r="Y150" s="41">
        <f>$D$5-Contratos[[#This Row],[Fecha de Inicio]]</f>
        <v>56</v>
      </c>
      <c r="Z150" s="41">
        <f>ROUND(Contratos[[#This Row],[dias ejecutados]]/(Contratos[[#This Row],[Fecha Finalizacion Programada]]-Contratos[[#This Row],[Fecha de Inicio]])*100,2)</f>
        <v>61.54</v>
      </c>
      <c r="AA150" s="56">
        <v>0</v>
      </c>
      <c r="AB150" s="56">
        <f>+Contratos[[#This Row],[Vr. Total con Adiciones]]-Contratos[[#This Row],[Recursos totales Ejecutados o pagados]]</f>
        <v>5355000</v>
      </c>
      <c r="AC150" s="41">
        <v>1</v>
      </c>
      <c r="AD150" s="23">
        <v>1785000</v>
      </c>
      <c r="AE150" s="23">
        <f>+Contratos[[#This Row],[VALOR TOTAL]]</f>
        <v>5355000</v>
      </c>
      <c r="AF150" s="41">
        <f>+Contratos[[#This Row],[PLAZO TOTAL
(DÍAS)*]]</f>
        <v>90</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4 M A A B Q S w M E F A A C A A g A J p 2 c V y n 0 + 0 u k A A A A 9 g A A A B I A H A B D b 2 5 m a W c v U G F j a 2 F n Z S 5 4 b W w g o h g A K K A U A A A A A A A A A A A A A A A A A A A A A A A A A A A A h Y 8 x D o I w G I W v Q r r T l h I T Q 3 7 K w C r R x M S 4 N q V C A x R D i + V u D h 7 J K 4 h R 1 M 3 x f e 8 b 3 r t f b 5 B N X R t c 1 G B 1 b 1 I U Y Y o C Z W R f a l O l a H S n c I 0 y D j s h G 1 G p Y J a N T S Z b p q h 2 7 p w Q 4 r 3 H P s b 9 U B F G a U S O x W Y v a 9 U J 9 J H 1 f z n U x j p h p E I c D q 8 x n O G I x X h F G a Z A F g i F N l + B z X u f 7 Q + E f G z d O C i u b J h v g S w R y P s D f w B Q S w M E F A A C A A g A J p 2 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a d n F d r K 0 b m m A k A A C K I A A A T A B w A R m 9 y b X V s Y X M v U 2 V j d G l v b j E u b S C i G A A o o B Q A A A A A A A A A A A A A A A A A A A A A A A A A A A D t W 0 F v G 7 k V P j d A / g O h v d i A Y m + c b F C 0 8 M E r y Y 6 K x F Y l r V F g X Q j U D D 1 h M B r O k j N C s s E e + l N 6 7 C F A g d x 6 r P 5 Y H 4 e j G W l I j u R N F n W 8 L 5 f I 4 s d H v s f H 9 x 4 / k Y o F G R c J m Z j / n / 7 5 8 a P H j 9 Q b K l l I v u m c f H v y b D Z m q Z A Z I y E j g 7 c s y A O + + p S Q n k g y S Y M s p 3 G H n J K Y Z Y 8 f E f h 3 J X n E E v i m p 5 Z H f R H k C 5 Z k B + c 8 Z k e 6 C / y h D j r 9 P 9 1 M + i 9 v T m b f U 8 X U r E 8 z o W 6 + F x F 8 o D f 7 D X o 0 / d u 0 c 9 j 9 s c 9 i v u A Z k 6 e d P 3 S 6 g I j z R a J O n z 7 / Y 5 c M k k C E P I l O n 5 5 8 d 9 I l f 8 1 F x i b Z + 5 i d 1 h + P L k X C / n 7 Y N b P / p g N 9 6 J z 9 T E O h S C r F Q i w 5 f N Q q T u k c 4 C P 9 X c Z e M h o y q Q 6 M u l 3 y Y / n 9 W R x P A h p T q U 4 z m W 8 K n v J U k I A u 5 h x k 1 / K m k i b q V s i F m f n 0 f c r U g X c a 3 Q 8 f O t d 6 x I B T 0 H a Y Z C + e H + k + v 3 T J h 8 4 l D C A S B e b K + F K Q y e j s z A a N o V l K W A c G b R l 8 S z L 2 L i u a X o u Q x j y k o T a 7 Y j E L C r N b u E I V g E z y O U h f u t u D Y q 0 y Y b W C p Q I W w q L B H O z W n g j J D 5 e T 0 a R n N V 2 u / r N g s h g 5 1 T K U 3 f v y v / 8 m g 3 c p i N c K k p F k w Y a f 7 k D 3 2 q D 1 2 B u K N e 1 f g 4 Q M Y R c U 6 E U q K Z l e D 3 p 2 h 6 v 5 W + a w w d q + E V U e C w U w Y R g o Y g C Q N s K 0 X n h a V 5 9 C H h U D r P 4 p G S V K x D z g G T U u 0 Z j i 6 h 8 2 Z F v e h c x T U a u q 3 O q k k q k 8 z Z l L I / C I S N I F 1 U J u e U K 1 d 7 s 9 T + s O a x / t g E 0 Z C C u s d 8 y T J e x T J + p S L O a S G X n c 4 c Y w r f c Q F g U 5 G A 1 G h / Z u Y R m 1 v j y D M L r U W 8 i W J h S 4 o 2 M S 2 r j g g 8 7 t b J r I A s L Y L Q 8 8 2 g K u 1 x / Z / Y 1 r l 5 G z A B T 9 Q p q Z 9 m s a C + n u a k S S d a h R 5 D z P c t f a N s Z o 9 r D w 1 Z h 7 y I Z J j H e o N f Z p 5 e p Y y L u j T o 4 O H p 3 2 E j 3 m T E U Q 0 s G 1 b p m C h E t j Z q P K H B o W A c y 7 a 2 p U E d K V 8 O y 8 1 5 D g Q l p G N 4 c c M 3 0 Q U w I H 7 z L b d g a U U U V N D v O J 4 Q k Y j s Y t Q f J q r p h c g i v D a I o s d S + P R 5 N L s Y Q J h Q 4 L N d 3 O j 6 w d z o / x e b v p c l e f n z 2 9 i 9 f D G G 7 H 3 1 P 7 V m D l m a 2 6 u z y 3 7 H H X v T E 7 u c P u 0 G O 4 5 q N H C M W O o F c 6 p M j A 2 a i e k X Y n x 5 4 / q l s J Z L K Y Q 0 1 F H c B N e W v n 1 R 9 M d x t / D i V b k b B S G j k y W k x / F o T V l a u 3 G q q 2 A 6 B g i q n u 6 B F n J p f K 1 S c J K c s R X V y y a n y r V O / 8 1 q s G q r b t 6 j K 6 c O X I i c N w 3 b F s b v T t r z 5 G H K w N i b p e c D J 0 Z M Q i n g 3 7 t t N Q 7 V A x 1 M t W 0 4 S 9 s 5 U a m A T d 9 B W + B B 1 h S S H c 5 q E j x J V R 2 + W O h T t s L b X T F H r 7 S G 4 M u i 9 O s r i I l t S x H Q u D c C g 1 s w 3 L S a a L L f j O t R Q 1 F H x 7 X C G d t d 9 W M x z x o q I w t r J q U U V J G / s E N L Q r O C q h 9 t y W / K q U v I 3 s c 1 k e Q H S J t m Q s d G S K K Y t X / 7 o V i d j C W M 4 J B x 7 x h L X J 0 Y b U t n G V b v p c x a S x W 2 j O W B n P 8 v b D k Z D R M S y i I + K a 1 Y y d Q x V H Y Q I n K + i 6 5 M o x U 4 O A A U B J w O h D l A 2 6 0 s c P m K s s t q 3 n H B H D 4 d s c M + A M m q 0 + 2 u 5 y s W 4 h Y N / V J x 0 8 b X W O S g H c 2 U Y T 1 w Y 8 Z 8 E b a o o F 2 P f 1 g X a 7 l D M o K P V 3 Q Z o T q J r P F I s g M o A h 9 l K O j H s D 1 + p X F v I B C i 0 t W D N l u J S e P d t D 7 d n z H Y r P v m t T f f b C P q f A V p i X 8 a K a t r K E N D K K j a w j F o S x 0 L H Q 3 K T J u D X c G W V S k A 5 x Z M E z D n 4 r A n s Q g w O X p e F b i N C + 2 m C S q 0 D y 1 J 1 5 K 9 2 K q A O L v g P 2 e r M M 2 d o u 9 v y G Z m 2 r + u F q 6 D B I 4 h h 1 N z J k 4 B B g m a V t v S o i 9 D z J q U d N Y C t o n V y l L F H l g h Y V k e 2 p W w a E T j H d 7 G e Z q K + N 0 R D u S N 5 M L k A l I 1 T P K O C p K 6 e Z R R 4 m m h R j p L C C h 0 M C P y A x / y k H 3 d y O 8 G q j E X T 9 K Y e k 6 s u i r Y K 2 D E K D b M e 4 2 2 e c / a f 4 h G z u y 4 J D s h e T M 8 h m R Z l S U V c W 6 C + 5 y l q K 5 6 t 5 z K P 1 9 A a w Z v r M B h + N O 7 b D V Z W a I G 5 y 1 + B b 8 E n / p W v 1 w j w A p + 3 q l C t h H 8 7 1 6 C B P H 3 f t W H X L 4 5 L p I Z O L 8 S v b Y / L E 1 v O X w 8 e P e O J m X y 2 W + + T / w X L v M S i y 3 E 4 a B 1 l u Z L m R 5 U a W 2 8 H G W c U J s t z I c p O v h e V u 9 + 0 H T 3 O 3 7 g H k u Z H n R p 4 b e W 7 k u Z H n v r 8 8 9 z 6 c r 1 X N I d H 9 s I n u h j J e o r u B + x q J 7 l q F X U S 3 B 2 k T 3 T X P / C C I 7 s Y i O 4 n u C n M / i W 5 7 2 3 w 5 o r u S j U S 3 H W Q + m + j e 4 2 Y 1 O T g 5 x C v d S H b b 7 U h 2 I 9 m N Z D e S 3 S 6 G C s l u J L v x S j d e 6 U a q G 6 l u p L q R 6 k a q + 8 F T 3 Y 3 t g k w 3 M t 1 N d 8 A r 3 S 1 I v N J t c 0 j 3 j e m 2 C z G 8 0 n 3 v m e 7 S 0 W Z 1 y v 2 y d P Z k e D 3 s X Z 3 P r o I s h 0 L p x h 5 v B 5 X 9 4 t v f H 5 P 9 K 5 h o q H F 0 1 P C y f e 2 k 9 P 3 j l r 2 Y z 6 K W v 8 Q 5 D Y a + / t V H N U + d o M 2 1 D v n F e p r N 0 b r o 3 O C 9 V Y I K f W 1 v q E t / Q w E U h 3 Y 9 R 4 j z + S K P z W y b H G R 9 s r 9 d f V R g C R + j E H E J j l + J 8 j I P U E Q O q p E 3 6 i U b P x J S 0 / / 0 r U k C 9 U w M x e 5 y h Y 1 4 f M E S J p 2 s 4 w T q x f J X G W J 3 + d w c 4 p V e d H X A Y f k B o Y 7 T d b I 4 F v M d c p X V y Y K P G U x O i Y I c S T a M 5 y i Q 9 e + P i o y g 2 r v l K n C a r C c W e V J t g x 8 u R i O P w w W 7 g b 3 1 C d N g R j Q y R V 0 5 E d f Z K i 0 w a 1 b L 5 V s T G m t H J u d 0 a T j e X t s G 3 5 f C 3 Z N 7 u y u l Z v h n 2 z D 5 I o 3 X S y x K 1 y k Z L o i o t m N q g 4 G 1 y + x R V h i O o n i d Y O L K c c j 7 Y 0 H m M J I d O M Y Q 7 S H 3 + 8 q 4 U Q 4 T q w 8 J 8 T o 4 k Z 7 j w L h V 4 V r V 9 E Y h 0 u K f g 7 K k N + V Y G 7 I k a D a i q u t H w Y K W 2 S 2 s D O t k v 0 l C R v E B n R T N v m L N M U u 1 J Y n t 0 1 M r t I 1 I W e v b h h m G r c 2 w U S v v 5 z X O 8 C 0 b Z v j S b x B / m 6 s Z + A 4 R r 2 b g 1 Q y 8 m u H U H a 9 m 2 C L w a g Z e z c C r G X g 1 w + e Z e D U D r 2 a 0 S s W r G X g 1 w 2 Y j 8 G b G + l i F N z P w E S J e z c B H i P g I E R 8 h 4 i P E h 3 Q 1 Y / 9 H i M / w E S I y 3 Y 5 2 Z L q R 6 U a m G 5 l u F 0 G F T D c y 3 c h 0 I 9 O N T D c y 3 c h 0 3 x + m G x 8 h I t W N V D d S 3 f g K E V 8 h 3 k u q u 0 E i 3 T e q 2 6 7 E 8 B X i V 0 B 1 r 8 n m 0 u W U 9 Q z q t 3 m W C M c f z n T x d L N r A v h M E Z 8 p 4 j N F f K a I z x Q 3 4 f h M E Z 8 p G s P g M 0 V 8 p u g 6 h / 2 e n i n + D 1 B L A Q I t A B Q A A g A I A C a d n F c p 9 P t L p A A A A P Y A A A A S A A A A A A A A A A A A A A A A A A A A A A B D b 2 5 m a W c v U G F j a 2 F n Z S 5 4 b W x Q S w E C L Q A U A A I A C A A m n Z x X D 8 r p q 6 Q A A A D p A A A A E w A A A A A A A A A A A A A A A A D w A A A A W 0 N v b n R l b n R f V H l w Z X N d L n h t b F B L A Q I t A B Q A A g A I A C a d n F d r K 0 b m m A k A A C K I A A A T A A A A A A A A A A A A A A A A A O E B A A B G b 3 J t d W x h c y 9 T Z W N 0 a W 9 u M S 5 t U E s F B g A A A A A D A A M A w g A A A M Y 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l t A w A A A A A A B 2 0 D 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g 6 N D E 6 N D g u M T I 0 O D Q x N 1 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9 B d X R v U m V t b 3 Z l Z E N v b H V t b n M x L n t W a W d l b m N p Y S w w f S Z x d W 9 0 O y w m c X V v d D t T Z W N 0 a W 9 u M S 8 y M D I z X 1 J l c G 9 y d G U g Z G U g R W p l Y 3 V j a c O z b i B D b 2 5 0 c m F j d H V h b C 9 B d X R v U m V t b 3 Z l Z E N v b H V t b n M x L n t O b y B j b 2 5 z Z W N 1 d G l 2 b y B T U E F B L D F 9 J n F 1 b 3 Q 7 L C Z x d W 9 0 O 1 N l Y 3 R p b 2 4 x L z I w M j N f U m V w b 3 J 0 Z S B k Z S B F a m V j d W N p w 7 N u I E N v b n R y Y W N 0 d W F s L 0 F 1 d G 9 S Z W 1 v d m V k Q 2 9 s d W 1 u c z E u e 1 J l Y 3 V y c m V u d G U s M n 0 m c X V v d D s s J n F 1 b 3 Q 7 U 2 V j d G l v b j E v M j A y M 1 9 S Z X B v c n R l I G R l I E V q Z W N 1 Y 2 n D s 2 4 g Q 2 9 u d H J h Y 3 R 1 Y W w v Q X V 0 b 1 J l b W 9 2 Z W R D b 2 x 1 b W 5 z M S 5 7 T W 9 k Y W x p Z G F k I G R l I H N l b G V j Y 2 n D s 2 4 s M 3 0 m c X V v d D s s J n F 1 b 3 Q 7 U 2 V j d G l v b j E v M j A y M 1 9 S Z X B v c n R l I G R l I E V q Z W N 1 Y 2 n D s 2 4 g Q 2 9 u d H J h Y 3 R 1 Y W w v Q X V 0 b 1 J l b W 9 2 Z W R D b 2 x 1 b W 5 z M S 5 7 V G l w b y B k Z S B T d W I g S W 5 2 L D R 9 J n F 1 b 3 Q 7 L C Z x d W 9 0 O 1 N l Y 3 R p b 2 4 x L z I w M j N f U m V w b 3 J 0 Z S B k Z S B F a m V j d W N p w 7 N u I E N v b n R y Y W N 0 d W F s L 0 F 1 d G 9 S Z W 1 v d m V k Q 2 9 s d W 1 u c z E u e 1 R p c G 8 g Y 2 9 u d H J h d G 8 s N X 0 m c X V v d D s s J n F 1 b 3 Q 7 U 2 V j d G l v b j E v M j A y M 1 9 S Z X B v c n R l I G R l I E V q Z W N 1 Y 2 n D s 2 4 g Q 2 9 u d H J h Y 3 R 1 Y W w v Q X V 0 b 1 J l b W 9 2 Z W R D b 2 x 1 b W 5 z M S 5 7 U H J v Y 2 V k a W 1 p Z W 5 0 b y w 2 f S Z x d W 9 0 O y w m c X V v d D t T Z W N 0 a W 9 u M S 8 y M D I z X 1 J l c G 9 y d G U g Z G U g R W p l Y 3 V j a c O z b i B D b 2 5 0 c m F j d H V h b C 9 B d X R v U m V t b 3 Z l Z E N v b H V t b n M x L n t D b 2 Q g V U 5 T U F N D L D d 9 J n F 1 b 3 Q 7 L C Z x d W 9 0 O 1 N l Y 3 R p b 2 4 x L z I w M j N f U m V w b 3 J 0 Z S B k Z S B F a m V j d W N p w 7 N u I E N v b n R y Y W N 0 d W F s L 0 F 1 d G 9 S Z W 1 v d m V k Q 2 9 s d W 1 u c z E u e 0 7 D u m 1 l c m 8 g Z G U g c H J v Y 2 V z b y w 4 f S Z x d W 9 0 O y w m c X V v d D t T Z W N 0 a W 9 u M S 8 y M D I z X 1 J l c G 9 y d G U g Z G U g R W p l Y 3 V j a c O z b i B D b 2 5 0 c m F j d H V h b C 9 B d X R v U m V t b 3 Z l Z E N v b H V t b n M x L n t O w r A g R X h w Z W R p Z W 5 0 Z S B Q c m V j b 2 5 0 c m F j d H V h b C w 5 f S Z x d W 9 0 O y w m c X V v d D t T Z W N 0 a W 9 u M S 8 y M D I z X 1 J l c G 9 y d G U g Z G U g R W p l Y 3 V j a c O z b i B D b 2 5 0 c m F j d H V h b C 9 B d X R v U m V t b 3 Z l Z E N v b H V t b n M x L n t O w r A g R X h w Z W R p Z W 5 0 Z S B D b 2 5 0 c m F j d H V h b C w x M H 0 m c X V v d D s s J n F 1 b 3 Q 7 U 2 V j d G l v b j E v M j A y M 1 9 S Z X B v c n R l I G R l I E V q Z W N 1 Y 2 n D s 2 4 g Q 2 9 u d H J h Y 3 R 1 Y W w v Q X V 0 b 1 J l b W 9 2 Z W R D b 2 x 1 b W 5 z M S 5 7 T s O 6 b W V y b y B k Z S B j b 2 5 0 c m F 0 b y w x M X 0 m c X V v d D s s J n F 1 b 3 Q 7 U 2 V j d G l v b j E v M j A y M 1 9 S Z X B v c n R l I G R l I E V q Z W N 1 Y 2 n D s 2 4 g Q 2 9 u d H J h Y 3 R 1 Y W w v Q X V 0 b 1 J l b W 9 2 Z W R D b 2 x 1 b W 5 z M S 5 7 T s O 6 b W V y b y B k Z S B v c m R l b i B k Z S B j b 2 1 w c m E g V F Z F Q y w x M n 0 m c X V v d D s s J n F 1 b 3 Q 7 U 2 V j d G l v b j E v M j A y M 1 9 S Z X B v c n R l I G R l I E V q Z W N 1 Y 2 n D s 2 4 g Q 2 9 u d H J h Y 3 R 1 Y W w v Q X V 0 b 1 J l b W 9 2 Z W R D b 2 x 1 b W 5 z M S 5 7 T 2 J q Z X R v L D E z f S Z x d W 9 0 O y w m c X V v d D t T Z W N 0 a W 9 u M S 8 y M D I z X 1 J l c G 9 y d G U g Z G U g R W p l Y 3 V j a c O z b i B D b 2 5 0 c m F j d H V h b C 9 B d X R v U m V t b 3 Z l Z E N v b H V t b n M x L n t U a X B v I G R l I G d h c 3 R v L D E 0 f S Z x d W 9 0 O y w m c X V v d D t T Z W N 0 a W 9 u M S 8 y M D I z X 1 J l c G 9 y d G U g Z G U g R W p l Y 3 V j a c O z b i B D b 2 5 0 c m F j d H V h b C 9 B d X R v U m V t b 3 Z l Z E N v b H V t b n M x L n t D b 2 Q g Y 2 V u d H J v I G d l c 3 R v c i w x N X 0 m c X V v d D s s J n F 1 b 3 Q 7 U 2 V j d G l v b j E v M j A y M 1 9 S Z X B v c n R l I G R l I E V q Z W N 1 Y 2 n D s 2 4 g Q 2 9 u d H J h Y 3 R 1 Y W w v Q X V 0 b 1 J l b W 9 2 Z W R D b 2 x 1 b W 5 z M S 5 7 Q 2 V u d H J v I E d l c 3 R v c i w x N n 0 m c X V v d D s s J n F 1 b 3 Q 7 U 2 V j d G l v b j E v M j A y M 1 9 S Z X B v c n R l I G R l I E V q Z W N 1 Y 2 n D s 2 4 g Q 2 9 u d H J h Y 3 R 1 Y W w v Q X V 0 b 1 J l b W 9 2 Z W R D b 2 x 1 b W 5 z M S 5 7 Q 8 O z Z G l n b y B k Z S D D o X J l Y S B z b 2 x p Y 2 l 0 Y W 5 0 Z S w x N 3 0 m c X V v d D s s J n F 1 b 3 Q 7 U 2 V j d G l v b j E v M j A y M 1 9 S Z X B v c n R l I G R l I E V q Z W N 1 Y 2 n D s 2 4 g Q 2 9 u d H J h Y 3 R 1 Y W w v Q X V 0 b 1 J l b W 9 2 Z W R D b 2 x 1 b W 5 z M S 5 7 w 4 F y Z W E g c 2 9 s a W N p d G F u d G U s M T h 9 J n F 1 b 3 Q 7 L C Z x d W 9 0 O 1 N l Y 3 R p b 2 4 x L z I w M j N f U m V w b 3 J 0 Z S B k Z S B F a m V j d W N p w 7 N u I E N v b n R y Y W N 0 d W F s L 0 F 1 d G 9 S Z W 1 v d m V k Q 2 9 s d W 1 u c z E u e 0 d y d X B v I G R l I G N v b X B y Y X M s M T l 9 J n F 1 b 3 Q 7 L C Z x d W 9 0 O 1 N l Y 3 R p b 2 4 x L z I w M j N f U m V w b 3 J 0 Z S B k Z S B F a m V j d W N p w 7 N u I E N v b n R y Y W N 0 d W F s L 0 F 1 d G 9 S Z W 1 v d m V k Q 2 9 s d W 1 u c z E u e 1 R p c G 8 g c H J l c 3 V w d W V z d G 8 s M j B 9 J n F 1 b 3 Q 7 L C Z x d W 9 0 O 1 N l Y 3 R p b 2 4 x L z I w M j N f U m V w b 3 J 0 Z S B k Z S B F a m V j d W N p w 7 N u I E N v b n R y Y W N 0 d W F s L 0 F 1 d G 9 S Z W 1 v d m V k Q 2 9 s d W 1 u c z E u e 1 B y b 2 d y Y W 1 h I G R l I G Z p b m F u Y 2 l h Y 2 n D s 2 4 s M j F 9 J n F 1 b 3 Q 7 L C Z x d W 9 0 O 1 N l Y 3 R p b 2 4 x L z I w M j N f U m V w b 3 J 0 Z S B k Z S B F a m V j d W N p w 7 N u I E N v b n R y Y W N 0 d W F s L 0 F 1 d G 9 S Z W 1 v d m V k Q 2 9 s d W 1 u c z E u e 0 N v Z C B w c m 9 n I G Z p b m F u Y 2 l h Y 2 n D s 2 4 s M j J 9 J n F 1 b 3 Q 7 L C Z x d W 9 0 O 1 N l Y 3 R p b 2 4 x L z I w M j N f U m V w b 3 J 0 Z S B k Z S B F a m V j d W N p w 7 N u I E N v b n R y Y W N 0 d W F s L 0 F 1 d G 9 S Z W 1 v d m V k Q 2 9 s d W 1 u c z E u e 1 R l b W E g Z 2 F z d G 8 v a W 5 2 Z X J z a c O z b i w y M 3 0 m c X V v d D s s J n F 1 b 3 Q 7 U 2 V j d G l v b j E v M j A y M 1 9 S Z X B v c n R l I G R l I E V q Z W N 1 Y 2 n D s 2 4 g Q 2 9 u d H J h Y 3 R 1 Y W w v Q X V 0 b 1 J l b W 9 2 Z W R D b 2 x 1 b W 5 z M S 5 7 T m 9 t Y n J l I H B y b 2 c g a W 5 2 L D I 0 f S Z x d W 9 0 O y w m c X V v d D t T Z W N 0 a W 9 u M S 8 y M D I z X 1 J l c G 9 y d G U g Z G U g R W p l Y 3 V j a c O z b i B D b 2 5 0 c m F j d H V h b C 9 B d X R v U m V t b 3 Z l Z E N v b H V t b n M x L n t Q c m 9 5 Z W N 0 b y A o U E V Q K S w y N X 0 m c X V v d D s s J n F 1 b 3 Q 7 U 2 V j d G l v b j E v M j A y M 1 9 S Z X B v c n R l I G R l I E V q Z W N 1 Y 2 n D s 2 4 g Q 2 9 u d H J h Y 3 R 1 Y W w v Q X V 0 b 1 J l b W 9 2 Z W R D b 2 x 1 b W 5 z M S 5 7 T W V 0 Y S w y N n 0 m c X V v d D s s J n F 1 b 3 Q 7 U 2 V j d G l v b j E v M j A y M 1 9 S Z X B v c n R l I G R l I E V q Z W N 1 Y 2 n D s 2 4 g Q 2 9 u d H J h Y 3 R 1 Y W w v Q X V 0 b 1 J l b W 9 2 Z W R D b 2 x 1 b W 5 z M S 5 7 Q W N 0 a X Z p Z G F k L D I 3 f S Z x d W 9 0 O y w m c X V v d D t T Z W N 0 a W 9 u M S 8 y M D I z X 1 J l c G 9 y d G U g Z G U g R W p l Y 3 V j a c O z b i B D b 2 5 0 c m F j d H V h b C 9 B d X R v U m V t b 3 Z l Z E N v b H V t b n M x L n t Q b 3 N Q c m U s M j h 9 J n F 1 b 3 Q 7 L C Z x d W 9 0 O 1 N l Y 3 R p b 2 4 x L z I w M j N f U m V w b 3 J 0 Z S B k Z S B F a m V j d W N p w 7 N u I E N v b n R y Y W N 0 d W F s L 0 F 1 d G 9 S Z W 1 v d m V k Q 2 9 s d W 1 u c z E u e 0 5 v I H N v b H B l Z C w y O X 0 m c X V v d D s s J n F 1 b 3 Q 7 U 2 V j d G l v b j E v M j A y M 1 9 S Z X B v c n R l I G R l I E V q Z W N 1 Y 2 n D s 2 4 g Q 2 9 u d H J h Y 3 R 1 Y W w v Q X V 0 b 1 J l b W 9 2 Z W R D b 2 x 1 b W 5 z M S 5 7 T m 8 g c 2 9 s c G V k I G 1 v Z G l m a W N h Y 2 n D s 2 4 s M z B 9 J n F 1 b 3 Q 7 L C Z x d W 9 0 O 1 N l Y 3 R p b 2 4 x L z I w M j N f U m V w b 3 J 0 Z S B k Z S B F a m V j d W N p w 7 N u I E N v b n R y Y W N 0 d W F s L 0 F 1 d G 9 S Z W 1 v d m V k Q 2 9 s d W 1 u c z E u e 0 5 v I E N E U C w z M X 0 m c X V v d D s s J n F 1 b 3 Q 7 U 2 V j d G l v b j E v M j A y M 1 9 S Z X B v c n R l I G R l I E V q Z W N 1 Y 2 n D s 2 4 g Q 2 9 u d H J h Y 3 R 1 Y W w v Q X V 0 b 1 J l b W 9 2 Z W R D b 2 x 1 b W 5 z M S 5 7 R X h w Z W R p Y 2 n D s 2 4 g Q 0 R Q L D M y f S Z x d W 9 0 O y w m c X V v d D t T Z W N 0 a W 9 u M S 8 y M D I z X 1 J l c G 9 y d G U g Z G U g R W p l Y 3 V j a c O z b i B D b 2 5 0 c m F j d H V h b C 9 B d X R v U m V t b 3 Z l Z E N v b H V t b n M x L n t W Y W x v c i B D R F A s M z N 9 J n F 1 b 3 Q 7 L C Z x d W 9 0 O 1 N l Y 3 R p b 2 4 x L z I w M j N f U m V w b 3 J 0 Z S B k Z S B F a m V j d W N p w 7 N u I E N v b n R y Y W N 0 d W F s L 0 F 1 d G 9 S Z W 1 v d m V k Q 2 9 s d W 1 u c z E u e 0 5 v I E N E U C B W a W d l b m N p Y X M g R n V 0 d X J h c y w z N H 0 m c X V v d D s s J n F 1 b 3 Q 7 U 2 V j d G l v b j E v M j A y M 1 9 S Z X B v c n R l I G R l I E V q Z W N 1 Y 2 n D s 2 4 g Q 2 9 u d H J h Y 3 R 1 Y W w v Q X V 0 b 1 J l b W 9 2 Z W R D b 2 x 1 b W 5 z M S 5 7 R X h w Z W R p Y 2 n D s 2 4 g Q 0 R Q I F Z p Z 2 V u Y 2 l h c y B G d X R 1 c i w z N X 0 m c X V v d D s s J n F 1 b 3 Q 7 U 2 V j d G l v b j E v M j A y M 1 9 S Z X B v c n R l I G R l I E V q Z W N 1 Y 2 n D s 2 4 g Q 2 9 u d H J h Y 3 R 1 Y W w v Q X V 0 b 1 J l b W 9 2 Z W R D b 2 x 1 b W 5 z M S 5 7 V m F s b 3 I g Q 0 R Q I F Z p Z 2 V u Y 2 l h c y B G d X R 1 c m F z L D M 2 f S Z x d W 9 0 O y w m c X V v d D t T Z W N 0 a W 9 u M S 8 y M D I z X 1 J l c G 9 y d G U g Z G U g R W p l Y 3 V j a c O z b i B D b 2 5 0 c m F j d H V h b C 9 B d X R v U m V t b 3 Z l Z E N v b H V t b n M x L n t O b y B S U C w z N 3 0 m c X V v d D s s J n F 1 b 3 Q 7 U 2 V j d G l v b j E v M j A y M 1 9 S Z X B v c n R l I G R l I E V q Z W N 1 Y 2 n D s 2 4 g Q 2 9 u d H J h Y 3 R 1 Y W w v Q X V 0 b 1 J l b W 9 2 Z W R D b 2 x 1 b W 5 z M S 5 7 R X h w Z W R p Y 2 n D s 2 4 g U l A s M z h 9 J n F 1 b 3 Q 7 L C Z x d W 9 0 O 1 N l Y 3 R p b 2 4 x L z I w M j N f U m V w b 3 J 0 Z S B k Z S B F a m V j d W N p w 7 N u I E N v b n R y Y W N 0 d W F s L 0 F 1 d G 9 S Z W 1 v d m V k Q 2 9 s d W 1 u c z E u e 1 Z h b G 9 y I F J Q L D M 5 f S Z x d W 9 0 O y w m c X V v d D t T Z W N 0 a W 9 u M S 8 y M D I z X 1 J l c G 9 y d G U g Z G U g R W p l Y 3 V j a c O z b i B D b 2 5 0 c m F j d H V h b C 9 B d X R v U m V t b 3 Z l Z E N v b H V t b n M x L n t O b y B S U C B W a W d l b m N p Y X M g R n V 0 d X J h c y w 0 M H 0 m c X V v d D s s J n F 1 b 3 Q 7 U 2 V j d G l v b j E v M j A y M 1 9 S Z X B v c n R l I G R l I E V q Z W N 1 Y 2 n D s 2 4 g Q 2 9 u d H J h Y 3 R 1 Y W w v Q X V 0 b 1 J l b W 9 2 Z W R D b 2 x 1 b W 5 z M S 5 7 R X h w Z W R p Y 2 n D s 2 4 g U l A g V m l n Z W 5 j a W F z I E Z 1 d H V y Y S w 0 M X 0 m c X V v d D s s J n F 1 b 3 Q 7 U 2 V j d G l v b j E v M j A y M 1 9 S Z X B v c n R l I G R l I E V q Z W N 1 Y 2 n D s 2 4 g Q 2 9 u d H J h Y 3 R 1 Y W w v Q X V 0 b 1 J l b W 9 2 Z W R D b 2 x 1 b W 5 z M S 5 7 V m F s b 3 I g U l A g V m l n Z W 5 j a W F z I E Z 1 d H V y Y X M s N D J 9 J n F 1 b 3 Q 7 L C Z x d W 9 0 O 1 N l Y 3 R p b 2 4 x L z I w M j N f U m V w b 3 J 0 Z S B k Z S B F a m V j d W N p w 7 N u I E N v b n R y Y W N 0 d W F s L 0 F 1 d G 9 S Z W 1 v d m V k Q 2 9 s d W 1 u c z E u e 1 J p Z X N n b 3 M g U H J v Z m V z a W 9 u Y W x l c y w 0 M 3 0 m c X V v d D s s J n F 1 b 3 Q 7 U 2 V j d G l v b j E v M j A y M 1 9 S Z X B v c n R l I G R l I E V q Z W N 1 Y 2 n D s 2 4 g Q 2 9 u d H J h Y 3 R 1 Y W w v Q X V 0 b 1 J l b W 9 2 Z W R D b 2 x 1 b W 5 z M S 5 7 T 3 J p Z 2 V u I G R l I F B y Z X N 1 c H V l c 3 R v L D Q 0 f S Z x d W 9 0 O y w m c X V v d D t T Z W N 0 a W 9 u M S 8 y M D I z X 1 J l c G 9 y d G U g Z G U g R W p l Y 3 V j a c O z b i B D b 2 5 0 c m F j d H V h b C 9 B d X R v U m V t b 3 Z l Z E N v b H V t b n M x L n t P c m l n Z W 4 g Z G U g U m V j d X J z b 3 M s N D V 9 J n F 1 b 3 Q 7 L C Z x d W 9 0 O 1 N l Y 3 R p b 2 4 x L z I w M j N f U m V w b 3 J 0 Z S B k Z S B F a m V j d W N p w 7 N u I E N v b n R y Y W N 0 d W F s L 0 F 1 d G 9 S Z W 1 v d m V k Q 2 9 s d W 1 u c z E u e 1 R p c G 8 g T W 9 u Z W R h I E N v b n R y Y X R v L D Q 2 f S Z x d W 9 0 O y w m c X V v d D t T Z W N 0 a W 9 u M S 8 y M D I z X 1 J l c G 9 y d G U g Z G U g R W p l Y 3 V j a c O z b i B D b 2 5 0 c m F j d H V h b C 9 B d X R v U m V t b 3 Z l Z E N v b H V t b n M x L n t W Y W x v c i B k Z S B N b 2 5 l Z G E g R X h 0 L D Q 3 f S Z x d W 9 0 O y w m c X V v d D t T Z W N 0 a W 9 u M S 8 y M D I z X 1 J l c G 9 y d G U g Z G U g R W p l Y 3 V j a c O z b i B D b 2 5 0 c m F j d H V h b C 9 B d X R v U m V t b 3 Z l Z E N v b H V t b n M x L n t W Y W x v c i B 0 Y X N h I G N h b W J p b y w 0 O H 0 m c X V v d D s s J n F 1 b 3 Q 7 U 2 V j d G l v b j E v M j A y M 1 9 S Z X B v c n R l I G R l I E V q Z W N 1 Y 2 n D s 2 4 g Q 2 9 u d H J h Y 3 R 1 Y W w v Q X V 0 b 1 J l b W 9 2 Z W R D b 2 x 1 b W 5 z M S 5 7 V m F s b 3 I g a W 5 p Y 2 l h b C B j b 2 5 0 c m F 0 b y w 0 O X 0 m c X V v d D s s J n F 1 b 3 Q 7 U 2 V j d G l v b j E v M j A y M 1 9 S Z X B v c n R l I G R l I E V q Z W N 1 Y 2 n D s 2 4 g Q 2 9 u d H J h Y 3 R 1 Y W w v Q X V 0 b 1 J l b W 9 2 Z W R D b 2 x 1 b W 5 z M S 5 7 T 2 J z Z X J 2 Y W N p b 2 5 l c y B 2 Y W x v c i w 1 M H 0 m c X V v d D s s J n F 1 b 3 Q 7 U 2 V j d G l v b j E v M j A y M 1 9 S Z X B v c n R l I G R l I E V q Z W N 1 Y 2 n D s 2 4 g Q 2 9 u d H J h Y 3 R 1 Y W w v Q X V 0 b 1 J l b W 9 2 Z W R D b 2 x 1 b W 5 z M S 5 7 T m 8 g Q 0 R Q I E 5 v d m V k Y W R l c y w 1 M X 0 m c X V v d D s s J n F 1 b 3 Q 7 U 2 V j d G l v b j E v M j A y M 1 9 S Z X B v c n R l I G R l I E V q Z W N 1 Y 2 n D s 2 4 g Q 2 9 u d H J h Y 3 R 1 Y W w v Q X V 0 b 1 J l b W 9 2 Z W R D b 2 x 1 b W 5 z M S 5 7 R X h w Z W R p Y 2 n D s 2 4 g Q 0 R Q I E 5 v d m V k Y W R l c y w 1 M n 0 m c X V v d D s s J n F 1 b 3 Q 7 U 2 V j d G l v b j E v M j A y M 1 9 S Z X B v c n R l I G R l I E V q Z W N 1 Y 2 n D s 2 4 g Q 2 9 u d H J h Y 3 R 1 Y W w v Q X V 0 b 1 J l b W 9 2 Z W R D b 2 x 1 b W 5 z M S 5 7 V m F s b 3 I g Q 0 R Q I E 5 v d m V k Y W R l c y w 1 M 3 0 m c X V v d D s s J n F 1 b 3 Q 7 U 2 V j d G l v b j E v M j A y M 1 9 S Z X B v c n R l I G R l I E V q Z W N 1 Y 2 n D s 2 4 g Q 2 9 u d H J h Y 3 R 1 Y W w v Q X V 0 b 1 J l b W 9 2 Z W R D b 2 x 1 b W 5 z M S 5 7 T m 8 g Q 0 R Q I F Z p Z 2 V u Y 2 l h c y B G d X R 1 c m F z I E 5 v d m V k L D U 0 f S Z x d W 9 0 O y w m c X V v d D t T Z W N 0 a W 9 u M S 8 y M D I z X 1 J l c G 9 y d G U g Z G U g R W p l Y 3 V j a c O z b i B D b 2 5 0 c m F j d H V h b C 9 B d X R v U m V t b 3 Z l Z E N v b H V t b n M x L n t F e H B l Z G l j a c O z b i B D R F A g V m l n Z W 5 j a W F z I E Z 1 d H V y X z E s N T V 9 J n F 1 b 3 Q 7 L C Z x d W 9 0 O 1 N l Y 3 R p b 2 4 x L z I w M j N f U m V w b 3 J 0 Z S B k Z S B F a m V j d W N p w 7 N u I E N v b n R y Y W N 0 d W F s L 0 F 1 d G 9 S Z W 1 v d m V k Q 2 9 s d W 1 u c z E u e 1 Z h b G 9 y I E N E U C B W a W d l b m N p Y X M g R n V 0 d X J h c y B O b y w 1 N n 0 m c X V v d D s s J n F 1 b 3 Q 7 U 2 V j d G l v b j E v M j A y M 1 9 S Z X B v c n R l I G R l I E V q Z W N 1 Y 2 n D s 2 4 g Q 2 9 u d H J h Y 3 R 1 Y W w v Q X V 0 b 1 J l b W 9 2 Z W R D b 2 x 1 b W 5 z M S 5 7 T m 8 g U l A g T m 9 2 Z W R h Z G V z L D U 3 f S Z x d W 9 0 O y w m c X V v d D t T Z W N 0 a W 9 u M S 8 y M D I z X 1 J l c G 9 y d G U g Z G U g R W p l Y 3 V j a c O z b i B D b 2 5 0 c m F j d H V h b C 9 B d X R v U m V t b 3 Z l Z E N v b H V t b n M x L n t F e H B l Z G l j a c O z b i B S U C B O b 3 Z l Z G F k Z X M s N T h 9 J n F 1 b 3 Q 7 L C Z x d W 9 0 O 1 N l Y 3 R p b 2 4 x L z I w M j N f U m V w b 3 J 0 Z S B k Z S B F a m V j d W N p w 7 N u I E N v b n R y Y W N 0 d W F s L 0 F 1 d G 9 S Z W 1 v d m V k Q 2 9 s d W 1 u c z E u e 1 Z h b G 9 y I F J Q I E 5 v d m V k Y W R l c y w 1 O X 0 m c X V v d D s s J n F 1 b 3 Q 7 U 2 V j d G l v b j E v M j A y M 1 9 S Z X B v c n R l I G R l I E V q Z W N 1 Y 2 n D s 2 4 g Q 2 9 u d H J h Y 3 R 1 Y W w v Q X V 0 b 1 J l b W 9 2 Z W R D b 2 x 1 b W 5 z M S 5 7 T m 8 g U l A g V m l n Z W 5 j a W F z I E Z 1 d H V y Y X M g T m 9 2 Z W R h L D Y w f S Z x d W 9 0 O y w m c X V v d D t T Z W N 0 a W 9 u M S 8 y M D I z X 1 J l c G 9 y d G U g Z G U g R W p l Y 3 V j a c O z b i B D b 2 5 0 c m F j d H V h b C 9 B d X R v U m V t b 3 Z l Z E N v b H V t b n M x L n t F e H B l Z G l j a c O z b i B S U C B W a W d l b m N p Y X M g R n V 0 d X J h X z I s N j F 9 J n F 1 b 3 Q 7 L C Z x d W 9 0 O 1 N l Y 3 R p b 2 4 x L z I w M j N f U m V w b 3 J 0 Z S B k Z S B F a m V j d W N p w 7 N u I E N v b n R y Y W N 0 d W F s L 0 F 1 d G 9 S Z W 1 v d m V k Q 2 9 s d W 1 u c z E u e 1 Z h b G 9 y I F J Q I F Z p Z 2 V u Y 2 l h c y B G d X R 1 c m F z I E 5 v d i w 2 M n 0 m c X V v d D s s J n F 1 b 3 Q 7 U 2 V j d G l v b j E v M j A y M 1 9 S Z X B v c n R l I G R l I E V q Z W N 1 Y 2 n D s 2 4 g Q 2 9 u d H J h Y 3 R 1 Y W w v Q X V 0 b 1 J l b W 9 2 Z W R D b 2 x 1 b W 5 z M S 5 7 T m 8 g c G V k a W R v I G 1 v Z G l m a W N h Y 2 n D s 2 4 s N j N 9 J n F 1 b 3 Q 7 L C Z x d W 9 0 O 1 N l Y 3 R p b 2 4 x L z I w M j N f U m V w b 3 J 0 Z S B k Z S B F a m V j d W N p w 7 N u I E N v b n R y Y W N 0 d W F s L 0 F 1 d G 9 S Z W 1 v d m V k Q 2 9 s d W 1 u c z E u e 1 Z h b G 9 y I H R v d G F s I G F k a W N p b 2 5 l c y w 2 N H 0 m c X V v d D s s J n F 1 b 3 Q 7 U 2 V j d G l v b j E v M j A y M 1 9 S Z X B v c n R l I G R l I E V q Z W N 1 Y 2 n D s 2 4 g Q 2 9 u d H J h Y 3 R 1 Y W w v Q X V 0 b 1 J l b W 9 2 Z W R D b 2 x 1 b W 5 z M S 5 7 T i 4 g Y W R p Y 2 l v b m V z I H J l Y W x p e m F k Y X M s N j V 9 J n F 1 b 3 Q 7 L C Z x d W 9 0 O 1 N l Y 3 R p b 2 4 x L z I w M j N f U m V w b 3 J 0 Z S B k Z S B F a m V j d W N p w 7 N u I E N v b n R y Y W N 0 d W F s L 0 F 1 d G 9 S Z W 1 v d m V k Q 2 9 s d W 1 u c z E u e 1 Z h b G 9 y I H R v d G F s I G N v b n R y Y X R v I G N v b i B h Z G l j a S w 2 N n 0 m c X V v d D s s J n F 1 b 3 Q 7 U 2 V j d G l v b j E v M j A y M 1 9 S Z X B v c n R l I G R l I E V q Z W N 1 Y 2 n D s 2 4 g Q 2 9 u d H J h Y 3 R 1 Y W w v Q X V 0 b 1 J l b W 9 2 Z W R D b 2 x 1 b W 5 z M S 5 7 R m 9 y b W E g Z G U g c G F n b y w 2 N 3 0 m c X V v d D s s J n F 1 b 3 Q 7 U 2 V j d G l v b j E v M j A y M 1 9 S Z X B v c n R l I G R l I E V q Z W N 1 Y 2 n D s 2 4 g Q 2 9 u d H J h Y 3 R 1 Y W w v Q X V 0 b 1 J l b W 9 2 Z W R D b 2 x 1 b W 5 z M S 5 7 U G x h e m 8 g Z W p l Y 3 V j a c O z b i B j b 2 5 0 c m F 0 b y w 2 O H 0 m c X V v d D s s J n F 1 b 3 Q 7 U 2 V j d G l v b j E v M j A y M 1 9 S Z X B v c n R l I G R l I E V q Z W N 1 Y 2 n D s 2 4 g Q 2 9 u d H J h Y 3 R 1 Y W w v Q X V 0 b 1 J l b W 9 2 Z W R D b 2 x 1 b W 5 z M S 5 7 T 2 J z Z X J 2 Y W N p w 7 N u Z X M g c G x h e m 8 s N j l 9 J n F 1 b 3 Q 7 L C Z x d W 9 0 O 1 N l Y 3 R p b 2 4 x L z I w M j N f U m V w b 3 J 0 Z S B k Z S B F a m V j d W N p w 7 N u I E N v b n R y Y W N 0 d W F s L 0 F 1 d G 9 S Z W 1 v d m V k Q 2 9 s d W 1 u c z E u e 1 B s Y X p v I H R v d G F s I H B y w 7 N y c m 9 n Y X M s N z B 9 J n F 1 b 3 Q 7 L C Z x d W 9 0 O 1 N l Y 3 R p b 2 4 x L z I w M j N f U m V w b 3 J 0 Z S B k Z S B F a m V j d W N p w 7 N u I E N v b n R y Y W N 0 d W F s L 0 F 1 d G 9 S Z W 1 v d m V k Q 2 9 s d W 1 u c z E u e 0 9 i c 2 V y d m F j a c O z b m V z I H B s Y X p v I H B y w 7 N y c m 9 n Y S w 3 M X 0 m c X V v d D s s J n F 1 b 3 Q 7 U 2 V j d G l v b j E v M j A y M 1 9 S Z X B v c n R l I G R l I E V q Z W N 1 Y 2 n D s 2 4 g Q 2 9 u d H J h Y 3 R 1 Y W w v Q X V 0 b 1 J l b W 9 2 Z W R D b 2 x 1 b W 5 z M S 5 7 U G x h e m 8 g d G 9 0 Y W w g Y 2 9 u d H J h d G 8 s N z J 9 J n F 1 b 3 Q 7 L C Z x d W 9 0 O 1 N l Y 3 R p b 2 4 x L z I w M j N f U m V w b 3 J 0 Z S B k Z S B F a m V j d W N p w 7 N u I E N v b n R y Y W N 0 d W F s L 0 F 1 d G 9 S Z W 1 v d m V k Q 2 9 s d W 1 u c z E u e 1 Z p Z 2 V u Y 2 l h I G R l b C B j b 2 5 0 c m F 0 b y w 3 M 3 0 m c X V v d D s s J n F 1 b 3 Q 7 U 2 V j d G l v b j E v M j A y M 1 9 S Z X B v c n R l I G R l I E V q Z W N 1 Y 2 n D s 2 4 g Q 2 9 u d H J h Y 3 R 1 Y W w v Q X V 0 b 1 J l b W 9 2 Z W R D b 2 x 1 b W 5 z M S 5 7 Q 2 9 u d H J h d G l z d G E s N z R 9 J n F 1 b 3 Q 7 L C Z x d W 9 0 O 1 N l Y 3 R p b 2 4 x L z I w M j N f U m V w b 3 J 0 Z S B k Z S B F a m V j d W N p w 7 N u I E N v b n R y Y W N 0 d W F s L 0 F 1 d G 9 S Z W 1 v d m V k Q 2 9 s d W 1 u c z E u e 0 l k I G N v b n R y Y X R p c 3 R h L D c 1 f S Z x d W 9 0 O y w m c X V v d D t T Z W N 0 a W 9 u M S 8 y M D I z X 1 J l c G 9 y d G U g Z G U g R W p l Y 3 V j a c O z b i B D b 2 5 0 c m F j d H V h b C 9 B d X R v U m V t b 3 Z l Z E N v b H V t b n M x L n t E w 6 1 n a X R v I H Z l c m l m a W N h Y 2 n D s 2 4 g S W Q s N z Z 9 J n F 1 b 3 Q 7 L C Z x d W 9 0 O 1 N l Y 3 R p b 2 4 x L z I w M j N f U m V w b 3 J 0 Z S B k Z S B F a m V j d W N p w 7 N u I E N v b n R y Y W N 0 d W F s L 0 F 1 d G 9 S Z W 1 v d m V k Q 2 9 s d W 1 u c z E u e 1 R p c G 8 g S U Q s N z d 9 J n F 1 b 3 Q 7 L C Z x d W 9 0 O 1 N l Y 3 R p b 2 4 x L z I w M j N f U m V w b 3 J 0 Z S B k Z S B F a m V j d W N p w 7 N u I E N v b n R y Y W N 0 d W F s L 0 F 1 d G 9 S Z W 1 v d m V k Q 2 9 s d W 1 u c z E u e 0 5 h d H V y Y W x l e m E s N z h 9 J n F 1 b 3 Q 7 L C Z x d W 9 0 O 1 N l Y 3 R p b 2 4 x L z I w M j N f U m V w b 3 J 0 Z S B k Z S B F a m V j d W N p w 7 N u I E N v b n R y Y W N 0 d W F s L 0 F 1 d G 9 S Z W 1 v d m V k Q 2 9 s d W 1 u c z E u e 1 N l e G 8 s N z l 9 J n F 1 b 3 Q 7 L C Z x d W 9 0 O 1 N l Y 3 R p b 2 4 x L z I w M j N f U m V w b 3 J 0 Z S B k Z S B F a m V j d W N p w 7 N u I E N v b n R y Y W N 0 d W F s L 0 F 1 d G 9 S Z W 1 v d m V k Q 2 9 s d W 1 u c z E u e 0 V k Y W Q s O D B 9 J n F 1 b 3 Q 7 L C Z x d W 9 0 O 1 N l Y 3 R p b 2 4 x L z I w M j N f U m V w b 3 J 0 Z S B k Z S B F a m V j d W N p w 7 N u I E N v b n R y Y W N 0 d W F s L 0 F 1 d G 9 S Z W 1 v d m V k Q 2 9 s d W 1 u c z E u e 0 5 p d m V s I G R l I G V z d H V k a W 8 s O D F 9 J n F 1 b 3 Q 7 L C Z x d W 9 0 O 1 N l Y 3 R p b 2 4 x L z I w M j N f U m V w b 3 J 0 Z S B k Z S B F a m V j d W N p w 7 N u I E N v b n R y Y W N 0 d W F s L 0 F 1 d G 9 S Z W 1 v d m V k Q 2 9 s d W 1 u c z E u e 1 B y b 2 Z l c 2 n D s 2 4 s O D J 9 J n F 1 b 3 Q 7 L C Z x d W 9 0 O 1 N l Y 3 R p b 2 4 x L z I w M j N f U m V w b 3 J 0 Z S B k Z S B F a m V j d W N p w 7 N u I E N v b n R y Y W N 0 d W F s L 0 F 1 d G 9 S Z W 1 v d m V k Q 2 9 s d W 1 u c z E u e 0 Z v c m 1 h Y 2 n D s 2 4 g Y 2 9 u d H J h d G l z d G E s O D N 9 J n F 1 b 3 Q 7 L C Z x d W 9 0 O 1 N l Y 3 R p b 2 4 x L z I w M j N f U m V w b 3 J 0 Z S B k Z S B F a m V j d W N p w 7 N u I E N v b n R y Y W N 0 d W F s L 0 F 1 d G 9 S Z W 1 v d m V k Q 2 9 s d W 1 u c z E u e 0 V 4 c G V y a W V u Y 2 l h I G N v b n R y Y X R p c 3 R h L D g 0 f S Z x d W 9 0 O y w m c X V v d D t T Z W N 0 a W 9 u M S 8 y M D I z X 1 J l c G 9 y d G U g Z G U g R W p l Y 3 V j a c O z b i B D b 2 5 0 c m F j d H V h b C 9 B d X R v U m V t b 3 Z l Z E N v b H V t b n M x L n t F e H B l c m l l b m N p Y S B y Z W x h Y 2 l v b m F k Y S w 4 N X 0 m c X V v d D s s J n F 1 b 3 Q 7 U 2 V j d G l v b j E v M j A y M 1 9 S Z X B v c n R l I G R l I E V q Z W N 1 Y 2 n D s 2 4 g Q 2 9 u d H J h Y 3 R 1 Y W w v Q X V 0 b 1 J l b W 9 2 Z W R D b 2 x 1 b W 5 z M S 5 7 V G l w b y B p Z G V u d G l m a W N h Y 2 n D s 2 4 g c m V w c m V z Z W 5 0 Y S w 4 N n 0 m c X V v d D s s J n F 1 b 3 Q 7 U 2 V j d G l v b j E v M j A y M 1 9 S Z X B v c n R l I G R l I E V q Z W N 1 Y 2 n D s 2 4 g Q 2 9 u d H J h Y 3 R 1 Y W w v Q X V 0 b 1 J l b W 9 2 Z W R D b 2 x 1 b W 5 z M S 5 7 S W R l b n R p Z m l j Y W N p b 2 4 g U m V w c m V z Z W 5 0 Y W 5 0 Z S w 4 N 3 0 m c X V v d D s s J n F 1 b 3 Q 7 U 2 V j d G l v b j E v M j A y M 1 9 S Z X B v c n R l I G R l I E V q Z W N 1 Y 2 n D s 2 4 g Q 2 9 u d H J h Y 3 R 1 Y W w v Q X V 0 b 1 J l b W 9 2 Z W R D b 2 x 1 b W 5 z M S 5 7 U m V w c m V z Z W 5 0 Y W 5 0 Z S B s Z W d h b C w 4 O H 0 m c X V v d D s s J n F 1 b 3 Q 7 U 2 V j d G l v b j E v M j A y M 1 9 S Z X B v c n R l I G R l I E V q Z W N 1 Y 2 n D s 2 4 g Q 2 9 u d H J h Y 3 R 1 Y W w v Q X V 0 b 1 J l b W 9 2 Z W R D b 2 x 1 b W 5 z M S 5 7 T m 9 t Y n J l I H J l c H J l c 2 V u d G F u d G U g b G V n Y W w t Y 2 9 u L D g 5 f S Z x d W 9 0 O y w m c X V v d D t T Z W N 0 a W 9 u M S 8 y M D I z X 1 J l c G 9 y d G U g Z G U g R W p l Y 3 V j a c O z b i B D b 2 5 0 c m F j d H V h b C 9 B d X R v U m V t b 3 Z l Z E N v b H V t b n M x L n t D Y X J n b y B S Z X B y Z X N l b n R h b n R l I E x l Z 2 F s L D k w f S Z x d W 9 0 O y w m c X V v d D t T Z W N 0 a W 9 u M S 8 y M D I z X 1 J l c G 9 y d G U g Z G U g R W p l Y 3 V j a c O z b i B D b 2 5 0 c m F j d H V h b C 9 B d X R v U m V t b 3 Z l Z E N v b H V t b n M x L n t E a X J l Y 2 N p w 7 N u I H B y b 3 Z l Z W R v c i w 5 M X 0 m c X V v d D s s J n F 1 b 3 Q 7 U 2 V j d G l v b j E v M j A y M 1 9 S Z X B v c n R l I G R l I E V q Z W N 1 Y 2 n D s 2 4 g Q 2 9 u d H J h Y 3 R 1 Y W w v Q X V 0 b 1 J l b W 9 2 Z W R D b 2 x 1 b W 5 z M S 5 7 V G V s w 6 l m b 2 5 v I H B y b 3 Z l Z W R v c i w 5 M n 0 m c X V v d D s s J n F 1 b 3 Q 7 U 2 V j d G l v b j E v M j A y M 1 9 S Z X B v c n R l I G R l I E V q Z W N 1 Y 2 n D s 2 4 g Q 2 9 u d H J h Y 3 R 1 Y W w v Q X V 0 b 1 J l b W 9 2 Z W R D b 2 x 1 b W 5 z M S 5 7 Q 2 9 y c m V v L W U g c H J v d m V l Z G 9 y L D k z f S Z x d W 9 0 O y w m c X V v d D t T Z W N 0 a W 9 u M S 8 y M D I z X 1 J l c G 9 y d G U g Z G U g R W p l Y 3 V j a c O z b i B D b 2 5 0 c m F j d H V h b C 9 B d X R v U m V t b 3 Z l Z E N v b H V t b n M x L n t U a X B v I G V u d G l k Y W Q s O T R 9 J n F 1 b 3 Q 7 L C Z x d W 9 0 O 1 N l Y 3 R p b 2 4 x L z I w M j N f U m V w b 3 J 0 Z S B k Z S B F a m V j d W N p w 7 N u I E N v b n R y Y W N 0 d W F s L 0 F 1 d G 9 S Z W 1 v d m V k Q 2 9 s d W 1 u c z E u e 0 5 v I G N l c n R p Z m l j Y W R v I G N v b n N 0 a X R 1 Y 2 n D s 2 4 s O T V 9 J n F 1 b 3 Q 7 L C Z x d W 9 0 O 1 N l Y 3 R p b 2 4 x L z I w M j N f U m V w b 3 J 0 Z S B k Z S B F a m V j d W N p w 7 N u I E N v b n R y Y W N 0 d W F s L 0 F 1 d G 9 S Z W 1 v d m V k Q 2 9 s d W 1 u c z E u e 1 R p c G 8 g Z G U g b 3 J n L 3 B l c n M s O T Z 9 J n F 1 b 3 Q 7 L C Z x d W 9 0 O 1 N l Y 3 R p b 2 4 x L z I w M j N f U m V w b 3 J 0 Z S B k Z S B F a m V j d W N p w 7 N u I E N v b n R y Y W N 0 d W F s L 0 F 1 d G 9 S Z W 1 v d m V k Q 2 9 s d W 1 u c z E u e 0 5 h Y 2 l v b m F s a W R h Z C w 5 N 3 0 m c X V v d D s s J n F 1 b 3 Q 7 U 2 V j d G l v b j E v M j A y M 1 9 S Z X B v c n R l I G R l I E V q Z W N 1 Y 2 n D s 2 4 g Q 2 9 u d H J h Y 3 R 1 Y W w v Q X V 0 b 1 J l b W 9 2 Z W R D b 2 x 1 b W 5 z M S 5 7 R G F 0 b 3 M g I F N 1 c G V y d m l z b 3 I s O T h 9 J n F 1 b 3 Q 7 L C Z x d W 9 0 O 1 N l Y 3 R p b 2 4 x L z I w M j N f U m V w b 3 J 0 Z S B k Z S B F a m V j d W N p w 7 N u I E N v b n R y Y W N 0 d W F s L 0 F 1 d G 9 S Z W 1 v d m V k Q 2 9 s d W 1 u c z E u e 0 R h d G 9 z I G R l I E l u d G V y d m V u d G 9 y L D k 5 f S Z x d W 9 0 O y w m c X V v d D t T Z W N 0 a W 9 u M S 8 y M D I z X 1 J l c G 9 y d G U g Z G U g R W p l Y 3 V j a c O z b i B D b 2 5 0 c m F j d H V h b C 9 B d X R v U m V t b 3 Z l Z E N v b H V t b n M x L n t P c m R l b m F k b 3 I g Z G V s I G d h c 3 R v L D E w M H 0 m c X V v d D s s J n F 1 b 3 Q 7 U 2 V j d G l v b j E v M j A y M 1 9 S Z X B v c n R l I G R l I E V q Z W N 1 Y 2 n D s 2 4 g Q 2 9 u d H J h Y 3 R 1 Y W w v Q X V 0 b 1 J l b W 9 2 Z W R D b 2 x 1 b W 5 z M S 5 7 Q 2 x h c 2 U g Z G U g Z 2 F y Y W 5 0 w 6 1 h L D E w M X 0 m c X V v d D s s J n F 1 b 3 Q 7 U 2 V j d G l v b j E v M j A y M 1 9 S Z X B v c n R l I G R l I E V q Z W N 1 Y 2 n D s 2 4 g Q 2 9 u d H J h Y 3 R 1 Y W w v Q X V 0 b 1 J l b W 9 2 Z W R D b 2 x 1 b W 5 z M S 5 7 R 2 F y Y W 5 0 w 6 1 h I G 8 g c M O z b G l 6 Y S w x M D J 9 J n F 1 b 3 Q 7 L C Z x d W 9 0 O 1 N l Y 3 R p b 2 4 x L z I w M j N f U m V w b 3 J 0 Z S B k Z S B F a m V j d W N p w 7 N u I E N v b n R y Y W N 0 d W F s L 0 F 1 d G 9 S Z W 1 v d m V k Q 2 9 s d W 1 u c z E u e 0 4 u I G d h c m F u d G l h L D E w M 3 0 m c X V v d D s s J n F 1 b 3 Q 7 U 2 V j d G l v b j E v M j A y M 1 9 S Z X B v c n R l I G R l I E V q Z W N 1 Y 2 n D s 2 4 g Q 2 9 u d H J h Y 3 R 1 Y W w v Q X V 0 b 1 J l b W 9 2 Z W R D b 2 x 1 b W 5 z M S 5 7 T i 4 g Y W 5 l e G 8 s M T A 0 f S Z x d W 9 0 O y w m c X V v d D t T Z W N 0 a W 9 u M S 8 y M D I z X 1 J l c G 9 y d G U g Z G U g R W p l Y 3 V j a c O z b i B D b 2 5 0 c m F j d H V h b C 9 B d X R v U m V t b 3 Z l Z E N v b H V t b n M x L n t G Z W N o Y S B p b m l j a W 8 g d m l n Z W 5 j a W E s M T A 1 f S Z x d W 9 0 O y w m c X V v d D t T Z W N 0 a W 9 u M S 8 y M D I z X 1 J l c G 9 y d G U g Z G U g R W p l Y 3 V j a c O z b i B D b 2 5 0 c m F j d H V h b C 9 B d X R v U m V t b 3 Z l Z E N v b H V t b n M x L n t G Z W N o Y S B m a W 4 g d m l n Z W 5 j a W E s M T A 2 f S Z x d W 9 0 O y w m c X V v d D t T Z W N 0 a W 9 u M S 8 y M D I z X 1 J l c G 9 y d G U g Z G U g R W p l Y 3 V j a c O z b i B D b 2 5 0 c m F j d H V h b C 9 B d X R v U m V t b 3 Z l Z E N v b H V t b n M x L n t G Z W N o Y S B n Y X J h b n R p Y S w x M D d 9 J n F 1 b 3 Q 7 L C Z x d W 9 0 O 1 N l Y 3 R p b 2 4 x L z I w M j N f U m V w b 3 J 0 Z S B k Z S B F a m V j d W N p w 7 N u I E N v b n R y Y W N 0 d W F s L 0 F 1 d G 9 S Z W 1 v d m V k Q 2 9 s d W 1 u c z E u e 0 F z Z W d 1 c m F k b 3 J h L D E w O H 0 m c X V v d D s s J n F 1 b 3 Q 7 U 2 V j d G l v b j E v M j A y M 1 9 S Z X B v c n R l I G R l I E V q Z W N 1 Y 2 n D s 2 4 g Q 2 9 u d H J h Y 3 R 1 Y W w v Q X V 0 b 1 J l b W 9 2 Z W R D b 2 x 1 b W 5 z M S 5 7 R 2 F y Y W 5 0 w 6 1 h I G 8 g c M O z b G l 6 Y S B S Q 0 U s M T A 5 f S Z x d W 9 0 O y w m c X V v d D t T Z W N 0 a W 9 u M S 8 y M D I z X 1 J l c G 9 y d G U g Z G U g R W p l Y 3 V j a c O z b i B D b 2 5 0 c m F j d H V h b C 9 B d X R v U m V t b 3 Z l Z E N v b H V t b n M x L n t O b y B n Y X J h b n T D r W E g U k N F L D E x M H 0 m c X V v d D s s J n F 1 b 3 Q 7 U 2 V j d G l v b j E v M j A y M 1 9 S Z X B v c n R l I G R l I E V q Z W N 1 Y 2 n D s 2 4 g Q 2 9 u d H J h Y 3 R 1 Y W w v Q X V 0 b 1 J l b W 9 2 Z W R D b 2 x 1 b W 5 z M S 5 7 T m 8 g Y W 5 l e G 8 g Z 2 F y Y W 5 0 w 6 1 h I F J D R S w x M T F 9 J n F 1 b 3 Q 7 L C Z x d W 9 0 O 1 N l Y 3 R p b 2 4 x L z I w M j N f U m V w b 3 J 0 Z S B k Z S B F a m V j d W N p w 7 N u I E N v b n R y Y W N 0 d W F s L 0 F 1 d G 9 S Z W 1 v d m V k Q 2 9 s d W 1 u c z E u e 0 Z l Y 2 h h I G l u a W N p b y B 2 a W d l b m N p Y V 8 z L D E x M n 0 m c X V v d D s s J n F 1 b 3 Q 7 U 2 V j d G l v b j E v M j A y M 1 9 S Z X B v c n R l I G R l I E V q Z W N 1 Y 2 n D s 2 4 g Q 2 9 u d H J h Y 3 R 1 Y W w v Q X V 0 b 1 J l b W 9 2 Z W R D b 2 x 1 b W 5 z M S 5 7 R m V j a G E g Z m l u I H Z p Z 2 V u Y 2 l h X z Q s M T E z f S Z x d W 9 0 O y w m c X V v d D t T Z W N 0 a W 9 u M S 8 y M D I z X 1 J l c G 9 y d G U g Z G U g R W p l Y 3 V j a c O z b i B D b 2 5 0 c m F j d H V h b C 9 B d X R v U m V t b 3 Z l Z E N v b H V t b n M x L n t G Z W N o Y S B n Y X J h b n R p Y V 8 1 L D E x N H 0 m c X V v d D s s J n F 1 b 3 Q 7 U 2 V j d G l v b j E v M j A y M 1 9 S Z X B v c n R l I G R l I E V q Z W N 1 Y 2 n D s 2 4 g Q 2 9 u d H J h Y 3 R 1 Y W w v Q X V 0 b 1 J l b W 9 2 Z W R D b 2 x 1 b W 5 z M S 5 7 Q X N l Z 3 V y Y W R v c m F f N i w x M T V 9 J n F 1 b 3 Q 7 L C Z x d W 9 0 O 1 N l Y 3 R p b 2 4 x L z I w M j N f U m V w b 3 J 0 Z S B k Z S B F a m V j d W N p w 7 N u I E N v b n R y Y W N 0 d W F s L 0 F 1 d G 9 S Z W 1 v d m V k Q 2 9 s d W 1 u c z E u e 0 F w c m 9 i Y W N p w 7 N u I G d h c m F u d M O t Y X M s M T E 2 f S Z x d W 9 0 O y w m c X V v d D t T Z W N 0 a W 9 u M S 8 y M D I z X 1 J l c G 9 y d G U g Z G U g R W p l Y 3 V j a c O z b i B D b 2 5 0 c m F j d H V h b C 9 B d X R v U m V t b 3 Z l Z E N v b H V t b n M x L n t P Y n N l c n Z h Y 2 n D s 2 5 l c y B n Y X J h b n T D r W F z L D E x N 3 0 m c X V v d D s s J n F 1 b 3 Q 7 U 2 V j d G l v b j E v M j A y M 1 9 S Z X B v c n R l I G R l I E V q Z W N 1 Y 2 n D s 2 4 g Q 2 9 u d H J h Y 3 R 1 Y W w v Q X V 0 b 1 J l b W 9 2 Z W R D b 2 x 1 b W 5 z M S 5 7 R X N 0 Y W R v L D E x O H 0 m c X V v d D s s J n F 1 b 3 Q 7 U 2 V j d G l v b j E v M j A y M 1 9 S Z X B v c n R l I G R l I E V q Z W N 1 Y 2 n D s 2 4 g Q 2 9 u d H J h Y 3 R 1 Y W w v Q X V 0 b 1 J l b W 9 2 Z W R D b 2 x 1 b W 5 z M S 5 7 R m l y b W E g Z G V s I G N v b n R y Y X R p c 3 R h L D E x O X 0 m c X V v d D s s J n F 1 b 3 Q 7 U 2 V j d G l v b j E v M j A y M 1 9 S Z X B v c n R l I G R l I E V q Z W N 1 Y 2 n D s 2 4 g Q 2 9 u d H J h Y 3 R 1 Y W w v Q X V 0 b 1 J l b W 9 2 Z W R D b 2 x 1 b W 5 z M S 5 7 R m V j a G E g c G F y Y S B y Z W 1 p d G l y I G R v Y 3 M s M T I w f S Z x d W 9 0 O y w m c X V v d D t T Z W N 0 a W 9 u M S 8 y M D I z X 1 J l c G 9 y d G U g Z G U g R W p l Y 3 V j a c O z b i B D b 2 5 0 c m F j d H V h b C 9 B d X R v U m V t b 3 Z l Z E N v b H V t b n M x L n t G Z W N o Y S B k Z S B h Z G p 1 Z G l j Y W N p w 7 N u L D E y M X 0 m c X V v d D s s J n F 1 b 3 Q 7 U 2 V j d G l v b j E v M j A y M 1 9 S Z X B v c n R l I G R l I E V q Z W N 1 Y 2 n D s 2 4 g Q 2 9 u d H J h Y 3 R 1 Y W w v Q X V 0 b 1 J l b W 9 2 Z W R D b 2 x 1 b W 5 z M S 5 7 U 3 V z Y 3 J p c G N p w 7 N u I G N v b n R y Y X R v L D E y M n 0 m c X V v d D s s J n F 1 b 3 Q 7 U 2 V j d G l v b j E v M j A y M 1 9 S Z X B v c n R l I G R l I E V q Z W N 1 Y 2 n D s 2 4 g Q 2 9 u d H J h Y 3 R 1 Y W w v Q X V 0 b 1 J l b W 9 2 Z W R D b 2 x 1 b W 5 z M S 5 7 T G V n Y W x p e m F j a c O z b i B j b 2 5 0 c m F 0 b y w x M j N 9 J n F 1 b 3 Q 7 L C Z x d W 9 0 O 1 N l Y 3 R p b 2 4 x L z I w M j N f U m V w b 3 J 0 Z S B k Z S B F a m V j d W N p w 7 N u I E N v b n R y Y W N 0 d W F s L 0 F 1 d G 9 S Z W 1 v d m V k Q 2 9 s d W 1 u c z E u e 0 1 v Z G l m a W N h Y 2 n D s 2 4 g Z G U g Z 2 F y Y W 5 0 w 6 1 h c y w x M j R 9 J n F 1 b 3 Q 7 L C Z x d W 9 0 O 1 N l Y 3 R p b 2 4 x L z I w M j N f U m V w b 3 J 0 Z S B k Z S B F a m V j d W N p w 7 N u I E N v b n R y Y W N 0 d W F s L 0 F 1 d G 9 S Z W 1 v d m V k Q 2 9 s d W 1 u c z E u e 0 l u a W N p b y B j b 2 5 0 c m F 0 b y B P S S w x M j V 9 J n F 1 b 3 Q 7 L C Z x d W 9 0 O 1 N l Y 3 R p b 2 4 x L z I w M j N f U m V w b 3 J 0 Z S B k Z S B F a m V j d W N p w 7 N u I E N v b n R y Y W N 0 d W F s L 0 F 1 d G 9 S Z W 1 v d m V k Q 2 9 s d W 1 u c z E u e 0 Z p b m F s a X p h Y 2 n D s 2 4 g Y 2 9 u d H J h d G 8 g T 0 k s M T I 2 f S Z x d W 9 0 O y w m c X V v d D t T Z W N 0 a W 9 u M S 8 y M D I z X 1 J l c G 9 y d G U g Z G U g R W p l Y 3 V j a c O z b i B D b 2 5 0 c m F j d H V h b C 9 B d X R v U m V t b 3 Z l Z E N v b H V t b n M x L n t G a W 5 h b G l 6 Y W N p w 7 N u I G R l Z m l u a X R p d m E s M T I 3 f S Z x d W 9 0 O y w m c X V v d D t T Z W N 0 a W 9 u M S 8 y M D I z X 1 J l c G 9 y d G U g Z G U g R W p l Y 3 V j a c O z b i B D b 2 5 0 c m F j d H V h b C 9 B d X R v U m V t b 3 Z l Z E N v b H V t b n M x L n t E Y X R v c y B k Z S B D Z X N p w 7 N u L D E y O H 0 m c X V v d D s s J n F 1 b 3 Q 7 U 2 V j d G l v b j E v M j A y M 1 9 S Z X B v c n R l I G R l I E V q Z W N 1 Y 2 n D s 2 4 g Q 2 9 u d H J h Y 3 R 1 Y W w v Q X V 0 b 1 J l b W 9 2 Z W R D b 2 x 1 b W 5 z M S 5 7 Q 2 F u d G l k Y W Q g Z G U g c 3 V z c G V u c 2 n D s 2 5 l c y B y Z W F s a S w x M j l 9 J n F 1 b 3 Q 7 L C Z x d W 9 0 O 1 N l Y 3 R p b 2 4 x L z I w M j N f U m V w b 3 J 0 Z S B k Z S B F a m V j d W N p w 7 N u I E N v b n R y Y W N 0 d W F s L 0 F 1 d G 9 S Z W 1 v d m V k Q 2 9 s d W 1 u c z E u e 1 N 1 c 2 N y a X B j a c O z b i B k Z S B s Y S B z d X N w Z W 5 z a c O z b i w x M z B 9 J n F 1 b 3 Q 7 L C Z x d W 9 0 O 1 N l Y 3 R p b 2 4 x L z I w M j N f U m V w b 3 J 0 Z S B k Z S B F a m V j d W N p w 7 N u I E N v b n R y Y W N 0 d W F s L 0 F 1 d G 9 S Z W 1 v d m V k Q 2 9 s d W 1 u c z E u e 0 T D r W F z I G R l I H N 1 c 3 B l b n N p w 7 N u L D E z M X 0 m c X V v d D s s J n F 1 b 3 Q 7 U 2 V j d G l v b j E v M j A y M 1 9 S Z X B v c n R l I G R l I E V q Z W N 1 Y 2 n D s 2 4 g Q 2 9 u d H J h Y 3 R 1 Y W w v Q X V 0 b 1 J l b W 9 2 Z W R D b 2 x 1 b W 5 z M S 5 7 V G V y b W l u Y W N p w 7 N u I G F u d G l j a X B h Z G E s M T M y f S Z x d W 9 0 O y w m c X V v d D t T Z W N 0 a W 9 u M S 8 y M D I z X 1 J l c G 9 y d G U g Z G U g R W p l Y 3 V j a c O z b i B D b 2 5 0 c m F j d H V h b C 9 B d X R v U m V t b 3 Z l Z E N v b H V t b n M x L n t G Z W N o Y S B J b m Z v c m 1 l I E Z p b m F s L D E z M 3 0 m c X V v d D s s J n F 1 b 3 Q 7 U 2 V j d G l v b j E v M j A y M 1 9 S Z X B v c n R l I G R l I E V q Z W N 1 Y 2 n D s 2 4 g Q 2 9 u d H J h Y 3 R 1 Y W w v Q X V 0 b 1 J l b W 9 2 Z W R D b 2 x 1 b W 5 z M S 5 7 U H J v Y 2 V k Z S B h I G x p c X V p Z G F j a c O z b i w x M z R 9 J n F 1 b 3 Q 7 L C Z x d W 9 0 O 1 N l Y 3 R p b 2 4 x L z I w M j N f U m V w b 3 J 0 Z S B k Z S B F a m V j d W N p w 7 N u I E N v b n R y Y W N 0 d W F s L 0 F 1 d G 9 S Z W 1 v d m V k Q 2 9 s d W 1 u c z E u e 0 x p c X V p Z G F j a c O z b i B y Z X F 1 Z X J p Z G E s M T M 1 f S Z x d W 9 0 O y w m c X V v d D t T Z W N 0 a W 9 u M S 8 y M D I z X 1 J l c G 9 y d G U g Z G U g R W p l Y 3 V j a c O z b i B D b 2 5 0 c m F j d H V h b C 9 B d X R v U m V t b 3 Z l Z E N v b H V t b n M x L n t U a X B v I G x p c X V p Z G F j a c O z b i w x M z Z 9 J n F 1 b 3 Q 7 L C Z x d W 9 0 O 1 N l Y 3 R p b 2 4 x L z I w M j N f U m V w b 3 J 0 Z S B k Z S B F a m V j d W N p w 7 N u I E N v b n R y Y W N 0 d W F s L 0 F 1 d G 9 S Z W 1 v d m V k Q 2 9 s d W 1 u c z E u e 1 N 1 c 2 N y a X B j a c O z b i B h Y 3 R h I G x p c X V p Z G F j a c O z b i w x M z d 9 J n F 1 b 3 Q 7 L C Z x d W 9 0 O 1 N l Y 3 R p b 2 4 x L z I w M j N f U m V w b 3 J 0 Z S B k Z S B F a m V j d W N p w 7 N u I E N v b n R y Y W N 0 d W F s L 0 F 1 d G 9 S Z W 1 v d m V k Q 2 9 s d W 1 u c z E u e 0 9 i c 2 V y d m F j a W 9 u Z X M g b G l x d W l k Y W N p w 7 N u L D E z O H 0 m c X V v d D s s J n F 1 b 3 Q 7 U 2 V j d G l v b j E v M j A y M 1 9 S Z X B v c n R l I G R l I E V q Z W N 1 Y 2 n D s 2 4 g Q 2 9 u d H J h Y 3 R 1 Y W w v Q X V 0 b 1 J l b W 9 2 Z W R D b 2 x 1 b W 5 z M S 5 7 T G l x d W l k Y W N p w 7 N u I C 0 g Q X B y b 2 J h Y 2 n D s 2 4 g b 3 J k Z W 4 s M T M 5 f S Z x d W 9 0 O y w m c X V v d D t T Z W N 0 a W 9 u M S 8 y M D I z X 1 J l c G 9 y d G U g Z G U g R W p l Y 3 V j a c O z b i B D b 2 5 0 c m F j d H V h b C 9 B d X R v U m V t b 3 Z l Z E N v b H V t b n M x L n t D a W V y c m U g Z G U g Z X h w Z W R p Z W 5 0 Z S w x N D B 9 J n F 1 b 3 Q 7 L C Z x d W 9 0 O 1 N l Y 3 R p b 2 4 x L z I w M j N f U m V w b 3 J 0 Z S B k Z S B F a m V j d W N p w 7 N u I E N v b n R y Y W N 0 d W F s L 0 F 1 d G 9 S Z W 1 v d m V k Q 2 9 s d W 1 u c z E u e 0 p 1 c 3 R p Z m l j Y W N p w 7 N u L D E 0 M X 0 m c X V v d D s s J n F 1 b 3 Q 7 U 2 V j d G l v b j E v M j A y M 1 9 S Z X B v c n R l I G R l I E V q Z W N 1 Y 2 n D s 2 4 g Q 2 9 u d H J h Y 3 R 1 Y W w v Q X V 0 b 1 J l b W 9 2 Z W R D b 2 x 1 b W 5 z M S 5 7 T 2 J s a W d h Y 2 l v b m V z I E V z c G V j a W F s Z X M g Y 2 9 u d H J h L D E 0 M n 0 m c X V v d D s s J n F 1 b 3 Q 7 U 2 V j d G l v b j E v M j A y M 1 9 S Z X B v c n R l I G R l I E V q Z W N 1 Y 2 n D s 2 4 g Q 2 9 u d H J h Y 3 R 1 Y W w v Q X V 0 b 1 J l b W 9 2 Z W R D b 2 x 1 b W 5 z M S 5 7 T 2 J s a W d h Y 2 l v b m V z I H N 1 c G V y d m l z b 3 I g b y B p b n R l L D E 0 M 3 0 m c X V v d D s s J n F 1 b 3 Q 7 U 2 V j d G l v b j E v M j A y M 1 9 S Z X B v c n R l I G R l I E V q Z W N 1 Y 2 n D s 2 4 g Q 2 9 u d H J h Y 3 R 1 Y W w v Q X V 0 b 1 J l b W 9 2 Z W R D b 2 x 1 b W 5 z M S 5 7 T 2 J s a W d h Y 2 l v b m V z I F N E S C w x N D R 9 J n F 1 b 3 Q 7 L C Z x d W 9 0 O 1 N l Y 3 R p b 2 4 x L z I w M j N f U m V w b 3 J 0 Z S B k Z S B F a m V j d W N p w 7 N u I E N v b n R y Y W N 0 d W F s L 0 F 1 d G 9 S Z W 1 v d m V k Q 2 9 s d W 1 u c z E u e 1 B y b 2 R 1 Y 3 R v c y w g Z W 5 0 c m V n Y W J s Z X M g I G 8 g c m V z d S w x N D V 9 J n F 1 b 3 Q 7 L C Z x d W 9 0 O 1 N l Y 3 R p b 2 4 x L z I w M j N f U m V w b 3 J 0 Z S B k Z S B F a m V j d W N p w 7 N u I E N v b n R y Y W N 0 d W F s L 0 F 1 d G 9 S Z W 1 v d m V k Q 2 9 s d W 1 u c z E u e 0 F m a W x p Y W N p w 7 N u I F N H U k w s M T Q 2 f S Z x d W 9 0 O y w m c X V v d D t T Z W N 0 a W 9 u M S 8 y M D I z X 1 J l c G 9 y d G U g Z G U g R W p l Y 3 V j a c O z b i B D b 2 5 0 c m F j d H V h b C 9 B d X R v U m V t b 3 Z l Z E N v b H V t b n M x L n t G d W 5 j a c O z b i w x N D d 9 J n F 1 b 3 Q 7 X S w m c X V v d D t D b 2 x 1 b W 5 D b 3 V u d C Z x d W 9 0 O z o x N D g s J n F 1 b 3 Q 7 S 2 V 5 Q 2 9 s d W 1 u T m F t Z X M m c X V v d D s 6 W 1 0 s J n F 1 b 3 Q 7 Q 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U m V s Y X R p b 2 5 z a G l w S W 5 m b y Z x d W 9 0 O z p b X X 0 i I C 8 + P C 9 T d G F i b G V F b n R y a W V z P j w v S X R l b T 4 8 S X R l b T 4 8 S X R l b U x v Y 2 F 0 a W 9 u P j x J d G V t V H l w Z T 5 G b 3 J t d W x h P C 9 J d G V t V H l w Z T 4 8 S X R l b V B h d G g + U 2 V j d G l v b j E v M j A y M 1 9 S Z X B v c n R l J T I w Z G U l M j B F a m V j d W N p J U M z J U I z b i U y M E N v b n R y Y W N 0 d W F s L 0 9 y a W d l b j w v S X R l b V B h d G g + P C 9 J d G V t T G 9 j Y X R p b 2 4 + P F N 0 Y W J s Z U V u d H J p Z X M g L z 4 8 L 0 l 0 Z W 0 + P E l 0 Z W 0 + P E l 0 Z W 1 M b 2 N h d G l v b j 4 8 S X R l b V R 5 c G U + R m 9 y b X V s Y T w v S X R l b V R 5 c G U + P E l 0 Z W 1 Q Y X R o P l N l Y 3 R p b 2 4 x L z I w M j N f U m V w b 3 J 0 Z S U y M G R l J T I w R W p l Y 3 V j a S V D M y V C M 2 4 l M j B D b 2 5 0 c m F j d H V h b C 9 F b m N h Y m V 6 Y W R v c y U y M H B y b 2 1 v d m l k b 3 M 8 L 0 l 0 Z W 1 Q Y X R o P j w v S X R l b U x v Y 2 F 0 a W 9 u P j x T d G F i b G V F b n R y a W V z I C 8 + P C 9 J d G V t P j x J d G V t P j x J d G V t T G 9 j Y X R p b 2 4 + P E l 0 Z W 1 U e X B l P k Z v c m 1 1 b G E 8 L 0 l 0 Z W 1 U e X B l P j x J d G V t U G F 0 a D 5 T Z W N 0 a W 9 u M S 8 y M D I z X 1 J l c G 9 y d G U l M j B k Z S U y M E V q Z W N 1 Y 2 k l Q z M l Q j N u J T I w Q 2 9 u d H J h Y 3 R 1 Y W w v V G l w b y U y M G N h b W J p Y W R v P C 9 J d G V t U G F 0 a D 4 8 L 0 l 0 Z W 1 M b 2 N h d G l v b j 4 8 U 3 R h Y m x l R W 5 0 c m l l c y A v P j w v S X R l b T 4 8 S X R l b T 4 8 S X R l b U x v Y 2 F 0 a W 9 u P j x J d G V t V H l w Z T 5 G b 3 J t d W x h P C 9 J d G V t V H l w Z T 4 8 S X R l b V B h d G g + U 2 V j d G l v b j E v M j A y M l 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E z I i A v P j x F b n R y e S B U e X B l P S J G a W x s R X J y b 3 J D b 2 R l I i B W Y W x 1 Z T 0 i c 1 V u a 2 5 v d 2 4 i I C 8 + P E V u d H J 5 I F R 5 c G U 9 I k Z p b G x F c n J v c k N v d W 5 0 I i B W Y W x 1 Z T 0 i b D M 1 I i A v P j x F b n R y e S B U e X B l P S J G a W x s T G F z d F V w Z G F 0 Z W Q i I F Z h b H V l P S J k M j A y M y 0 x M S 0 y M 1 Q x O D o 0 M j o w M S 4 0 M T c 1 N T U y W i I g L z 4 8 R W 5 0 c n k g V H l w Z T 0 i R m l s b E N v b H V t b l R 5 c G V z I i B W Y W x 1 Z T 0 i c 0 F 3 T U d C Z 1 l H Q m d Z R 0 J n W U R B d 1 l H Q m d Z R E J n W U d C Z 1 l H Q m d Z R 0 J n W U R C Z 0 1 K Q X d Z R 0 J n T U p B d 1 l H Q m d Z R 0 J n W U R C Z 0 1 H Q X d Z R 0 J n W U d B d 1 l H Q m d Z R 0 J n T U R B d 1 l H Q m d Z R 0 J n T U d B d 0 1 H Q m d Z R E J n W U d C Z 1 l H Q X d N R 0 J n W U R C Z 1 l H Q m d Z R 0 J n W U d C Z 1 l E Q 1 F r S k J n W U d B d 2 t K Q 1 F Z S k J n W U p D U V l K Q 1 F Z S k N R a 0 d B d 2 t E Q 1 F r R 0 J n W U p C Z 2 t 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0 N v b H V t b k N v d W 5 0 J n F 1 b 3 Q 7 O j E 0 O C w m c X V v d D t L Z X l D b 2 x 1 b W 5 O Y W 1 l c y Z x d W 9 0 O z p b X S w m c X V v d D t D b 2 x 1 b W 5 J Z G V u d G l 0 a W V z J n F 1 b 3 Q 7 O l s m c X V v d D t T Z W N 0 a W 9 u M S 8 y M D I y X 1 J l c G 9 y d G U g Z G U g R W p l Y 3 V j a c O z b i B D b 2 5 0 c m F j d H V h b C 9 B d X R v U m V t b 3 Z l Z E N v b H V t b n M x L n t W a W d l b m N p Y S w w f S Z x d W 9 0 O y w m c X V v d D t T Z W N 0 a W 9 u M S 8 y M D I y X 1 J l c G 9 y d G U g Z G U g R W p l Y 3 V j a c O z b i B D b 2 5 0 c m F j d H V h b C 9 B d X R v U m V t b 3 Z l Z E N v b H V t b n M x L n t O b y B j b 2 5 z Z W N 1 d G l 2 b y B T U E F B L D F 9 J n F 1 b 3 Q 7 L C Z x d W 9 0 O 1 N l Y 3 R p b 2 4 x L z I w M j J f U m V w b 3 J 0 Z S B k Z S B F a m V j d W N p w 7 N u I E N v b n R y Y W N 0 d W F s L 0 F 1 d G 9 S Z W 1 v d m V k Q 2 9 s d W 1 u c z E u e 1 J l Y 3 V y c m V u d G U s M n 0 m c X V v d D s s J n F 1 b 3 Q 7 U 2 V j d G l v b j E v M j A y M l 9 S Z X B v c n R l I G R l I E V q Z W N 1 Y 2 n D s 2 4 g Q 2 9 u d H J h Y 3 R 1 Y W w v Q X V 0 b 1 J l b W 9 2 Z W R D b 2 x 1 b W 5 z M S 5 7 T W 9 k Y W x p Z G F k I G R l I H N l b G V j Y 2 n D s 2 4 s M 3 0 m c X V v d D s s J n F 1 b 3 Q 7 U 2 V j d G l v b j E v M j A y M l 9 S Z X B v c n R l I G R l I E V q Z W N 1 Y 2 n D s 2 4 g Q 2 9 u d H J h Y 3 R 1 Y W w v Q X V 0 b 1 J l b W 9 2 Z W R D b 2 x 1 b W 5 z M S 5 7 V G l w b y B k Z S B T d W I g S W 5 2 L D R 9 J n F 1 b 3 Q 7 L C Z x d W 9 0 O 1 N l Y 3 R p b 2 4 x L z I w M j J f U m V w b 3 J 0 Z S B k Z S B F a m V j d W N p w 7 N u I E N v b n R y Y W N 0 d W F s L 0 F 1 d G 9 S Z W 1 v d m V k Q 2 9 s d W 1 u c z E u e 1 R p c G 8 g Y 2 9 u d H J h d G 8 s N X 0 m c X V v d D s s J n F 1 b 3 Q 7 U 2 V j d G l v b j E v M j A y M l 9 S Z X B v c n R l I G R l I E V q Z W N 1 Y 2 n D s 2 4 g Q 2 9 u d H J h Y 3 R 1 Y W w v Q X V 0 b 1 J l b W 9 2 Z W R D b 2 x 1 b W 5 z M S 5 7 U H J v Y 2 V k a W 1 p Z W 5 0 b y w 2 f S Z x d W 9 0 O y w m c X V v d D t T Z W N 0 a W 9 u M S 8 y M D I y X 1 J l c G 9 y d G U g Z G U g R W p l Y 3 V j a c O z b i B D b 2 5 0 c m F j d H V h b C 9 B d X R v U m V t b 3 Z l Z E N v b H V t b n M x L n t D b 2 Q g V U 5 T U F N D L D d 9 J n F 1 b 3 Q 7 L C Z x d W 9 0 O 1 N l Y 3 R p b 2 4 x L z I w M j J f U m V w b 3 J 0 Z S B k Z S B F a m V j d W N p w 7 N u I E N v b n R y Y W N 0 d W F s L 0 F 1 d G 9 S Z W 1 v d m V k Q 2 9 s d W 1 u c z E u e 0 7 D u m 1 l c m 8 g Z G U g c H J v Y 2 V z b y w 4 f S Z x d W 9 0 O y w m c X V v d D t T Z W N 0 a W 9 u M S 8 y M D I y X 1 J l c G 9 y d G U g Z G U g R W p l Y 3 V j a c O z b i B D b 2 5 0 c m F j d H V h b C 9 B d X R v U m V t b 3 Z l Z E N v b H V t b n M x L n t O w r A g R X h w Z W R p Z W 5 0 Z S B Q c m V j b 2 5 0 c m F j d H V h b C w 5 f S Z x d W 9 0 O y w m c X V v d D t T Z W N 0 a W 9 u M S 8 y M D I y X 1 J l c G 9 y d G U g Z G U g R W p l Y 3 V j a c O z b i B D b 2 5 0 c m F j d H V h b C 9 B d X R v U m V t b 3 Z l Z E N v b H V t b n M x L n t O w r A g R X h w Z W R p Z W 5 0 Z S B D b 2 5 0 c m F j d H V h b C w x M H 0 m c X V v d D s s J n F 1 b 3 Q 7 U 2 V j d G l v b j E v M j A y M l 9 S Z X B v c n R l I G R l I E V q Z W N 1 Y 2 n D s 2 4 g Q 2 9 u d H J h Y 3 R 1 Y W w v Q X V 0 b 1 J l b W 9 2 Z W R D b 2 x 1 b W 5 z M S 5 7 T s O 6 b W V y b y B k Z S B j b 2 5 0 c m F 0 b y w x M X 0 m c X V v d D s s J n F 1 b 3 Q 7 U 2 V j d G l v b j E v M j A y M l 9 S Z X B v c n R l I G R l I E V q Z W N 1 Y 2 n D s 2 4 g Q 2 9 u d H J h Y 3 R 1 Y W w v Q X V 0 b 1 J l b W 9 2 Z W R D b 2 x 1 b W 5 z M S 5 7 T s O 6 b W V y b y B k Z S B v c m R l b i B k Z S B j b 2 1 w c m E g V F Z F Q y w x M n 0 m c X V v d D s s J n F 1 b 3 Q 7 U 2 V j d G l v b j E v M j A y M l 9 S Z X B v c n R l I G R l I E V q Z W N 1 Y 2 n D s 2 4 g Q 2 9 u d H J h Y 3 R 1 Y W w v Q X V 0 b 1 J l b W 9 2 Z W R D b 2 x 1 b W 5 z M S 5 7 T 2 J q Z X R v L D E z f S Z x d W 9 0 O y w m c X V v d D t T Z W N 0 a W 9 u M S 8 y M D I y X 1 J l c G 9 y d G U g Z G U g R W p l Y 3 V j a c O z b i B D b 2 5 0 c m F j d H V h b C 9 B d X R v U m V t b 3 Z l Z E N v b H V t b n M x L n t U a X B v I G R l I G d h c 3 R v L D E 0 f S Z x d W 9 0 O y w m c X V v d D t T Z W N 0 a W 9 u M S 8 y M D I y X 1 J l c G 9 y d G U g Z G U g R W p l Y 3 V j a c O z b i B D b 2 5 0 c m F j d H V h b C 9 B d X R v U m V t b 3 Z l Z E N v b H V t b n M x L n t D b 2 Q g Y 2 V u d H J v I G d l c 3 R v c i w x N X 0 m c X V v d D s s J n F 1 b 3 Q 7 U 2 V j d G l v b j E v M j A y M l 9 S Z X B v c n R l I G R l I E V q Z W N 1 Y 2 n D s 2 4 g Q 2 9 u d H J h Y 3 R 1 Y W w v Q X V 0 b 1 J l b W 9 2 Z W R D b 2 x 1 b W 5 z M S 5 7 Q 2 V u d H J v I E d l c 3 R v c i w x N n 0 m c X V v d D s s J n F 1 b 3 Q 7 U 2 V j d G l v b j E v M j A y M l 9 S Z X B v c n R l I G R l I E V q Z W N 1 Y 2 n D s 2 4 g Q 2 9 u d H J h Y 3 R 1 Y W w v Q X V 0 b 1 J l b W 9 2 Z W R D b 2 x 1 b W 5 z M S 5 7 Q 8 O z Z G l n b y B k Z S D D o X J l Y S B z b 2 x p Y 2 l 0 Y W 5 0 Z S w x N 3 0 m c X V v d D s s J n F 1 b 3 Q 7 U 2 V j d G l v b j E v M j A y M l 9 S Z X B v c n R l I G R l I E V q Z W N 1 Y 2 n D s 2 4 g Q 2 9 u d H J h Y 3 R 1 Y W w v Q X V 0 b 1 J l b W 9 2 Z W R D b 2 x 1 b W 5 z M S 5 7 w 4 F y Z W E g c 2 9 s a W N p d G F u d G U s M T h 9 J n F 1 b 3 Q 7 L C Z x d W 9 0 O 1 N l Y 3 R p b 2 4 x L z I w M j J f U m V w b 3 J 0 Z S B k Z S B F a m V j d W N p w 7 N u I E N v b n R y Y W N 0 d W F s L 0 F 1 d G 9 S Z W 1 v d m V k Q 2 9 s d W 1 u c z E u e 0 d y d X B v I G R l I G N v b X B y Y X M s M T l 9 J n F 1 b 3 Q 7 L C Z x d W 9 0 O 1 N l Y 3 R p b 2 4 x L z I w M j J f U m V w b 3 J 0 Z S B k Z S B F a m V j d W N p w 7 N u I E N v b n R y Y W N 0 d W F s L 0 F 1 d G 9 S Z W 1 v d m V k Q 2 9 s d W 1 u c z E u e 1 R p c G 8 g c H J l c 3 V w d W V z d G 8 s M j B 9 J n F 1 b 3 Q 7 L C Z x d W 9 0 O 1 N l Y 3 R p b 2 4 x L z I w M j J f U m V w b 3 J 0 Z S B k Z S B F a m V j d W N p w 7 N u I E N v b n R y Y W N 0 d W F s L 0 F 1 d G 9 S Z W 1 v d m V k Q 2 9 s d W 1 u c z E u e 1 B y b 2 d y Y W 1 h I G R l I G Z p b m F u Y 2 l h Y 2 n D s 2 4 s M j F 9 J n F 1 b 3 Q 7 L C Z x d W 9 0 O 1 N l Y 3 R p b 2 4 x L z I w M j J f U m V w b 3 J 0 Z S B k Z S B F a m V j d W N p w 7 N u I E N v b n R y Y W N 0 d W F s L 0 F 1 d G 9 S Z W 1 v d m V k Q 2 9 s d W 1 u c z E u e 0 N v Z C B w c m 9 n I G Z p b m F u Y 2 l h Y 2 n D s 2 4 s M j J 9 J n F 1 b 3 Q 7 L C Z x d W 9 0 O 1 N l Y 3 R p b 2 4 x L z I w M j J f U m V w b 3 J 0 Z S B k Z S B F a m V j d W N p w 7 N u I E N v b n R y Y W N 0 d W F s L 0 F 1 d G 9 S Z W 1 v d m V k Q 2 9 s d W 1 u c z E u e 1 R l b W E g Z 2 F z d G 8 v a W 5 2 Z X J z a c O z b i w y M 3 0 m c X V v d D s s J n F 1 b 3 Q 7 U 2 V j d G l v b j E v M j A y M l 9 S Z X B v c n R l I G R l I E V q Z W N 1 Y 2 n D s 2 4 g Q 2 9 u d H J h Y 3 R 1 Y W w v Q X V 0 b 1 J l b W 9 2 Z W R D b 2 x 1 b W 5 z M S 5 7 T m 9 t Y n J l I H B y b 2 c g a W 5 2 L D I 0 f S Z x d W 9 0 O y w m c X V v d D t T Z W N 0 a W 9 u M S 8 y M D I y X 1 J l c G 9 y d G U g Z G U g R W p l Y 3 V j a c O z b i B D b 2 5 0 c m F j d H V h b C 9 B d X R v U m V t b 3 Z l Z E N v b H V t b n M x L n t Q c m 9 5 Z W N 0 b y A o U E V Q K S w y N X 0 m c X V v d D s s J n F 1 b 3 Q 7 U 2 V j d G l v b j E v M j A y M l 9 S Z X B v c n R l I G R l I E V q Z W N 1 Y 2 n D s 2 4 g Q 2 9 u d H J h Y 3 R 1 Y W w v Q X V 0 b 1 J l b W 9 2 Z W R D b 2 x 1 b W 5 z M S 5 7 T W V 0 Y S w y N n 0 m c X V v d D s s J n F 1 b 3 Q 7 U 2 V j d G l v b j E v M j A y M l 9 S Z X B v c n R l I G R l I E V q Z W N 1 Y 2 n D s 2 4 g Q 2 9 u d H J h Y 3 R 1 Y W w v Q X V 0 b 1 J l b W 9 2 Z W R D b 2 x 1 b W 5 z M S 5 7 Q W N 0 a X Z p Z G F k L D I 3 f S Z x d W 9 0 O y w m c X V v d D t T Z W N 0 a W 9 u M S 8 y M D I y X 1 J l c G 9 y d G U g Z G U g R W p l Y 3 V j a c O z b i B D b 2 5 0 c m F j d H V h b C 9 B d X R v U m V t b 3 Z l Z E N v b H V t b n M x L n t Q b 3 N Q c m U s M j h 9 J n F 1 b 3 Q 7 L C Z x d W 9 0 O 1 N l Y 3 R p b 2 4 x L z I w M j J f U m V w b 3 J 0 Z S B k Z S B F a m V j d W N p w 7 N u I E N v b n R y Y W N 0 d W F s L 0 F 1 d G 9 S Z W 1 v d m V k Q 2 9 s d W 1 u c z E u e 0 5 v I H N v b H B l Z C w y O X 0 m c X V v d D s s J n F 1 b 3 Q 7 U 2 V j d G l v b j E v M j A y M l 9 S Z X B v c n R l I G R l I E V q Z W N 1 Y 2 n D s 2 4 g Q 2 9 u d H J h Y 3 R 1 Y W w v Q X V 0 b 1 J l b W 9 2 Z W R D b 2 x 1 b W 5 z M S 5 7 T m 8 g c 2 9 s c G V k I G 1 v Z G l m a W N h Y 2 n D s 2 4 s M z B 9 J n F 1 b 3 Q 7 L C Z x d W 9 0 O 1 N l Y 3 R p b 2 4 x L z I w M j J f U m V w b 3 J 0 Z S B k Z S B F a m V j d W N p w 7 N u I E N v b n R y Y W N 0 d W F s L 0 F 1 d G 9 S Z W 1 v d m V k Q 2 9 s d W 1 u c z E u e 0 5 v I E N E U C w z M X 0 m c X V v d D s s J n F 1 b 3 Q 7 U 2 V j d G l v b j E v M j A y M l 9 S Z X B v c n R l I G R l I E V q Z W N 1 Y 2 n D s 2 4 g Q 2 9 u d H J h Y 3 R 1 Y W w v Q X V 0 b 1 J l b W 9 2 Z W R D b 2 x 1 b W 5 z M S 5 7 R X h w Z W R p Y 2 n D s 2 4 g Q 0 R Q L D M y f S Z x d W 9 0 O y w m c X V v d D t T Z W N 0 a W 9 u M S 8 y M D I y X 1 J l c G 9 y d G U g Z G U g R W p l Y 3 V j a c O z b i B D b 2 5 0 c m F j d H V h b C 9 B d X R v U m V t b 3 Z l Z E N v b H V t b n M x L n t W Y W x v c i B D R F A s M z N 9 J n F 1 b 3 Q 7 L C Z x d W 9 0 O 1 N l Y 3 R p b 2 4 x L z I w M j J f U m V w b 3 J 0 Z S B k Z S B F a m V j d W N p w 7 N u I E N v b n R y Y W N 0 d W F s L 0 F 1 d G 9 S Z W 1 v d m V k Q 2 9 s d W 1 u c z E u e 0 5 v I E N E U C B W a W d l b m N p Y X M g R n V 0 d X J h c y w z N H 0 m c X V v d D s s J n F 1 b 3 Q 7 U 2 V j d G l v b j E v M j A y M l 9 S Z X B v c n R l I G R l I E V q Z W N 1 Y 2 n D s 2 4 g Q 2 9 u d H J h Y 3 R 1 Y W w v Q X V 0 b 1 J l b W 9 2 Z W R D b 2 x 1 b W 5 z M S 5 7 R X h w Z W R p Y 2 n D s 2 4 g Q 0 R Q I F Z p Z 2 V u Y 2 l h c y B G d X R 1 c i w z N X 0 m c X V v d D s s J n F 1 b 3 Q 7 U 2 V j d G l v b j E v M j A y M l 9 S Z X B v c n R l I G R l I E V q Z W N 1 Y 2 n D s 2 4 g Q 2 9 u d H J h Y 3 R 1 Y W w v Q X V 0 b 1 J l b W 9 2 Z W R D b 2 x 1 b W 5 z M S 5 7 V m F s b 3 I g Q 0 R Q I F Z p Z 2 V u Y 2 l h c y B G d X R 1 c m F z L D M 2 f S Z x d W 9 0 O y w m c X V v d D t T Z W N 0 a W 9 u M S 8 y M D I y X 1 J l c G 9 y d G U g Z G U g R W p l Y 3 V j a c O z b i B D b 2 5 0 c m F j d H V h b C 9 B d X R v U m V t b 3 Z l Z E N v b H V t b n M x L n t O b y B S U C w z N 3 0 m c X V v d D s s J n F 1 b 3 Q 7 U 2 V j d G l v b j E v M j A y M l 9 S Z X B v c n R l I G R l I E V q Z W N 1 Y 2 n D s 2 4 g Q 2 9 u d H J h Y 3 R 1 Y W w v Q X V 0 b 1 J l b W 9 2 Z W R D b 2 x 1 b W 5 z M S 5 7 R X h w Z W R p Y 2 n D s 2 4 g U l A s M z h 9 J n F 1 b 3 Q 7 L C Z x d W 9 0 O 1 N l Y 3 R p b 2 4 x L z I w M j J f U m V w b 3 J 0 Z S B k Z S B F a m V j d W N p w 7 N u I E N v b n R y Y W N 0 d W F s L 0 F 1 d G 9 S Z W 1 v d m V k Q 2 9 s d W 1 u c z E u e 1 Z h b G 9 y I F J Q L D M 5 f S Z x d W 9 0 O y w m c X V v d D t T Z W N 0 a W 9 u M S 8 y M D I y X 1 J l c G 9 y d G U g Z G U g R W p l Y 3 V j a c O z b i B D b 2 5 0 c m F j d H V h b C 9 B d X R v U m V t b 3 Z l Z E N v b H V t b n M x L n t O b y B S U C B W a W d l b m N p Y X M g R n V 0 d X J h c y w 0 M H 0 m c X V v d D s s J n F 1 b 3 Q 7 U 2 V j d G l v b j E v M j A y M l 9 S Z X B v c n R l I G R l I E V q Z W N 1 Y 2 n D s 2 4 g Q 2 9 u d H J h Y 3 R 1 Y W w v Q X V 0 b 1 J l b W 9 2 Z W R D b 2 x 1 b W 5 z M S 5 7 R X h w Z W R p Y 2 n D s 2 4 g U l A g V m l n Z W 5 j a W F z I E Z 1 d H V y Y S w 0 M X 0 m c X V v d D s s J n F 1 b 3 Q 7 U 2 V j d G l v b j E v M j A y M l 9 S Z X B v c n R l I G R l I E V q Z W N 1 Y 2 n D s 2 4 g Q 2 9 u d H J h Y 3 R 1 Y W w v Q X V 0 b 1 J l b W 9 2 Z W R D b 2 x 1 b W 5 z M S 5 7 V m F s b 3 I g U l A g V m l n Z W 5 j a W F z I E Z 1 d H V y Y X M s N D J 9 J n F 1 b 3 Q 7 L C Z x d W 9 0 O 1 N l Y 3 R p b 2 4 x L z I w M j J f U m V w b 3 J 0 Z S B k Z S B F a m V j d W N p w 7 N u I E N v b n R y Y W N 0 d W F s L 0 F 1 d G 9 S Z W 1 v d m V k Q 2 9 s d W 1 u c z E u e 1 J p Z X N n b 3 M g U H J v Z m V z a W 9 u Y W x l c y w 0 M 3 0 m c X V v d D s s J n F 1 b 3 Q 7 U 2 V j d G l v b j E v M j A y M l 9 S Z X B v c n R l I G R l I E V q Z W N 1 Y 2 n D s 2 4 g Q 2 9 u d H J h Y 3 R 1 Y W w v Q X V 0 b 1 J l b W 9 2 Z W R D b 2 x 1 b W 5 z M S 5 7 T 3 J p Z 2 V u I G R l I F B y Z X N 1 c H V l c 3 R v L D Q 0 f S Z x d W 9 0 O y w m c X V v d D t T Z W N 0 a W 9 u M S 8 y M D I y X 1 J l c G 9 y d G U g Z G U g R W p l Y 3 V j a c O z b i B D b 2 5 0 c m F j d H V h b C 9 B d X R v U m V t b 3 Z l Z E N v b H V t b n M x L n t P c m l n Z W 4 g Z G U g U m V j d X J z b 3 M s N D V 9 J n F 1 b 3 Q 7 L C Z x d W 9 0 O 1 N l Y 3 R p b 2 4 x L z I w M j J f U m V w b 3 J 0 Z S B k Z S B F a m V j d W N p w 7 N u I E N v b n R y Y W N 0 d W F s L 0 F 1 d G 9 S Z W 1 v d m V k Q 2 9 s d W 1 u c z E u e 1 R p c G 8 g T W 9 u Z W R h I E N v b n R y Y X R v L D Q 2 f S Z x d W 9 0 O y w m c X V v d D t T Z W N 0 a W 9 u M S 8 y M D I y X 1 J l c G 9 y d G U g Z G U g R W p l Y 3 V j a c O z b i B D b 2 5 0 c m F j d H V h b C 9 B d X R v U m V t b 3 Z l Z E N v b H V t b n M x L n t W Y W x v c i B k Z S B N b 2 5 l Z G E g R X h 0 L D Q 3 f S Z x d W 9 0 O y w m c X V v d D t T Z W N 0 a W 9 u M S 8 y M D I y X 1 J l c G 9 y d G U g Z G U g R W p l Y 3 V j a c O z b i B D b 2 5 0 c m F j d H V h b C 9 B d X R v U m V t b 3 Z l Z E N v b H V t b n M x L n t W Y W x v c i B 0 Y X N h I G N h b W J p b y w 0 O H 0 m c X V v d D s s J n F 1 b 3 Q 7 U 2 V j d G l v b j E v M j A y M l 9 S Z X B v c n R l I G R l I E V q Z W N 1 Y 2 n D s 2 4 g Q 2 9 u d H J h Y 3 R 1 Y W w v Q X V 0 b 1 J l b W 9 2 Z W R D b 2 x 1 b W 5 z M S 5 7 V m F s b 3 I g a W 5 p Y 2 l h b C B j b 2 5 0 c m F 0 b y w 0 O X 0 m c X V v d D s s J n F 1 b 3 Q 7 U 2 V j d G l v b j E v M j A y M l 9 S Z X B v c n R l I G R l I E V q Z W N 1 Y 2 n D s 2 4 g Q 2 9 u d H J h Y 3 R 1 Y W w v Q X V 0 b 1 J l b W 9 2 Z W R D b 2 x 1 b W 5 z M S 5 7 T 2 J z Z X J 2 Y W N p b 2 5 l c y B 2 Y W x v c i w 1 M H 0 m c X V v d D s s J n F 1 b 3 Q 7 U 2 V j d G l v b j E v M j A y M l 9 S Z X B v c n R l I G R l I E V q Z W N 1 Y 2 n D s 2 4 g Q 2 9 u d H J h Y 3 R 1 Y W w v Q X V 0 b 1 J l b W 9 2 Z W R D b 2 x 1 b W 5 z M S 5 7 T m 8 g Q 0 R Q I E 5 v d m V k Y W R l c y w 1 M X 0 m c X V v d D s s J n F 1 b 3 Q 7 U 2 V j d G l v b j E v M j A y M l 9 S Z X B v c n R l I G R l I E V q Z W N 1 Y 2 n D s 2 4 g Q 2 9 u d H J h Y 3 R 1 Y W w v Q X V 0 b 1 J l b W 9 2 Z W R D b 2 x 1 b W 5 z M S 5 7 R X h w Z W R p Y 2 n D s 2 4 g Q 0 R Q I E 5 v d m V k Y W R l c y w 1 M n 0 m c X V v d D s s J n F 1 b 3 Q 7 U 2 V j d G l v b j E v M j A y M l 9 S Z X B v c n R l I G R l I E V q Z W N 1 Y 2 n D s 2 4 g Q 2 9 u d H J h Y 3 R 1 Y W w v Q X V 0 b 1 J l b W 9 2 Z W R D b 2 x 1 b W 5 z M S 5 7 V m F s b 3 I g Q 0 R Q I E 5 v d m V k Y W R l c y w 1 M 3 0 m c X V v d D s s J n F 1 b 3 Q 7 U 2 V j d G l v b j E v M j A y M l 9 S Z X B v c n R l I G R l I E V q Z W N 1 Y 2 n D s 2 4 g Q 2 9 u d H J h Y 3 R 1 Y W w v Q X V 0 b 1 J l b W 9 2 Z W R D b 2 x 1 b W 5 z M S 5 7 T m 8 g Q 0 R Q I F Z p Z 2 V u Y 2 l h c y B G d X R 1 c m F z I E 5 v d m V k L D U 0 f S Z x d W 9 0 O y w m c X V v d D t T Z W N 0 a W 9 u M S 8 y M D I y X 1 J l c G 9 y d G U g Z G U g R W p l Y 3 V j a c O z b i B D b 2 5 0 c m F j d H V h b C 9 B d X R v U m V t b 3 Z l Z E N v b H V t b n M x L n t F e H B l Z G l j a c O z b i B D R F A g V m l n Z W 5 j a W F z I E Z 1 d H V y X z E s N T V 9 J n F 1 b 3 Q 7 L C Z x d W 9 0 O 1 N l Y 3 R p b 2 4 x L z I w M j J f U m V w b 3 J 0 Z S B k Z S B F a m V j d W N p w 7 N u I E N v b n R y Y W N 0 d W F s L 0 F 1 d G 9 S Z W 1 v d m V k Q 2 9 s d W 1 u c z E u e 1 Z h b G 9 y I E N E U C B W a W d l b m N p Y X M g R n V 0 d X J h c y B O b y w 1 N n 0 m c X V v d D s s J n F 1 b 3 Q 7 U 2 V j d G l v b j E v M j A y M l 9 S Z X B v c n R l I G R l I E V q Z W N 1 Y 2 n D s 2 4 g Q 2 9 u d H J h Y 3 R 1 Y W w v Q X V 0 b 1 J l b W 9 2 Z W R D b 2 x 1 b W 5 z M S 5 7 T m 8 g U l A g T m 9 2 Z W R h Z G V z L D U 3 f S Z x d W 9 0 O y w m c X V v d D t T Z W N 0 a W 9 u M S 8 y M D I y X 1 J l c G 9 y d G U g Z G U g R W p l Y 3 V j a c O z b i B D b 2 5 0 c m F j d H V h b C 9 B d X R v U m V t b 3 Z l Z E N v b H V t b n M x L n t F e H B l Z G l j a c O z b i B S U C B O b 3 Z l Z G F k Z X M s N T h 9 J n F 1 b 3 Q 7 L C Z x d W 9 0 O 1 N l Y 3 R p b 2 4 x L z I w M j J f U m V w b 3 J 0 Z S B k Z S B F a m V j d W N p w 7 N u I E N v b n R y Y W N 0 d W F s L 0 F 1 d G 9 S Z W 1 v d m V k Q 2 9 s d W 1 u c z E u e 1 Z h b G 9 y I F J Q I E 5 v d m V k Y W R l c y w 1 O X 0 m c X V v d D s s J n F 1 b 3 Q 7 U 2 V j d G l v b j E v M j A y M l 9 S Z X B v c n R l I G R l I E V q Z W N 1 Y 2 n D s 2 4 g Q 2 9 u d H J h Y 3 R 1 Y W w v Q X V 0 b 1 J l b W 9 2 Z W R D b 2 x 1 b W 5 z M S 5 7 T m 8 g U l A g V m l n Z W 5 j a W F z I E Z 1 d H V y Y X M g T m 9 2 Z W R h L D Y w f S Z x d W 9 0 O y w m c X V v d D t T Z W N 0 a W 9 u M S 8 y M D I y X 1 J l c G 9 y d G U g Z G U g R W p l Y 3 V j a c O z b i B D b 2 5 0 c m F j d H V h b C 9 B d X R v U m V t b 3 Z l Z E N v b H V t b n M x L n t F e H B l Z G l j a c O z b i B S U C B W a W d l b m N p Y X M g R n V 0 d X J h X z I s N j F 9 J n F 1 b 3 Q 7 L C Z x d W 9 0 O 1 N l Y 3 R p b 2 4 x L z I w M j J f U m V w b 3 J 0 Z S B k Z S B F a m V j d W N p w 7 N u I E N v b n R y Y W N 0 d W F s L 0 F 1 d G 9 S Z W 1 v d m V k Q 2 9 s d W 1 u c z E u e 1 Z h b G 9 y I F J Q I F Z p Z 2 V u Y 2 l h c y B G d X R 1 c m F z I E 5 v d i w 2 M n 0 m c X V v d D s s J n F 1 b 3 Q 7 U 2 V j d G l v b j E v M j A y M l 9 S Z X B v c n R l I G R l I E V q Z W N 1 Y 2 n D s 2 4 g Q 2 9 u d H J h Y 3 R 1 Y W w v Q X V 0 b 1 J l b W 9 2 Z W R D b 2 x 1 b W 5 z M S 5 7 T m 8 g c G V k a W R v I G 1 v Z G l m a W N h Y 2 n D s 2 4 s N j N 9 J n F 1 b 3 Q 7 L C Z x d W 9 0 O 1 N l Y 3 R p b 2 4 x L z I w M j J f U m V w b 3 J 0 Z S B k Z S B F a m V j d W N p w 7 N u I E N v b n R y Y W N 0 d W F s L 0 F 1 d G 9 S Z W 1 v d m V k Q 2 9 s d W 1 u c z E u e 1 Z h b G 9 y I H R v d G F s I G F k a W N p b 2 5 l c y w 2 N H 0 m c X V v d D s s J n F 1 b 3 Q 7 U 2 V j d G l v b j E v M j A y M l 9 S Z X B v c n R l I G R l I E V q Z W N 1 Y 2 n D s 2 4 g Q 2 9 u d H J h Y 3 R 1 Y W w v Q X V 0 b 1 J l b W 9 2 Z W R D b 2 x 1 b W 5 z M S 5 7 T i 4 g Y W R p Y 2 l v b m V z I H J l Y W x p e m F k Y X M s N j V 9 J n F 1 b 3 Q 7 L C Z x d W 9 0 O 1 N l Y 3 R p b 2 4 x L z I w M j J f U m V w b 3 J 0 Z S B k Z S B F a m V j d W N p w 7 N u I E N v b n R y Y W N 0 d W F s L 0 F 1 d G 9 S Z W 1 v d m V k Q 2 9 s d W 1 u c z E u e 1 Z h b G 9 y I H R v d G F s I G N v b n R y Y X R v I G N v b i B h Z G l j a S w 2 N n 0 m c X V v d D s s J n F 1 b 3 Q 7 U 2 V j d G l v b j E v M j A y M l 9 S Z X B v c n R l I G R l I E V q Z W N 1 Y 2 n D s 2 4 g Q 2 9 u d H J h Y 3 R 1 Y W w v Q X V 0 b 1 J l b W 9 2 Z W R D b 2 x 1 b W 5 z M S 5 7 R m 9 y b W E g Z G U g c G F n b y w 2 N 3 0 m c X V v d D s s J n F 1 b 3 Q 7 U 2 V j d G l v b j E v M j A y M l 9 S Z X B v c n R l I G R l I E V q Z W N 1 Y 2 n D s 2 4 g Q 2 9 u d H J h Y 3 R 1 Y W w v Q X V 0 b 1 J l b W 9 2 Z W R D b 2 x 1 b W 5 z M S 5 7 U G x h e m 8 g Z W p l Y 3 V j a c O z b i B j b 2 5 0 c m F 0 b y w 2 O H 0 m c X V v d D s s J n F 1 b 3 Q 7 U 2 V j d G l v b j E v M j A y M l 9 S Z X B v c n R l I G R l I E V q Z W N 1 Y 2 n D s 2 4 g Q 2 9 u d H J h Y 3 R 1 Y W w v Q X V 0 b 1 J l b W 9 2 Z W R D b 2 x 1 b W 5 z M S 5 7 T 2 J z Z X J 2 Y W N p w 7 N u Z X M g c G x h e m 8 s N j l 9 J n F 1 b 3 Q 7 L C Z x d W 9 0 O 1 N l Y 3 R p b 2 4 x L z I w M j J f U m V w b 3 J 0 Z S B k Z S B F a m V j d W N p w 7 N u I E N v b n R y Y W N 0 d W F s L 0 F 1 d G 9 S Z W 1 v d m V k Q 2 9 s d W 1 u c z E u e 1 B s Y X p v I H R v d G F s I H B y w 7 N y c m 9 n Y X M s N z B 9 J n F 1 b 3 Q 7 L C Z x d W 9 0 O 1 N l Y 3 R p b 2 4 x L z I w M j J f U m V w b 3 J 0 Z S B k Z S B F a m V j d W N p w 7 N u I E N v b n R y Y W N 0 d W F s L 0 F 1 d G 9 S Z W 1 v d m V k Q 2 9 s d W 1 u c z E u e 0 9 i c 2 V y d m F j a c O z b m V z I H B s Y X p v I H B y w 7 N y c m 9 n Y S w 3 M X 0 m c X V v d D s s J n F 1 b 3 Q 7 U 2 V j d G l v b j E v M j A y M l 9 S Z X B v c n R l I G R l I E V q Z W N 1 Y 2 n D s 2 4 g Q 2 9 u d H J h Y 3 R 1 Y W w v Q X V 0 b 1 J l b W 9 2 Z W R D b 2 x 1 b W 5 z M S 5 7 U G x h e m 8 g d G 9 0 Y W w g Y 2 9 u d H J h d G 8 s N z J 9 J n F 1 b 3 Q 7 L C Z x d W 9 0 O 1 N l Y 3 R p b 2 4 x L z I w M j J f U m V w b 3 J 0 Z S B k Z S B F a m V j d W N p w 7 N u I E N v b n R y Y W N 0 d W F s L 0 F 1 d G 9 S Z W 1 v d m V k Q 2 9 s d W 1 u c z E u e 1 Z p Z 2 V u Y 2 l h I G R l b C B j b 2 5 0 c m F 0 b y w 3 M 3 0 m c X V v d D s s J n F 1 b 3 Q 7 U 2 V j d G l v b j E v M j A y M l 9 S Z X B v c n R l I G R l I E V q Z W N 1 Y 2 n D s 2 4 g Q 2 9 u d H J h Y 3 R 1 Y W w v Q X V 0 b 1 J l b W 9 2 Z W R D b 2 x 1 b W 5 z M S 5 7 Q 2 9 u d H J h d G l z d G E s N z R 9 J n F 1 b 3 Q 7 L C Z x d W 9 0 O 1 N l Y 3 R p b 2 4 x L z I w M j J f U m V w b 3 J 0 Z S B k Z S B F a m V j d W N p w 7 N u I E N v b n R y Y W N 0 d W F s L 0 F 1 d G 9 S Z W 1 v d m V k Q 2 9 s d W 1 u c z E u e 0 l k I G N v b n R y Y X R p c 3 R h L D c 1 f S Z x d W 9 0 O y w m c X V v d D t T Z W N 0 a W 9 u M S 8 y M D I y X 1 J l c G 9 y d G U g Z G U g R W p l Y 3 V j a c O z b i B D b 2 5 0 c m F j d H V h b C 9 B d X R v U m V t b 3 Z l Z E N v b H V t b n M x L n t E w 6 1 n a X R v I H Z l c m l m a W N h Y 2 n D s 2 4 g S W Q s N z Z 9 J n F 1 b 3 Q 7 L C Z x d W 9 0 O 1 N l Y 3 R p b 2 4 x L z I w M j J f U m V w b 3 J 0 Z S B k Z S B F a m V j d W N p w 7 N u I E N v b n R y Y W N 0 d W F s L 0 F 1 d G 9 S Z W 1 v d m V k Q 2 9 s d W 1 u c z E u e 1 R p c G 8 g S U Q s N z d 9 J n F 1 b 3 Q 7 L C Z x d W 9 0 O 1 N l Y 3 R p b 2 4 x L z I w M j J f U m V w b 3 J 0 Z S B k Z S B F a m V j d W N p w 7 N u I E N v b n R y Y W N 0 d W F s L 0 F 1 d G 9 S Z W 1 v d m V k Q 2 9 s d W 1 u c z E u e 0 5 h d H V y Y W x l e m E s N z h 9 J n F 1 b 3 Q 7 L C Z x d W 9 0 O 1 N l Y 3 R p b 2 4 x L z I w M j J f U m V w b 3 J 0 Z S B k Z S B F a m V j d W N p w 7 N u I E N v b n R y Y W N 0 d W F s L 0 F 1 d G 9 S Z W 1 v d m V k Q 2 9 s d W 1 u c z E u e 1 N l e G 8 s N z l 9 J n F 1 b 3 Q 7 L C Z x d W 9 0 O 1 N l Y 3 R p b 2 4 x L z I w M j J f U m V w b 3 J 0 Z S B k Z S B F a m V j d W N p w 7 N u I E N v b n R y Y W N 0 d W F s L 0 F 1 d G 9 S Z W 1 v d m V k Q 2 9 s d W 1 u c z E u e 0 V k Y W Q s O D B 9 J n F 1 b 3 Q 7 L C Z x d W 9 0 O 1 N l Y 3 R p b 2 4 x L z I w M j J f U m V w b 3 J 0 Z S B k Z S B F a m V j d W N p w 7 N u I E N v b n R y Y W N 0 d W F s L 0 F 1 d G 9 S Z W 1 v d m V k Q 2 9 s d W 1 u c z E u e 0 5 p d m V s I G R l I G V z d H V k a W 8 s O D F 9 J n F 1 b 3 Q 7 L C Z x d W 9 0 O 1 N l Y 3 R p b 2 4 x L z I w M j J f U m V w b 3 J 0 Z S B k Z S B F a m V j d W N p w 7 N u I E N v b n R y Y W N 0 d W F s L 0 F 1 d G 9 S Z W 1 v d m V k Q 2 9 s d W 1 u c z E u e 1 B y b 2 Z l c 2 n D s 2 4 s O D J 9 J n F 1 b 3 Q 7 L C Z x d W 9 0 O 1 N l Y 3 R p b 2 4 x L z I w M j J f U m V w b 3 J 0 Z S B k Z S B F a m V j d W N p w 7 N u I E N v b n R y Y W N 0 d W F s L 0 F 1 d G 9 S Z W 1 v d m V k Q 2 9 s d W 1 u c z E u e 0 Z v c m 1 h Y 2 n D s 2 4 g Y 2 9 u d H J h d G l z d G E s O D N 9 J n F 1 b 3 Q 7 L C Z x d W 9 0 O 1 N l Y 3 R p b 2 4 x L z I w M j J f U m V w b 3 J 0 Z S B k Z S B F a m V j d W N p w 7 N u I E N v b n R y Y W N 0 d W F s L 0 F 1 d G 9 S Z W 1 v d m V k Q 2 9 s d W 1 u c z E u e 0 V 4 c G V y a W V u Y 2 l h I G N v b n R y Y X R p c 3 R h L D g 0 f S Z x d W 9 0 O y w m c X V v d D t T Z W N 0 a W 9 u M S 8 y M D I y X 1 J l c G 9 y d G U g Z G U g R W p l Y 3 V j a c O z b i B D b 2 5 0 c m F j d H V h b C 9 B d X R v U m V t b 3 Z l Z E N v b H V t b n M x L n t F e H B l c m l l b m N p Y S B y Z W x h Y 2 l v b m F k Y S w 4 N X 0 m c X V v d D s s J n F 1 b 3 Q 7 U 2 V j d G l v b j E v M j A y M l 9 S Z X B v c n R l I G R l I E V q Z W N 1 Y 2 n D s 2 4 g Q 2 9 u d H J h Y 3 R 1 Y W w v Q X V 0 b 1 J l b W 9 2 Z W R D b 2 x 1 b W 5 z M S 5 7 V G l w b y B p Z G V u d G l m a W N h Y 2 n D s 2 4 g c m V w c m V z Z W 5 0 Y S w 4 N n 0 m c X V v d D s s J n F 1 b 3 Q 7 U 2 V j d G l v b j E v M j A y M l 9 S Z X B v c n R l I G R l I E V q Z W N 1 Y 2 n D s 2 4 g Q 2 9 u d H J h Y 3 R 1 Y W w v Q X V 0 b 1 J l b W 9 2 Z W R D b 2 x 1 b W 5 z M S 5 7 S W R l b n R p Z m l j Y W N p b 2 4 g U m V w c m V z Z W 5 0 Y W 5 0 Z S w 4 N 3 0 m c X V v d D s s J n F 1 b 3 Q 7 U 2 V j d G l v b j E v M j A y M l 9 S Z X B v c n R l I G R l I E V q Z W N 1 Y 2 n D s 2 4 g Q 2 9 u d H J h Y 3 R 1 Y W w v Q X V 0 b 1 J l b W 9 2 Z W R D b 2 x 1 b W 5 z M S 5 7 U m V w c m V z Z W 5 0 Y W 5 0 Z S B s Z W d h b C w 4 O H 0 m c X V v d D s s J n F 1 b 3 Q 7 U 2 V j d G l v b j E v M j A y M l 9 S Z X B v c n R l I G R l I E V q Z W N 1 Y 2 n D s 2 4 g Q 2 9 u d H J h Y 3 R 1 Y W w v Q X V 0 b 1 J l b W 9 2 Z W R D b 2 x 1 b W 5 z M S 5 7 T m 9 t Y n J l I H J l c H J l c 2 V u d G F u d G U g b G V n Y W w t Y 2 9 u L D g 5 f S Z x d W 9 0 O y w m c X V v d D t T Z W N 0 a W 9 u M S 8 y M D I y X 1 J l c G 9 y d G U g Z G U g R W p l Y 3 V j a c O z b i B D b 2 5 0 c m F j d H V h b C 9 B d X R v U m V t b 3 Z l Z E N v b H V t b n M x L n t D Y X J n b y B S Z X B y Z X N l b n R h b n R l I E x l Z 2 F s L D k w f S Z x d W 9 0 O y w m c X V v d D t T Z W N 0 a W 9 u M S 8 y M D I y X 1 J l c G 9 y d G U g Z G U g R W p l Y 3 V j a c O z b i B D b 2 5 0 c m F j d H V h b C 9 B d X R v U m V t b 3 Z l Z E N v b H V t b n M x L n t E a X J l Y 2 N p w 7 N u I H B y b 3 Z l Z W R v c i w 5 M X 0 m c X V v d D s s J n F 1 b 3 Q 7 U 2 V j d G l v b j E v M j A y M l 9 S Z X B v c n R l I G R l I E V q Z W N 1 Y 2 n D s 2 4 g Q 2 9 u d H J h Y 3 R 1 Y W w v Q X V 0 b 1 J l b W 9 2 Z W R D b 2 x 1 b W 5 z M S 5 7 V G V s w 6 l m b 2 5 v I H B y b 3 Z l Z W R v c i w 5 M n 0 m c X V v d D s s J n F 1 b 3 Q 7 U 2 V j d G l v b j E v M j A y M l 9 S Z X B v c n R l I G R l I E V q Z W N 1 Y 2 n D s 2 4 g Q 2 9 u d H J h Y 3 R 1 Y W w v Q X V 0 b 1 J l b W 9 2 Z W R D b 2 x 1 b W 5 z M S 5 7 Q 2 9 y c m V v L W U g c H J v d m V l Z G 9 y L D k z f S Z x d W 9 0 O y w m c X V v d D t T Z W N 0 a W 9 u M S 8 y M D I y X 1 J l c G 9 y d G U g Z G U g R W p l Y 3 V j a c O z b i B D b 2 5 0 c m F j d H V h b C 9 B d X R v U m V t b 3 Z l Z E N v b H V t b n M x L n t U a X B v I G V u d G l k Y W Q s O T R 9 J n F 1 b 3 Q 7 L C Z x d W 9 0 O 1 N l Y 3 R p b 2 4 x L z I w M j J f U m V w b 3 J 0 Z S B k Z S B F a m V j d W N p w 7 N u I E N v b n R y Y W N 0 d W F s L 0 F 1 d G 9 S Z W 1 v d m V k Q 2 9 s d W 1 u c z E u e 0 5 v I G N l c n R p Z m l j Y W R v I G N v b n N 0 a X R 1 Y 2 n D s 2 4 s O T V 9 J n F 1 b 3 Q 7 L C Z x d W 9 0 O 1 N l Y 3 R p b 2 4 x L z I w M j J f U m V w b 3 J 0 Z S B k Z S B F a m V j d W N p w 7 N u I E N v b n R y Y W N 0 d W F s L 0 F 1 d G 9 S Z W 1 v d m V k Q 2 9 s d W 1 u c z E u e 1 R p c G 8 g Z G U g b 3 J n L 3 B l c n M s O T Z 9 J n F 1 b 3 Q 7 L C Z x d W 9 0 O 1 N l Y 3 R p b 2 4 x L z I w M j J f U m V w b 3 J 0 Z S B k Z S B F a m V j d W N p w 7 N u I E N v b n R y Y W N 0 d W F s L 0 F 1 d G 9 S Z W 1 v d m V k Q 2 9 s d W 1 u c z E u e 0 5 h Y 2 l v b m F s a W R h Z C w 5 N 3 0 m c X V v d D s s J n F 1 b 3 Q 7 U 2 V j d G l v b j E v M j A y M l 9 S Z X B v c n R l I G R l I E V q Z W N 1 Y 2 n D s 2 4 g Q 2 9 u d H J h Y 3 R 1 Y W w v Q X V 0 b 1 J l b W 9 2 Z W R D b 2 x 1 b W 5 z M S 5 7 R G F 0 b 3 M g I F N 1 c G V y d m l z b 3 I s O T h 9 J n F 1 b 3 Q 7 L C Z x d W 9 0 O 1 N l Y 3 R p b 2 4 x L z I w M j J f U m V w b 3 J 0 Z S B k Z S B F a m V j d W N p w 7 N u I E N v b n R y Y W N 0 d W F s L 0 F 1 d G 9 S Z W 1 v d m V k Q 2 9 s d W 1 u c z E u e 0 R h d G 9 z I G R l I E l u d G V y d m V u d G 9 y L D k 5 f S Z x d W 9 0 O y w m c X V v d D t T Z W N 0 a W 9 u M S 8 y M D I y X 1 J l c G 9 y d G U g Z G U g R W p l Y 3 V j a c O z b i B D b 2 5 0 c m F j d H V h b C 9 B d X R v U m V t b 3 Z l Z E N v b H V t b n M x L n t P c m R l b m F k b 3 I g Z G V s I G d h c 3 R v L D E w M H 0 m c X V v d D s s J n F 1 b 3 Q 7 U 2 V j d G l v b j E v M j A y M l 9 S Z X B v c n R l I G R l I E V q Z W N 1 Y 2 n D s 2 4 g Q 2 9 u d H J h Y 3 R 1 Y W w v Q X V 0 b 1 J l b W 9 2 Z W R D b 2 x 1 b W 5 z M S 5 7 Q 2 x h c 2 U g Z G U g Z 2 F y Y W 5 0 w 6 1 h L D E w M X 0 m c X V v d D s s J n F 1 b 3 Q 7 U 2 V j d G l v b j E v M j A y M l 9 S Z X B v c n R l I G R l I E V q Z W N 1 Y 2 n D s 2 4 g Q 2 9 u d H J h Y 3 R 1 Y W w v Q X V 0 b 1 J l b W 9 2 Z W R D b 2 x 1 b W 5 z M S 5 7 R 2 F y Y W 5 0 w 6 1 h I G 8 g c M O z b G l 6 Y S w x M D J 9 J n F 1 b 3 Q 7 L C Z x d W 9 0 O 1 N l Y 3 R p b 2 4 x L z I w M j J f U m V w b 3 J 0 Z S B k Z S B F a m V j d W N p w 7 N u I E N v b n R y Y W N 0 d W F s L 0 F 1 d G 9 S Z W 1 v d m V k Q 2 9 s d W 1 u c z E u e 0 4 u I G d h c m F u d G l h L D E w M 3 0 m c X V v d D s s J n F 1 b 3 Q 7 U 2 V j d G l v b j E v M j A y M l 9 S Z X B v c n R l I G R l I E V q Z W N 1 Y 2 n D s 2 4 g Q 2 9 u d H J h Y 3 R 1 Y W w v Q X V 0 b 1 J l b W 9 2 Z W R D b 2 x 1 b W 5 z M S 5 7 T i 4 g Y W 5 l e G 8 s M T A 0 f S Z x d W 9 0 O y w m c X V v d D t T Z W N 0 a W 9 u M S 8 y M D I y X 1 J l c G 9 y d G U g Z G U g R W p l Y 3 V j a c O z b i B D b 2 5 0 c m F j d H V h b C 9 B d X R v U m V t b 3 Z l Z E N v b H V t b n M x L n t G Z W N o Y S B p b m l j a W 8 g d m l n Z W 5 j a W E s M T A 1 f S Z x d W 9 0 O y w m c X V v d D t T Z W N 0 a W 9 u M S 8 y M D I y X 1 J l c G 9 y d G U g Z G U g R W p l Y 3 V j a c O z b i B D b 2 5 0 c m F j d H V h b C 9 B d X R v U m V t b 3 Z l Z E N v b H V t b n M x L n t G Z W N o Y S B m a W 4 g d m l n Z W 5 j a W E s M T A 2 f S Z x d W 9 0 O y w m c X V v d D t T Z W N 0 a W 9 u M S 8 y M D I y X 1 J l c G 9 y d G U g Z G U g R W p l Y 3 V j a c O z b i B D b 2 5 0 c m F j d H V h b C 9 B d X R v U m V t b 3 Z l Z E N v b H V t b n M x L n t G Z W N o Y S B n Y X J h b n R p Y S w x M D d 9 J n F 1 b 3 Q 7 L C Z x d W 9 0 O 1 N l Y 3 R p b 2 4 x L z I w M j J f U m V w b 3 J 0 Z S B k Z S B F a m V j d W N p w 7 N u I E N v b n R y Y W N 0 d W F s L 0 F 1 d G 9 S Z W 1 v d m V k Q 2 9 s d W 1 u c z E u e 0 F z Z W d 1 c m F k b 3 J h L D E w O H 0 m c X V v d D s s J n F 1 b 3 Q 7 U 2 V j d G l v b j E v M j A y M l 9 S Z X B v c n R l I G R l I E V q Z W N 1 Y 2 n D s 2 4 g Q 2 9 u d H J h Y 3 R 1 Y W w v Q X V 0 b 1 J l b W 9 2 Z W R D b 2 x 1 b W 5 z M S 5 7 R 2 F y Y W 5 0 w 6 1 h I G 8 g c M O z b G l 6 Y S B S Q 0 U s M T A 5 f S Z x d W 9 0 O y w m c X V v d D t T Z W N 0 a W 9 u M S 8 y M D I y X 1 J l c G 9 y d G U g Z G U g R W p l Y 3 V j a c O z b i B D b 2 5 0 c m F j d H V h b C 9 B d X R v U m V t b 3 Z l Z E N v b H V t b n M x L n t O b y B n Y X J h b n T D r W E g U k N F L D E x M H 0 m c X V v d D s s J n F 1 b 3 Q 7 U 2 V j d G l v b j E v M j A y M l 9 S Z X B v c n R l I G R l I E V q Z W N 1 Y 2 n D s 2 4 g Q 2 9 u d H J h Y 3 R 1 Y W w v Q X V 0 b 1 J l b W 9 2 Z W R D b 2 x 1 b W 5 z M S 5 7 T m 8 g Y W 5 l e G 8 g Z 2 F y Y W 5 0 w 6 1 h I F J D R S w x M T F 9 J n F 1 b 3 Q 7 L C Z x d W 9 0 O 1 N l Y 3 R p b 2 4 x L z I w M j J f U m V w b 3 J 0 Z S B k Z S B F a m V j d W N p w 7 N u I E N v b n R y Y W N 0 d W F s L 0 F 1 d G 9 S Z W 1 v d m V k Q 2 9 s d W 1 u c z E u e 0 Z l Y 2 h h I G l u a W N p b y B 2 a W d l b m N p Y V 8 z L D E x M n 0 m c X V v d D s s J n F 1 b 3 Q 7 U 2 V j d G l v b j E v M j A y M l 9 S Z X B v c n R l I G R l I E V q Z W N 1 Y 2 n D s 2 4 g Q 2 9 u d H J h Y 3 R 1 Y W w v Q X V 0 b 1 J l b W 9 2 Z W R D b 2 x 1 b W 5 z M S 5 7 R m V j a G E g Z m l u I H Z p Z 2 V u Y 2 l h X z Q s M T E z f S Z x d W 9 0 O y w m c X V v d D t T Z W N 0 a W 9 u M S 8 y M D I y X 1 J l c G 9 y d G U g Z G U g R W p l Y 3 V j a c O z b i B D b 2 5 0 c m F j d H V h b C 9 B d X R v U m V t b 3 Z l Z E N v b H V t b n M x L n t G Z W N o Y S B n Y X J h b n R p Y V 8 1 L D E x N H 0 m c X V v d D s s J n F 1 b 3 Q 7 U 2 V j d G l v b j E v M j A y M l 9 S Z X B v c n R l I G R l I E V q Z W N 1 Y 2 n D s 2 4 g Q 2 9 u d H J h Y 3 R 1 Y W w v Q X V 0 b 1 J l b W 9 2 Z W R D b 2 x 1 b W 5 z M S 5 7 Q X N l Z 3 V y Y W R v c m F f N i w x M T V 9 J n F 1 b 3 Q 7 L C Z x d W 9 0 O 1 N l Y 3 R p b 2 4 x L z I w M j J f U m V w b 3 J 0 Z S B k Z S B F a m V j d W N p w 7 N u I E N v b n R y Y W N 0 d W F s L 0 F 1 d G 9 S Z W 1 v d m V k Q 2 9 s d W 1 u c z E u e 0 F w c m 9 i Y W N p w 7 N u I G d h c m F u d M O t Y X M s M T E 2 f S Z x d W 9 0 O y w m c X V v d D t T Z W N 0 a W 9 u M S 8 y M D I y X 1 J l c G 9 y d G U g Z G U g R W p l Y 3 V j a c O z b i B D b 2 5 0 c m F j d H V h b C 9 B d X R v U m V t b 3 Z l Z E N v b H V t b n M x L n t P Y n N l c n Z h Y 2 n D s 2 5 l c y B n Y X J h b n T D r W F z L D E x N 3 0 m c X V v d D s s J n F 1 b 3 Q 7 U 2 V j d G l v b j E v M j A y M l 9 S Z X B v c n R l I G R l I E V q Z W N 1 Y 2 n D s 2 4 g Q 2 9 u d H J h Y 3 R 1 Y W w v Q X V 0 b 1 J l b W 9 2 Z W R D b 2 x 1 b W 5 z M S 5 7 R X N 0 Y W R v L D E x O H 0 m c X V v d D s s J n F 1 b 3 Q 7 U 2 V j d G l v b j E v M j A y M l 9 S Z X B v c n R l I G R l I E V q Z W N 1 Y 2 n D s 2 4 g Q 2 9 u d H J h Y 3 R 1 Y W w v Q X V 0 b 1 J l b W 9 2 Z W R D b 2 x 1 b W 5 z M S 5 7 R m l y b W E g Z G V s I G N v b n R y Y X R p c 3 R h L D E x O X 0 m c X V v d D s s J n F 1 b 3 Q 7 U 2 V j d G l v b j E v M j A y M l 9 S Z X B v c n R l I G R l I E V q Z W N 1 Y 2 n D s 2 4 g Q 2 9 u d H J h Y 3 R 1 Y W w v Q X V 0 b 1 J l b W 9 2 Z W R D b 2 x 1 b W 5 z M S 5 7 R m V j a G E g c G F y Y S B y Z W 1 p d G l y I G R v Y 3 M s M T I w f S Z x d W 9 0 O y w m c X V v d D t T Z W N 0 a W 9 u M S 8 y M D I y X 1 J l c G 9 y d G U g Z G U g R W p l Y 3 V j a c O z b i B D b 2 5 0 c m F j d H V h b C 9 B d X R v U m V t b 3 Z l Z E N v b H V t b n M x L n t G Z W N o Y S B k Z S B h Z G p 1 Z G l j Y W N p w 7 N u L D E y M X 0 m c X V v d D s s J n F 1 b 3 Q 7 U 2 V j d G l v b j E v M j A y M l 9 S Z X B v c n R l I G R l I E V q Z W N 1 Y 2 n D s 2 4 g Q 2 9 u d H J h Y 3 R 1 Y W w v Q X V 0 b 1 J l b W 9 2 Z W R D b 2 x 1 b W 5 z M S 5 7 U 3 V z Y 3 J p c G N p w 7 N u I G N v b n R y Y X R v L D E y M n 0 m c X V v d D s s J n F 1 b 3 Q 7 U 2 V j d G l v b j E v M j A y M l 9 S Z X B v c n R l I G R l I E V q Z W N 1 Y 2 n D s 2 4 g Q 2 9 u d H J h Y 3 R 1 Y W w v Q X V 0 b 1 J l b W 9 2 Z W R D b 2 x 1 b W 5 z M S 5 7 T G V n Y W x p e m F j a c O z b i B j b 2 5 0 c m F 0 b y w x M j N 9 J n F 1 b 3 Q 7 L C Z x d W 9 0 O 1 N l Y 3 R p b 2 4 x L z I w M j J f U m V w b 3 J 0 Z S B k Z S B F a m V j d W N p w 7 N u I E N v b n R y Y W N 0 d W F s L 0 F 1 d G 9 S Z W 1 v d m V k Q 2 9 s d W 1 u c z E u e 0 1 v Z G l m a W N h Y 2 n D s 2 4 g Z G U g Z 2 F y Y W 5 0 w 6 1 h c y w x M j R 9 J n F 1 b 3 Q 7 L C Z x d W 9 0 O 1 N l Y 3 R p b 2 4 x L z I w M j J f U m V w b 3 J 0 Z S B k Z S B F a m V j d W N p w 7 N u I E N v b n R y Y W N 0 d W F s L 0 F 1 d G 9 S Z W 1 v d m V k Q 2 9 s d W 1 u c z E u e 0 l u a W N p b y B j b 2 5 0 c m F 0 b y B P S S w x M j V 9 J n F 1 b 3 Q 7 L C Z x d W 9 0 O 1 N l Y 3 R p b 2 4 x L z I w M j J f U m V w b 3 J 0 Z S B k Z S B F a m V j d W N p w 7 N u I E N v b n R y Y W N 0 d W F s L 0 F 1 d G 9 S Z W 1 v d m V k Q 2 9 s d W 1 u c z E u e 0 Z p b m F s a X p h Y 2 n D s 2 4 g Y 2 9 u d H J h d G 8 g T 0 k s M T I 2 f S Z x d W 9 0 O y w m c X V v d D t T Z W N 0 a W 9 u M S 8 y M D I y X 1 J l c G 9 y d G U g Z G U g R W p l Y 3 V j a c O z b i B D b 2 5 0 c m F j d H V h b C 9 B d X R v U m V t b 3 Z l Z E N v b H V t b n M x L n t G a W 5 h b G l 6 Y W N p w 7 N u I G R l Z m l u a X R p d m E s M T I 3 f S Z x d W 9 0 O y w m c X V v d D t T Z W N 0 a W 9 u M S 8 y M D I y X 1 J l c G 9 y d G U g Z G U g R W p l Y 3 V j a c O z b i B D b 2 5 0 c m F j d H V h b C 9 B d X R v U m V t b 3 Z l Z E N v b H V t b n M x L n t E Y X R v c y B k Z S B D Z X N p w 7 N u L D E y O H 0 m c X V v d D s s J n F 1 b 3 Q 7 U 2 V j d G l v b j E v M j A y M l 9 S Z X B v c n R l I G R l I E V q Z W N 1 Y 2 n D s 2 4 g Q 2 9 u d H J h Y 3 R 1 Y W w v Q X V 0 b 1 J l b W 9 2 Z W R D b 2 x 1 b W 5 z M S 5 7 Q 2 F u d G l k Y W Q g Z G U g c 3 V z c G V u c 2 n D s 2 5 l c y B y Z W F s a S w x M j l 9 J n F 1 b 3 Q 7 L C Z x d W 9 0 O 1 N l Y 3 R p b 2 4 x L z I w M j J f U m V w b 3 J 0 Z S B k Z S B F a m V j d W N p w 7 N u I E N v b n R y Y W N 0 d W F s L 0 F 1 d G 9 S Z W 1 v d m V k Q 2 9 s d W 1 u c z E u e 1 N 1 c 2 N y a X B j a c O z b i B k Z S B s Y S B z d X N w Z W 5 z a c O z b i w x M z B 9 J n F 1 b 3 Q 7 L C Z x d W 9 0 O 1 N l Y 3 R p b 2 4 x L z I w M j J f U m V w b 3 J 0 Z S B k Z S B F a m V j d W N p w 7 N u I E N v b n R y Y W N 0 d W F s L 0 F 1 d G 9 S Z W 1 v d m V k Q 2 9 s d W 1 u c z E u e 0 T D r W F z I G R l I H N 1 c 3 B l b n N p w 7 N u L D E z M X 0 m c X V v d D s s J n F 1 b 3 Q 7 U 2 V j d G l v b j E v M j A y M l 9 S Z X B v c n R l I G R l I E V q Z W N 1 Y 2 n D s 2 4 g Q 2 9 u d H J h Y 3 R 1 Y W w v Q X V 0 b 1 J l b W 9 2 Z W R D b 2 x 1 b W 5 z M S 5 7 V G V y b W l u Y W N p w 7 N u I G F u d G l j a X B h Z G E s M T M y f S Z x d W 9 0 O y w m c X V v d D t T Z W N 0 a W 9 u M S 8 y M D I y X 1 J l c G 9 y d G U g Z G U g R W p l Y 3 V j a c O z b i B D b 2 5 0 c m F j d H V h b C 9 B d X R v U m V t b 3 Z l Z E N v b H V t b n M x L n t G Z W N o Y S B J b m Z v c m 1 l I E Z p b m F s L D E z M 3 0 m c X V v d D s s J n F 1 b 3 Q 7 U 2 V j d G l v b j E v M j A y M l 9 S Z X B v c n R l I G R l I E V q Z W N 1 Y 2 n D s 2 4 g Q 2 9 u d H J h Y 3 R 1 Y W w v Q X V 0 b 1 J l b W 9 2 Z W R D b 2 x 1 b W 5 z M S 5 7 U H J v Y 2 V k Z S B h I G x p c X V p Z G F j a c O z b i w x M z R 9 J n F 1 b 3 Q 7 L C Z x d W 9 0 O 1 N l Y 3 R p b 2 4 x L z I w M j J f U m V w b 3 J 0 Z S B k Z S B F a m V j d W N p w 7 N u I E N v b n R y Y W N 0 d W F s L 0 F 1 d G 9 S Z W 1 v d m V k Q 2 9 s d W 1 u c z E u e 0 x p c X V p Z G F j a c O z b i B y Z X F 1 Z X J p Z G E s M T M 1 f S Z x d W 9 0 O y w m c X V v d D t T Z W N 0 a W 9 u M S 8 y M D I y X 1 J l c G 9 y d G U g Z G U g R W p l Y 3 V j a c O z b i B D b 2 5 0 c m F j d H V h b C 9 B d X R v U m V t b 3 Z l Z E N v b H V t b n M x L n t U a X B v I G x p c X V p Z G F j a c O z b i w x M z Z 9 J n F 1 b 3 Q 7 L C Z x d W 9 0 O 1 N l Y 3 R p b 2 4 x L z I w M j J f U m V w b 3 J 0 Z S B k Z S B F a m V j d W N p w 7 N u I E N v b n R y Y W N 0 d W F s L 0 F 1 d G 9 S Z W 1 v d m V k Q 2 9 s d W 1 u c z E u e 1 N 1 c 2 N y a X B j a c O z b i B h Y 3 R h I G x p c X V p Z G F j a c O z b i w x M z d 9 J n F 1 b 3 Q 7 L C Z x d W 9 0 O 1 N l Y 3 R p b 2 4 x L z I w M j J f U m V w b 3 J 0 Z S B k Z S B F a m V j d W N p w 7 N u I E N v b n R y Y W N 0 d W F s L 0 F 1 d G 9 S Z W 1 v d m V k Q 2 9 s d W 1 u c z E u e 0 9 i c 2 V y d m F j a W 9 u Z X M g b G l x d W l k Y W N p w 7 N u L D E z O H 0 m c X V v d D s s J n F 1 b 3 Q 7 U 2 V j d G l v b j E v M j A y M l 9 S Z X B v c n R l I G R l I E V q Z W N 1 Y 2 n D s 2 4 g Q 2 9 u d H J h Y 3 R 1 Y W w v Q X V 0 b 1 J l b W 9 2 Z W R D b 2 x 1 b W 5 z M S 5 7 T G l x d W l k Y W N p w 7 N u I C 0 g Q X B y b 2 J h Y 2 n D s 2 4 g b 3 J k Z W 4 s M T M 5 f S Z x d W 9 0 O y w m c X V v d D t T Z W N 0 a W 9 u M S 8 y M D I y X 1 J l c G 9 y d G U g Z G U g R W p l Y 3 V j a c O z b i B D b 2 5 0 c m F j d H V h b C 9 B d X R v U m V t b 3 Z l Z E N v b H V t b n M x L n t D a W V y c m U g Z G U g Z X h w Z W R p Z W 5 0 Z S w x N D B 9 J n F 1 b 3 Q 7 L C Z x d W 9 0 O 1 N l Y 3 R p b 2 4 x L z I w M j J f U m V w b 3 J 0 Z S B k Z S B F a m V j d W N p w 7 N u I E N v b n R y Y W N 0 d W F s L 0 F 1 d G 9 S Z W 1 v d m V k Q 2 9 s d W 1 u c z E u e 0 p 1 c 3 R p Z m l j Y W N p w 7 N u L D E 0 M X 0 m c X V v d D s s J n F 1 b 3 Q 7 U 2 V j d G l v b j E v M j A y M l 9 S Z X B v c n R l I G R l I E V q Z W N 1 Y 2 n D s 2 4 g Q 2 9 u d H J h Y 3 R 1 Y W w v Q X V 0 b 1 J l b W 9 2 Z W R D b 2 x 1 b W 5 z M S 5 7 T 2 J s a W d h Y 2 l v b m V z I E V z c G V j a W F s Z X M g Y 2 9 u d H J h L D E 0 M n 0 m c X V v d D s s J n F 1 b 3 Q 7 U 2 V j d G l v b j E v M j A y M l 9 S Z X B v c n R l I G R l I E V q Z W N 1 Y 2 n D s 2 4 g Q 2 9 u d H J h Y 3 R 1 Y W w v Q X V 0 b 1 J l b W 9 2 Z W R D b 2 x 1 b W 5 z M S 5 7 T 2 J s a W d h Y 2 l v b m V z I H N 1 c G V y d m l z b 3 I g b y B p b n R l L D E 0 M 3 0 m c X V v d D s s J n F 1 b 3 Q 7 U 2 V j d G l v b j E v M j A y M l 9 S Z X B v c n R l I G R l I E V q Z W N 1 Y 2 n D s 2 4 g Q 2 9 u d H J h Y 3 R 1 Y W w v Q X V 0 b 1 J l b W 9 2 Z W R D b 2 x 1 b W 5 z M S 5 7 T 2 J s a W d h Y 2 l v b m V z I F N E S C w x N D R 9 J n F 1 b 3 Q 7 L C Z x d W 9 0 O 1 N l Y 3 R p b 2 4 x L z I w M j J f U m V w b 3 J 0 Z S B k Z S B F a m V j d W N p w 7 N u I E N v b n R y Y W N 0 d W F s L 0 F 1 d G 9 S Z W 1 v d m V k Q 2 9 s d W 1 u c z E u e 1 B y b 2 R 1 Y 3 R v c y w g Z W 5 0 c m V n Y W J s Z X M g I G 8 g c m V z d S w x N D V 9 J n F 1 b 3 Q 7 L C Z x d W 9 0 O 1 N l Y 3 R p b 2 4 x L z I w M j J f U m V w b 3 J 0 Z S B k Z S B F a m V j d W N p w 7 N u I E N v b n R y Y W N 0 d W F s L 0 F 1 d G 9 S Z W 1 v d m V k Q 2 9 s d W 1 u c z E u e 0 F m a W x p Y W N p w 7 N u I F N H U k w s M T Q 2 f S Z x d W 9 0 O y w m c X V v d D t T Z W N 0 a W 9 u M S 8 y M D I y X 1 J l c G 9 y d G U g Z G U g R W p l Y 3 V j a c O z b i B D b 2 5 0 c m F j d H V h b C 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v T 3 J p Z 2 V u P C 9 J d G V t U G F 0 a D 4 8 L 0 l 0 Z W 1 M b 2 N h d G l v b j 4 8 U 3 R h Y m x l R W 5 0 c m l l c y A v P j w v S X R l b T 4 8 S X R l b T 4 8 S X R l b U x v Y 2 F 0 a W 9 u P j x J d G V t V H l w Z T 5 G b 3 J t d W x h P C 9 J d G V t V H l w Z T 4 8 S X R l b V B h d G g + U 2 V j d G l v b j E v M j A y M l 9 S Z X B v c n R l J T I w Z G U l M j B F a m V j d W N p J U M z J U I z b i U y M E N v b n R y Y W N 0 d W F s L 0 V u Y 2 F i Z X p h Z G 9 z J T I w c H J v b W 9 2 a W R v c z w v S X R l b V B h d G g + P C 9 J d G V t T G 9 j Y X R p b 2 4 + P F N 0 Y W J s Z U V u d H J p Z X M g L z 4 8 L 0 l 0 Z W 0 + P E l 0 Z W 0 + P E l 0 Z W 1 M b 2 N h d G l v b j 4 8 S X R l b V R 5 c G U + R m 9 y b X V s Y T w v S X R l b V R 5 c G U + P E l 0 Z W 1 Q Y X R o P l N l Y 3 R p b 2 4 x L z I w M j J f U m V w b 3 J 0 Z S U y M G R l J T I w R W p l Y 3 V j a S V D M y V C M 2 4 l M j B D b 2 5 0 c m F j d H V h b C 9 U a X B v J T I w Y 2 F t Y m l h Z G 8 8 L 0 l 0 Z W 1 Q Y X R o P j w v S X R l b U x v Y 2 F 0 a W 9 u P j x T d G F i b G V F b n R y a W V z I C 8 + P C 9 J d G V t P j x J d G V t P j x J d G V t T G 9 j Y X R p b 2 4 + P E l 0 Z W 1 U e X B l P k Z v c m 1 1 b G E 8 L 0 l 0 Z W 1 U e X B l P j x J d G V t U G F 0 a D 5 T Z W N 0 a W 9 u M S 8 y M D I z 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k i I C 8 + P E V u d H J 5 I F R 5 c G U 9 I k Z p b G x F c n J v c k N v Z G U i I F Z h b H V l P S J z V W 5 r b m 9 3 b i I g L z 4 8 R W 5 0 c n k g V H l w Z T 0 i R m l s b E V y c m 9 y Q 2 9 1 b n Q i I F Z h b H V l P S J s M C I g L z 4 8 R W 5 0 c n k g V H l w Z T 0 i R m l s b E x h c 3 R V c G R h d G V k I i B W Y W x 1 Z T 0 i Z D I w M j M t M T E t M j l U M j I 6 M D g 6 M D Y u N D U w N T Y 5 O V 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Q 2 9 s d W 1 u Q 2 9 1 b n Q m c X V v d D s 6 N j A s J n F 1 b 3 Q 7 S 2 V 5 Q 2 9 s d W 1 u T m F t Z X M m c X V v d D s 6 W 1 0 s J n F 1 b 3 Q 7 Q 2 9 s d W 1 u S W R l b n R p d G l l c y Z x d W 9 0 O z p b J n F 1 b 3 Q 7 U 2 V j d G l v b j E v S W 5 m b 3 J t Z V 9 T d X B l c n Z p c 2 9 y L 0 F 1 d G 9 S Z W 1 v d m V k Q 2 9 s d W 1 u c z E u e 1 Z p Z 2 V u Y 2 l h L D B 9 J n F 1 b 3 Q 7 L C Z x d W 9 0 O 1 N l Y 3 R p b 2 4 x L 0 l u Z m 9 y b W V f U 3 V w Z X J 2 a X N v c i 9 B d X R v U m V t b 3 Z l Z E N v b H V t b n M x L n t N b 2 R h b G l k Y W Q g Z G U g c 2 V s Z W N j a c O z b i w x f S Z x d W 9 0 O y w m c X V v d D t T Z W N 0 a W 9 u M S 9 J b m Z v c m 1 l X 1 N 1 c G V y d m l z b 3 I v Q X V 0 b 1 J l b W 9 2 Z W R D b 2 x 1 b W 5 z M S 5 7 V G l w b y B k Z S B T d W J h c 3 R h I E l u d m V y c 2 n D s 2 4 s M n 0 m c X V v d D s s J n F 1 b 3 Q 7 U 2 V j d G l v b j E v S W 5 m b 3 J t Z V 9 T d X B l c n Z p c 2 9 y L 0 F 1 d G 9 S Z W 1 v d m V k Q 2 9 s d W 1 u c z E u e 1 R p c G 8 g Y 2 9 u d H J h d G 8 s M 3 0 m c X V v d D s s J n F 1 b 3 Q 7 U 2 V j d G l v b j E v S W 5 m b 3 J t Z V 9 T d X B l c n Z p c 2 9 y L 0 F 1 d G 9 S Z W 1 v d m V k Q 2 9 s d W 1 u c z E u e 0 7 D u m 1 l c m 8 g Z G U g c H J v Y 2 V z b y w 0 f S Z x d W 9 0 O y w m c X V v d D t T Z W N 0 a W 9 u M S 9 J b m Z v c m 1 l X 1 N 1 c G V y d m l z b 3 I v Q X V 0 b 1 J l b W 9 2 Z W R D b 2 x 1 b W 5 z M S 5 7 T s K w I E V 4 c G V k a W V u d G U g U H J l Y 2 9 u d H J h Y 3 R 1 Y W w s N X 0 m c X V v d D s s J n F 1 b 3 Q 7 U 2 V j d G l v b j E v S W 5 m b 3 J t Z V 9 T d X B l c n Z p c 2 9 y L 0 F 1 d G 9 S Z W 1 v d m V k Q 2 9 s d W 1 u c z E u e 0 7 C s C B F e H B l Z G l l b n R l I E N v b n R y Y W N 0 d W F s L D Z 9 J n F 1 b 3 Q 7 L C Z x d W 9 0 O 1 N l Y 3 R p b 2 4 x L 0 l u Z m 9 y b W V f U 3 V w Z X J 2 a X N v c i 9 B d X R v U m V t b 3 Z l Z E N v b H V t b n M x L n t O w 7 p t Z X J v I G R l I G N v b n R y Y X R v L D d 9 J n F 1 b 3 Q 7 L C Z x d W 9 0 O 1 N l Y 3 R p b 2 4 x L 0 l u Z m 9 y b W V f U 3 V w Z X J 2 a X N v c i 9 B d X R v U m V t b 3 Z l Z E N v b H V t b n M x L n t O w 7 p t Z X J v I G R l I G 9 y Z G V u I G R l I G N v b X B y Y S B U V k V D L D h 9 J n F 1 b 3 Q 7 L C Z x d W 9 0 O 1 N l Y 3 R p b 2 4 x L 0 l u Z m 9 y b W V f U 3 V w Z X J 2 a X N v c i 9 B d X R v U m V t b 3 Z l Z E N v b H V t b n M x L n t P Y m p l d G 8 s O X 0 m c X V v d D s s J n F 1 b 3 Q 7 U 2 V j d G l v b j E v S W 5 m b 3 J t Z V 9 T d X B l c n Z p c 2 9 y L 0 F 1 d G 9 S Z W 1 v d m V k Q 2 9 s d W 1 u c z E u e 0 N v b n R y Y X R p c 3 R h L D E w f S Z x d W 9 0 O y w m c X V v d D t T Z W N 0 a W 9 u M S 9 J b m Z v c m 1 l X 1 N 1 c G V y d m l z b 3 I v Q X V 0 b 1 J l b W 9 2 Z W R D b 2 x 1 b W 5 z M S 5 7 S W Q g Y 2 9 u d H J h d G l z d G E s M T F 9 J n F 1 b 3 Q 7 L C Z x d W 9 0 O 1 N l Y 3 R p b 2 4 x L 0 l u Z m 9 y b W V f U 3 V w Z X J 2 a X N v c i 9 B d X R v U m V t b 3 Z l Z E N v b H V t b n M x L n t E w 6 1 n a X R v I G R l I F Z l c m l m a W N h Y 2 n D s 2 4 g S W Q s M T J 9 J n F 1 b 3 Q 7 L C Z x d W 9 0 O 1 N l Y 3 R p b 2 4 x L 0 l u Z m 9 y b W V f U 3 V w Z X J 2 a X N v c i 9 B d X R v U m V t b 3 Z l Z E N v b H V t b n M x L n t U a X B v I E l E L D E z f S Z x d W 9 0 O y w m c X V v d D t T Z W N 0 a W 9 u M S 9 J b m Z v c m 1 l X 1 N 1 c G V y d m l z b 3 I v Q X V 0 b 1 J l b W 9 2 Z W R D b 2 x 1 b W 5 z M S 5 7 R X N 0 Y W R v L D E 0 f S Z x d W 9 0 O y w m c X V v d D t T Z W N 0 a W 9 u M S 9 J b m Z v c m 1 l X 1 N 1 c G V y d m l z b 3 I v Q X V 0 b 1 J l b W 9 2 Z W R D b 2 x 1 b W 5 z M S 5 7 T s K w I E l u Z m 9 y b W U g Z G U g U 3 V w Z X J 2 a X N p w 7 N u L D E 1 f S Z x d W 9 0 O y w m c X V v d D t T Z W N 0 a W 9 u M S 9 J b m Z v c m 1 l X 1 N 1 c G V y d m l z b 3 I v Q X V 0 b 1 J l b W 9 2 Z W R D b 2 x 1 b W 5 z M S 5 7 V G l w b y B k Z S B p b m Z v c m 1 l L D E 2 f S Z x d W 9 0 O y w m c X V v d D t T Z W N 0 a W 9 u M S 9 J b m Z v c m 1 l X 1 N 1 c G V y d m l z b 3 I v Q X V 0 b 1 J l b W 9 2 Z W R D b 2 x 1 b W 5 z M S 5 7 R m V j a G E g Z G V z Z G U s M T d 9 J n F 1 b 3 Q 7 L C Z x d W 9 0 O 1 N l Y 3 R p b 2 4 x L 0 l u Z m 9 y b W V f U 3 V w Z X J 2 a X N v c i 9 B d X R v U m V t b 3 Z l Z E N v b H V t b n M x L n t G Z W N o Y S B o Y X N 0 Y S w x O H 0 m c X V v d D s s J n F 1 b 3 Q 7 U 2 V j d G l v b j E v S W 5 m b 3 J t Z V 9 T d X B l c n Z p c 2 9 y L 0 F 1 d G 9 S Z W 1 v d m V k Q 2 9 s d W 1 u c z E u e 1 Z h b G 9 y I G V q Z W N 1 d G F k b y B h Y 3 V t d W x h Z G 8 s M T l 9 J n F 1 b 3 Q 7 L C Z x d W 9 0 O 1 N l Y 3 R p b 2 4 x L 0 l u Z m 9 y b W V f U 3 V w Z X J 2 a X N v c i 9 B d X R v U m V t b 3 Z l Z E N v b H V t b n M x L n t F a m V j d W N p w 7 N u I G b D r X N p Y 2 E s M j B 9 J n F 1 b 3 Q 7 L C Z x d W 9 0 O 1 N l Y 3 R p b 2 4 x L 0 l u Z m 9 y b W V f U 3 V w Z X J 2 a X N v c i 9 B d X R v U m V t b 3 Z l Z E N v b H V t b n M x L n t W Y W x v c i B n a X J v c y B h Y 3 V t d W x h Z G 9 z L D I x f S Z x d W 9 0 O y w m c X V v d D t T Z W N 0 a W 9 u M S 9 J b m Z v c m 1 l X 1 N 1 c G V y d m l z b 3 I v Q X V 0 b 1 J l b W 9 2 Z W R D b 2 x 1 b W 5 z M S 5 7 V m F s b 3 I g T m 8 g R W p l Y 3 V 0 Y W R v I G R l b C B j b 2 5 0 c m F 0 L D I y f S Z x d W 9 0 O y w m c X V v d D t T Z W N 0 a W 9 u M S 9 J b m Z v c m 1 l X 1 N 1 c G V y d m l z b 3 I v Q X V 0 b 1 J l b W 9 2 Z W R D b 2 x 1 b W 5 z M S 5 7 U G 9 y Y 2 V u d G F q Z S B k Z S B l a m V j d W N p w 7 N u I H B y Z X N 1 c C w y M 3 0 m c X V v d D s s J n F 1 b 3 Q 7 U 2 V j d G l v b j E v S W 5 m b 3 J t Z V 9 T d X B l c n Z p c 2 9 y L 0 F 1 d G 9 S Z W 1 v d m V k Q 2 9 s d W 1 u c z E u e 0 9 i b G l n Y W N p b 2 5 l c y B H Z W 5 l c m F s Z X M s M j R 9 J n F 1 b 3 Q 7 L C Z x d W 9 0 O 1 N l Y 3 R p b 2 4 x L 0 l u Z m 9 y b W V f U 3 V w Z X J 2 a X N v c i 9 B d X R v U m V t b 3 Z l Z E N v b H V t b n M x L n t T Z W d 1 a W 1 p Z W 5 0 b y B P Y m x p Z 2 F j a W 9 u Z X M g R 2 V u Z X I s M j V 9 J n F 1 b 3 Q 7 L C Z x d W 9 0 O 1 N l Y 3 R p b 2 4 x L 0 l u Z m 9 y b W V f U 3 V w Z X J 2 a X N v c i 9 B d X R v U m V t b 3 Z l Z E N v b H V t b n M x L n t P Y m x p Z 2 F j a W 9 u Z X M g R X N w Z W N p Y W x l c y B j b 2 5 0 c m E s M j Z 9 J n F 1 b 3 Q 7 L C Z x d W 9 0 O 1 N l Y 3 R p b 2 4 x L 0 l u Z m 9 y b W V f U 3 V w Z X J 2 a X N v c i 9 B d X R v U m V t b 3 Z l Z E N v b H V t b n M x L n t T Z W d 1 a W 1 p Z W 5 0 b y B P Y m x p Z 2 F j a W 9 u Z X M g R X N w Z W M s M j d 9 J n F 1 b 3 Q 7 L C Z x d W 9 0 O 1 N l Y 3 R p b 2 4 x L 0 l u Z m 9 y b W V f U 3 V w Z X J 2 a X N v c i 9 B d X R v U m V t b 3 Z l Z E N v b H V t b n M x L n t T Z X J 2 a W N p b 3 M v c H J v Z H V j d G 9 z L 2 9 i c m E s M j h 9 J n F 1 b 3 Q 7 L C Z x d W 9 0 O 1 N l Y 3 R p b 2 4 x L 0 l u Z m 9 y b W V f U 3 V w Z X J 2 a X N v c i 9 B d X R v U m V t b 3 Z l Z E N v b H V t b n M x L n t T Z W d 1 a W 1 p Z W 5 0 b y B z Z X J 2 a W N p b 3 M v c H J v Z H V j d G 8 s M j l 9 J n F 1 b 3 Q 7 L C Z x d W 9 0 O 1 N l Y 3 R p b 2 4 x L 0 l u Z m 9 y b W V f U 3 V w Z X J 2 a X N v c i 9 B d X R v U m V t b 3 Z l Z E N v b H V t b n M x L n t S Z X R y Y X N v c y B w b G F u I G V q Z W N 1 Y 2 n D s 2 4 s M z B 9 J n F 1 b 3 Q 7 L C Z x d W 9 0 O 1 N l Y 3 R p b 2 4 x L 0 l u Z m 9 y b W V f U 3 V w Z X J 2 a X N v c i 9 B d X R v U m V t b 3 Z l Z E N v b H V t b n M x L n t B c G 9 y d G V z I F B h c m F m a X N j Y W x l c y w z M X 0 m c X V v d D s s J n F 1 b 3 Q 7 U 2 V j d G l v b j E v S W 5 m b 3 J t Z V 9 T d X B l c n Z p c 2 9 y L 0 F 1 d G 9 S Z W 1 v d m V k Q 2 9 s d W 1 u c z E u e 0 N v b X V u a W N h Y 2 n D s 2 4 g V U d Q U C w z M n 0 m c X V v d D s s J n F 1 b 3 Q 7 U 2 V j d G l v b j E v S W 5 m b 3 J t Z V 9 T d X B l c n Z p c 2 9 y L 0 F 1 d G 9 S Z W 1 v d m V k Q 2 9 s d W 1 u c z E u e 0 Z l Y 2 h h I G N v b X V u a W N h Y 2 n D s 2 4 g V U d Q U C w z M 3 0 m c X V v d D s s J n F 1 b 3 Q 7 U 2 V j d G l v b j E v S W 5 m b 3 J t Z V 9 T d X B l c n Z p c 2 9 y L 0 F 1 d G 9 S Z W 1 v d m V k Q 2 9 s d W 1 u c z E u e 0 N l c n R p Z m l j Y W N p w 7 N u I F B h Z 2 9 z I G R l I E F w b 3 J 0 Z X M s M z R 9 J n F 1 b 3 Q 7 L C Z x d W 9 0 O 1 N l Y 3 R p b 2 4 x L 0 l u Z m 9 y b W V f U 3 V w Z X J 2 a X N v c i 9 B d X R v U m V t b 3 Z l Z E N v b H V t b n M x L n t O L i B w Y W d v c y B y Z W F s a X p h Z G 9 z L D M 1 f S Z x d W 9 0 O y w m c X V v d D t T Z W N 0 a W 9 u M S 9 J b m Z v c m 1 l X 1 N 1 c G V y d m l z b 3 I v Q X V 0 b 1 J l b W 9 2 Z W R D b 2 x 1 b W 5 z M S 5 7 U 2 F s Z G 8 g Y S B G Y X Z v c i B k Z S B D b 2 5 0 c m F 0 a X N 0 Y S w z N n 0 m c X V v d D s s J n F 1 b 3 Q 7 U 2 V j d G l v b j E v S W 5 m b 3 J t Z V 9 T d X B l c n Z p c 2 9 y L 0 F 1 d G 9 S Z W 1 v d m V k Q 2 9 s d W 1 u c z E u e 1 Z h b G 9 y I G l u a W N p Y W w g Y 2 9 u d H J h d G 8 s M z d 9 J n F 1 b 3 Q 7 L C Z x d W 9 0 O 1 N l Y 3 R p b 2 4 x L 0 l u Z m 9 y b W V f U 3 V w Z X J 2 a X N v c i 9 B d X R v U m V t b 3 Z l Z E N v b H V t b n M x L n t W Y W x v c i B 0 b 3 R h b C B h Z G l j a W 9 u Z X M s M z h 9 J n F 1 b 3 Q 7 L C Z x d W 9 0 O 1 N l Y 3 R p b 2 4 x L 0 l u Z m 9 y b W V f U 3 V w Z X J 2 a X N v c i 9 B d X R v U m V t b 3 Z l Z E N v b H V t b n M x L n t W Y W x v c i B 0 b 3 R h b C B j b 2 5 0 c m F 0 b y B j b 2 4 g Y W R p Y 2 k s M z l 9 J n F 1 b 3 Q 7 L C Z x d W 9 0 O 1 N l Y 3 R p b 2 4 x L 0 l u Z m 9 y b W V f U 3 V w Z X J 2 a X N v c i 9 B d X R v U m V t b 3 Z l Z E N v b H V t b n M x L n t N b 2 5 l Z G E s N D B 9 J n F 1 b 3 Q 7 L C Z x d W 9 0 O 1 N l Y 3 R p b 2 4 x L 0 l u Z m 9 y b W V f U 3 V w Z X J 2 a X N v c i 9 B d X R v U m V t b 3 Z l Z E N v b H V t b n M x L n t D d W 1 w b G l t a W V u d G 8 g b 2 J s a W d h Y 2 n D s 2 5 l c y B w Y W N 0 L D Q x f S Z x d W 9 0 O y w m c X V v d D t T Z W N 0 a W 9 u M S 9 J b m Z v c m 1 l X 1 N 1 c G V y d m l z b 3 I v Q X V 0 b 1 J l b W 9 2 Z W R D b 2 x 1 b W 5 z M S 5 7 T 3 B v c n R 1 b m l k Y W Q g Z G U g Z W 5 0 c m V n Y S w 0 M n 0 m c X V v d D s s J n F 1 b 3 Q 7 U 2 V j d G l v b j E v S W 5 m b 3 J t Z V 9 T d X B l c n Z p c 2 9 y L 0 F 1 d G 9 S Z W 1 v d m V k Q 2 9 s d W 1 u c z E u e 0 N h b G l k Y W Q g Z G V s I H N l c n Z p Y 2 l v I H k v b y B i a W V u Z S w 0 M 3 0 m c X V v d D s s J n F 1 b 3 Q 7 U 2 V j d G l v b j E v S W 5 m b 3 J t Z V 9 T d X B l c n Z p c 2 9 y L 0 F 1 d G 9 S Z W 1 v d m V k Q 2 9 s d W 1 u c z E u e 1 J l Y 2 9 t Z W 5 k Y W N p w 7 N u L D Q 0 f S Z x d W 9 0 O y w m c X V v d D t T Z W N 0 a W 9 u M S 9 J b m Z v c m 1 l X 1 N 1 c G V y d m l z b 3 I v Q X V 0 b 1 J l b W 9 2 Z W R D b 2 x 1 b W 5 z M S 5 7 U H V i b G l j Y W N p w 7 N u I G R l b C B p b m Z v c m 1 l I E N D R S w 0 N X 0 m c X V v d D s s J n F 1 b 3 Q 7 U 2 V j d G l v b j E v S W 5 m b 3 J t Z V 9 T d X B l c n Z p c 2 9 y L 0 F 1 d G 9 S Z W 1 v d m V k Q 2 9 s d W 1 u c z E u e 0 Z l Y 2 h h I E l u Z m 9 y b W U s N D Z 9 J n F 1 b 3 Q 7 L C Z x d W 9 0 O 1 N l Y 3 R p b 2 4 x L 0 l u Z m 9 y b W V f U 3 V w Z X J 2 a X N v c i 9 B d X R v U m V t b 3 Z l Z E N v b H V t b n M x L n t T d X B l c n Z p c 2 9 y I G V q Z W N 1 Y 2 n D s 2 4 s N D d 9 J n F 1 b 3 Q 7 L C Z x d W 9 0 O 1 N l Y 3 R p b 2 4 x L 0 l u Z m 9 y b W V f U 3 V w Z X J 2 a X N v c i 9 B d X R v U m V t b 3 Z l Z E N v b H V t b n M x L n t F b n R p Z G F k I H N 1 c G V y d i B l a m V j d W N p w 7 N u L D Q 4 f S Z x d W 9 0 O y w m c X V v d D t T Z W N 0 a W 9 u M S 9 J b m Z v c m 1 l X 1 N 1 c G V y d m l z b 3 I v Q X V 0 b 1 J l b W 9 2 Z W R D b 2 x 1 b W 5 z M S 5 7 T m 9 t Y n J l I G R l I F N 1 c G V y d m l z b 3 I s N D l 9 J n F 1 b 3 Q 7 L C Z x d W 9 0 O 1 N l Y 3 R p b 2 4 x L 0 l u Z m 9 y b W V f U 3 V w Z X J 2 a X N v c i 9 B d X R v U m V t b 3 Z l Z E N v b H V t b n M x L n t D Y X J n b y B z d X B l c n Y g Z W p l Y 3 V j a c O z b i w 1 M H 0 m c X V v d D s s J n F 1 b 3 Q 7 U 2 V j d G l v b j E v S W 5 m b 3 J t Z V 9 T d X B l c n Z p c 2 9 y L 0 F 1 d G 9 S Z W 1 v d m V k Q 2 9 s d W 1 u c z E u e 1 R p c G 8 g S U Q g U 3 V w Z X J 2 a X N v c i B l a m V j d W N p w 7 N u L D U x f S Z x d W 9 0 O y w m c X V v d D t T Z W N 0 a W 9 u M S 9 J b m Z v c m 1 l X 1 N 1 c G V y d m l z b 3 I v Q X V 0 b 1 J l b W 9 2 Z W R D b 2 x 1 b W 5 z M S 5 7 S W Q g U 3 V w Z X J 2 a X N v c i B l a m V j d W N p w 7 N u L D U y f S Z x d W 9 0 O y w m c X V v d D t T Z W N 0 a W 9 u M S 9 J b m Z v c m 1 l X 1 N 1 c G V y d m l z b 3 I v Q X V 0 b 1 J l b W 9 2 Z W R D b 2 x 1 b W 5 z M S 5 7 Q 2 9 y c m V v I F N 1 c G V y d m l z b 3 I g Z W p l Y 3 V j a c O z b i w 1 M 3 0 m c X V v d D s s J n F 1 b 3 Q 7 U 2 V j d G l v b j E v S W 5 m b 3 J t Z V 9 T d X B l c n Z p c 2 9 y L 0 F 1 d G 9 S Z W 1 v d m V k Q 2 9 s d W 1 u c z E u e 0 l u a W N p b y B z d X B l c n Z p c 2 n D s 2 4 s N T R 9 J n F 1 b 3 Q 7 L C Z x d W 9 0 O 1 N l Y 3 R p b 2 4 x L 0 l u Z m 9 y b W V f U 3 V w Z X J 2 a X N v c i 9 B d X R v U m V t b 3 Z l Z E N v b H V t b n M x L n t G a W 5 h b G l 6 Y W N p w 7 N u I H N 1 c G V y d m l z a c O z b i w 1 N X 0 m c X V v d D s s J n F 1 b 3 Q 7 U 2 V j d G l v b j E v S W 5 m b 3 J t Z V 9 T d X B l c n Z p c 2 9 y L 0 F 1 d G 9 S Z W 1 v d m V k Q 2 9 s d W 1 u c z E u e 0 l u d G V y d m V u d G 9 y L D U 2 f S Z x d W 9 0 O y w m c X V v d D t T Z W N 0 a W 9 u M S 9 J b m Z v c m 1 l X 1 N 1 c G V y d m l z b 3 I v Q X V 0 b 1 J l b W 9 2 Z W R D b 2 x 1 b W 5 z M S 5 7 V G l w b y B J R C B J b n R l c n Z l b n R v c i w 1 N 3 0 m c X V v d D s s J n F 1 b 3 Q 7 U 2 V j d G l v b j E v S W 5 m b 3 J t Z V 9 T d X B l c n Z p c 2 9 y L 0 F 1 d G 9 S Z W 1 v d m V k Q 2 9 s d W 1 u c z E u e 0 l k I E l u d G V y d m V u d G 9 y L D U 4 f S Z x d W 9 0 O y w m c X V v d D t T Z W N 0 a W 9 u M S 9 J b m Z v c m 1 l X 1 N 1 c G V y d m l z b 3 I v Q X V 0 b 1 J l b W 9 2 Z W R D b 2 x 1 b W 5 z M S 5 7 T i 4 g Y 2 9 u d H J h d G 8 g a W 5 0 Z X J 2 Z W 5 0 b 3 L D r W E s N T l 9 J n F 1 b 3 Q 7 X S w m c X V v d D t S Z W x h d G l v b n N o a X B J b m Z v J n F 1 b 3 Q 7 O l t d f S I g L z 4 8 L 1 N 0 Y W J s Z U V u d H J p Z X M + P C 9 J d G V t P j x J d G V t P j x J d G V t T G 9 j Y X R p b 2 4 + P E l 0 Z W 1 U e X B l P k Z v c m 1 1 b G E 8 L 0 l 0 Z W 1 U e X B l P j x J d G V t U G F 0 a D 5 T Z W N 0 a W 9 u M S 9 J b m Z v c m 1 l X 1 N 1 c G V y d m l z b 3 I v T 3 J p Z 2 V u P C 9 J d G V t U G F 0 a D 4 8 L 0 l 0 Z W 1 M b 2 N h d G l v b j 4 8 U 3 R h Y m x l R W 5 0 c m l l c y A v P j w v S X R l b T 4 8 S X R l b T 4 8 S X R l b U x v Y 2 F 0 a W 9 u P j x J d G V t V H l w Z T 5 G b 3 J t d W x h P C 9 J d G V t V H l w Z T 4 8 S X R l b V B h d G g + U 2 V j d G l v b j E v S W 5 m b 3 J t Z V 9 T d X B l c n Z p c 2 9 y L 0 V u Y 2 F i Z X p h Z G 9 z J T I w c H J v b W 9 2 a W R v c z w v S X R l b V B h d G g + P C 9 J d G V t T G 9 j Y X R p b 2 4 + P F N 0 Y W J s Z U V u d H J p Z X M g L z 4 8 L 0 l 0 Z W 0 + P E l 0 Z W 0 + P E l 0 Z W 1 M b 2 N h d G l v b j 4 8 S X R l b V R 5 c G U + R m 9 y b X V s Y T w v S X R l b V R 5 c G U + P E l 0 Z W 1 Q Y X R o P l N l Y 3 R p b 2 4 x L 0 l u Z m 9 y b W V f U 3 V w Z X J 2 a X N v c i 9 U a X B v J T I w Y 2 F t Y m l h Z G 8 8 L 0 l 0 Z W 1 Q Y X R o P j w v S X R l b U x v Y 2 F 0 a W 9 u P j x T d G F i b G V F b n R y a W V z I C 8 + P C 9 J d G V t P j x J d G V t P j x J d G V t T G 9 j Y X R p b 2 4 + P E l 0 Z W 1 U e X B l P k Z v c m 1 1 b G E 8 L 0 l 0 Z W 1 U e X B l P j x J d G V t U G F 0 a D 5 T Z W N 0 a W 9 u M S 8 y M D I y 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j Q i I C 8 + P E V u d H J 5 I F R 5 c G U 9 I k Z p b G x M Y X N 0 V X B k Y X R l Z C I g V m F s d W U 9 I m Q y M D I z L T E y L T I 4 V D I z O j M 4 O j I w L j I 2 O D g 3 O T R a I i A v P j x F b n R y e S B U e X B l P S J G a W x s Q 2 9 s d W 1 u V H l w Z X M i I F Z h b H V l P S J z Q X d N R 0 J n W U d C Z 1 l H Q m d Z R E F 3 W U d C Z 1 l E Q m d Z R 0 J n W U d C Z 1 l H Q m d Z R E J n T U p B d 1 l H Q m d N S k F 3 W U d C Z 1 l H Q m d Z R E J n T U d C Z 1 l H Q m d Z R 0 J n W U d C Z 1 l H Q m d N R E F 3 W U d C Z 1 l H Q m d N R 0 F 3 T U d C Z 1 l E Q m d Z R 0 J n W U d C Z 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g K D I p L 0 F 1 d G 9 S Z W 1 v d m V k Q 2 9 s d W 1 u c z E u e 1 Z p Z 2 V u Y 2 l h L D B 9 J n F 1 b 3 Q 7 L C Z x d W 9 0 O 1 N l Y 3 R p b 2 4 x L z I w M j J f U m V w b 3 J 0 Z S B k Z S B F a m V j d W N p w 7 N u I E N v b n R y Y W N 0 d W F s I C g y K S 9 B d X R v U m V t b 3 Z l Z E N v b H V t b n M x L n t O b y B j b 2 5 z Z W N 1 d G l 2 b y B T U E F B L D F 9 J n F 1 b 3 Q 7 L C Z x d W 9 0 O 1 N l Y 3 R p b 2 4 x L z I w M j J f U m V w b 3 J 0 Z S B k Z S B F a m V j d W N p w 7 N u I E N v b n R y Y W N 0 d W F s I C g y K S 9 B d X R v U m V t b 3 Z l Z E N v b H V t b n M x L n t S Z W N 1 c n J l b n R l L D J 9 J n F 1 b 3 Q 7 L C Z x d W 9 0 O 1 N l Y 3 R p b 2 4 x L z I w M j J f U m V w b 3 J 0 Z S B k Z S B F a m V j d W N p w 7 N u I E N v b n R y Y W N 0 d W F s I C g y K S 9 B d X R v U m V t b 3 Z l Z E N v b H V t b n M x L n t N b 2 R h b G l k Y W Q g Z G U g c 2 V s Z W N j a c O z b i w z f S Z x d W 9 0 O y w m c X V v d D t T Z W N 0 a W 9 u M S 8 y M D I y X 1 J l c G 9 y d G U g Z G U g R W p l Y 3 V j a c O z b i B D b 2 5 0 c m F j d H V h b C A o M i k v Q X V 0 b 1 J l b W 9 2 Z W R D b 2 x 1 b W 5 z M S 5 7 V G l w b y B k Z S B T d W I g S W 5 2 L D R 9 J n F 1 b 3 Q 7 L C Z x d W 9 0 O 1 N l Y 3 R p b 2 4 x L z I w M j J f U m V w b 3 J 0 Z S B k Z S B F a m V j d W N p w 7 N u I E N v b n R y Y W N 0 d W F s I C g y K S 9 B d X R v U m V t b 3 Z l Z E N v b H V t b n M x L n t U a X B v I G N v b n R y Y X R v L D V 9 J n F 1 b 3 Q 7 L C Z x d W 9 0 O 1 N l Y 3 R p b 2 4 x L z I w M j J f U m V w b 3 J 0 Z S B k Z S B F a m V j d W N p w 7 N u I E N v b n R y Y W N 0 d W F s I C g y K S 9 B d X R v U m V t b 3 Z l Z E N v b H V t b n M x L n t Q c m 9 j Z W R p b W l l b n R v L D Z 9 J n F 1 b 3 Q 7 L C Z x d W 9 0 O 1 N l Y 3 R p b 2 4 x L z I w M j J f U m V w b 3 J 0 Z S B k Z S B F a m V j d W N p w 7 N u I E N v b n R y Y W N 0 d W F s I C g y K S 9 B d X R v U m V t b 3 Z l Z E N v b H V t b n M x L n t D b 2 Q g V U 5 T U F N D L D d 9 J n F 1 b 3 Q 7 L C Z x d W 9 0 O 1 N l Y 3 R p b 2 4 x L z I w M j J f U m V w b 3 J 0 Z S B k Z S B F a m V j d W N p w 7 N u I E N v b n R y Y W N 0 d W F s I C g y K S 9 B d X R v U m V t b 3 Z l Z E N v b H V t b n M x L n t O w 7 p t Z X J v I G R l I H B y b 2 N l c 2 8 s O H 0 m c X V v d D s s J n F 1 b 3 Q 7 U 2 V j d G l v b j E v M j A y M l 9 S Z X B v c n R l I G R l I E V q Z W N 1 Y 2 n D s 2 4 g Q 2 9 u d H J h Y 3 R 1 Y W w g K D I p L 0 F 1 d G 9 S Z W 1 v d m V k Q 2 9 s d W 1 u c z E u e 0 7 C s C B F e H B l Z G l l b n R l I F B y Z W N v b n R y Y W N 0 d W F s L D l 9 J n F 1 b 3 Q 7 L C Z x d W 9 0 O 1 N l Y 3 R p b 2 4 x L z I w M j J f U m V w b 3 J 0 Z S B k Z S B F a m V j d W N p w 7 N u I E N v b n R y Y W N 0 d W F s I C g y K S 9 B d X R v U m V t b 3 Z l Z E N v b H V t b n M x L n t O w r A g R X h w Z W R p Z W 5 0 Z S B D b 2 5 0 c m F j d H V h b C w x M H 0 m c X V v d D s s J n F 1 b 3 Q 7 U 2 V j d G l v b j E v M j A y M l 9 S Z X B v c n R l I G R l I E V q Z W N 1 Y 2 n D s 2 4 g Q 2 9 u d H J h Y 3 R 1 Y W w g K D I p L 0 F 1 d G 9 S Z W 1 v d m V k Q 2 9 s d W 1 u c z E u e 0 7 D u m 1 l c m 8 g Z G U g Y 2 9 u d H J h d G 8 s M T F 9 J n F 1 b 3 Q 7 L C Z x d W 9 0 O 1 N l Y 3 R p b 2 4 x L z I w M j J f U m V w b 3 J 0 Z S B k Z S B F a m V j d W N p w 7 N u I E N v b n R y Y W N 0 d W F s I C g y K S 9 B d X R v U m V t b 3 Z l Z E N v b H V t b n M x L n t O w 7 p t Z X J v I G R l I G 9 y Z G V u I G R l I G N v b X B y Y S B U V k V D L D E y f S Z x d W 9 0 O y w m c X V v d D t T Z W N 0 a W 9 u M S 8 y M D I y X 1 J l c G 9 y d G U g Z G U g R W p l Y 3 V j a c O z b i B D b 2 5 0 c m F j d H V h b C A o M i k v Q X V 0 b 1 J l b W 9 2 Z W R D b 2 x 1 b W 5 z M S 5 7 T 2 J q Z X R v L D E z f S Z x d W 9 0 O y w m c X V v d D t T Z W N 0 a W 9 u M S 8 y M D I y X 1 J l c G 9 y d G U g Z G U g R W p l Y 3 V j a c O z b i B D b 2 5 0 c m F j d H V h b C A o M i k v Q X V 0 b 1 J l b W 9 2 Z W R D b 2 x 1 b W 5 z M S 5 7 V G l w b y B k Z S B n Y X N 0 b y w x N H 0 m c X V v d D s s J n F 1 b 3 Q 7 U 2 V j d G l v b j E v M j A y M l 9 S Z X B v c n R l I G R l I E V q Z W N 1 Y 2 n D s 2 4 g Q 2 9 u d H J h Y 3 R 1 Y W w g K D I p L 0 F 1 d G 9 S Z W 1 v d m V k Q 2 9 s d W 1 u c z E u e 0 N v Z C B j Z W 5 0 c m 8 g Z 2 V z d G 9 y L D E 1 f S Z x d W 9 0 O y w m c X V v d D t T Z W N 0 a W 9 u M S 8 y M D I y X 1 J l c G 9 y d G U g Z G U g R W p l Y 3 V j a c O z b i B D b 2 5 0 c m F j d H V h b C A o M i k v Q X V 0 b 1 J l b W 9 2 Z W R D b 2 x 1 b W 5 z M S 5 7 Q 2 V u d H J v I E d l c 3 R v c i w x N n 0 m c X V v d D s s J n F 1 b 3 Q 7 U 2 V j d G l v b j E v M j A y M l 9 S Z X B v c n R l I G R l I E V q Z W N 1 Y 2 n D s 2 4 g Q 2 9 u d H J h Y 3 R 1 Y W w g K D I p L 0 F 1 d G 9 S Z W 1 v d m V k Q 2 9 s d W 1 u c z E u e 0 P D s 2 R p Z 2 8 g Z G U g w 6 F y Z W E g c 2 9 s a W N p d G F u d G U s M T d 9 J n F 1 b 3 Q 7 L C Z x d W 9 0 O 1 N l Y 3 R p b 2 4 x L z I w M j J f U m V w b 3 J 0 Z S B k Z S B F a m V j d W N p w 7 N u I E N v b n R y Y W N 0 d W F s I C g y K S 9 B d X R v U m V t b 3 Z l Z E N v b H V t b n M x L n v D g X J l Y S B z b 2 x p Y 2 l 0 Y W 5 0 Z S w x O H 0 m c X V v d D s s J n F 1 b 3 Q 7 U 2 V j d G l v b j E v M j A y M l 9 S Z X B v c n R l I G R l I E V q Z W N 1 Y 2 n D s 2 4 g Q 2 9 u d H J h Y 3 R 1 Y W w g K D I p L 0 F 1 d G 9 S Z W 1 v d m V k Q 2 9 s d W 1 u c z E u e 0 d y d X B v I G R l I G N v b X B y Y X M s M T l 9 J n F 1 b 3 Q 7 L C Z x d W 9 0 O 1 N l Y 3 R p b 2 4 x L z I w M j J f U m V w b 3 J 0 Z S B k Z S B F a m V j d W N p w 7 N u I E N v b n R y Y W N 0 d W F s I C g y K S 9 B d X R v U m V t b 3 Z l Z E N v b H V t b n M x L n t U a X B v I H B y Z X N 1 c H V l c 3 R v L D I w f S Z x d W 9 0 O y w m c X V v d D t T Z W N 0 a W 9 u M S 8 y M D I y X 1 J l c G 9 y d G U g Z G U g R W p l Y 3 V j a c O z b i B D b 2 5 0 c m F j d H V h b C A o M i k v Q X V 0 b 1 J l b W 9 2 Z W R D b 2 x 1 b W 5 z M S 5 7 U H J v Z 3 J h b W E g Z G U g Z m l u Y W 5 j a W F j a c O z b i w y M X 0 m c X V v d D s s J n F 1 b 3 Q 7 U 2 V j d G l v b j E v M j A y M l 9 S Z X B v c n R l I G R l I E V q Z W N 1 Y 2 n D s 2 4 g Q 2 9 u d H J h Y 3 R 1 Y W w g K D I p L 0 F 1 d G 9 S Z W 1 v d m V k Q 2 9 s d W 1 u c z E u e 0 N v Z C B w c m 9 n I G Z p b m F u Y 2 l h Y 2 n D s 2 4 s M j J 9 J n F 1 b 3 Q 7 L C Z x d W 9 0 O 1 N l Y 3 R p b 2 4 x L z I w M j J f U m V w b 3 J 0 Z S B k Z S B F a m V j d W N p w 7 N u I E N v b n R y Y W N 0 d W F s I C g y K S 9 B d X R v U m V t b 3 Z l Z E N v b H V t b n M x L n t U Z W 1 h I G d h c 3 R v L 2 l u d m V y c 2 n D s 2 4 s M j N 9 J n F 1 b 3 Q 7 L C Z x d W 9 0 O 1 N l Y 3 R p b 2 4 x L z I w M j J f U m V w b 3 J 0 Z S B k Z S B F a m V j d W N p w 7 N u I E N v b n R y Y W N 0 d W F s I C g y K S 9 B d X R v U m V t b 3 Z l Z E N v b H V t b n M x L n t O b 2 1 i c m U g c H J v Z y B p b n Y s M j R 9 J n F 1 b 3 Q 7 L C Z x d W 9 0 O 1 N l Y 3 R p b 2 4 x L z I w M j J f U m V w b 3 J 0 Z S B k Z S B F a m V j d W N p w 7 N u I E N v b n R y Y W N 0 d W F s I C g y K S 9 B d X R v U m V t b 3 Z l Z E N v b H V t b n M x L n t Q c m 9 5 Z W N 0 b y A o U E V Q K S w y N X 0 m c X V v d D s s J n F 1 b 3 Q 7 U 2 V j d G l v b j E v M j A y M l 9 S Z X B v c n R l I G R l I E V q Z W N 1 Y 2 n D s 2 4 g Q 2 9 u d H J h Y 3 R 1 Y W w g K D I p L 0 F 1 d G 9 S Z W 1 v d m V k Q 2 9 s d W 1 u c z E u e 0 1 l d G E s M j Z 9 J n F 1 b 3 Q 7 L C Z x d W 9 0 O 1 N l Y 3 R p b 2 4 x L z I w M j J f U m V w b 3 J 0 Z S B k Z S B F a m V j d W N p w 7 N u I E N v b n R y Y W N 0 d W F s I C g y K S 9 B d X R v U m V t b 3 Z l Z E N v b H V t b n M x L n t B Y 3 R p d m l k Y W Q s M j d 9 J n F 1 b 3 Q 7 L C Z x d W 9 0 O 1 N l Y 3 R p b 2 4 x L z I w M j J f U m V w b 3 J 0 Z S B k Z S B F a m V j d W N p w 7 N u I E N v b n R y Y W N 0 d W F s I C g y K S 9 B d X R v U m V t b 3 Z l Z E N v b H V t b n M x L n t Q b 3 N Q c m U s M j h 9 J n F 1 b 3 Q 7 L C Z x d W 9 0 O 1 N l Y 3 R p b 2 4 x L z I w M j J f U m V w b 3 J 0 Z S B k Z S B F a m V j d W N p w 7 N u I E N v b n R y Y W N 0 d W F s I C g y K S 9 B d X R v U m V t b 3 Z l Z E N v b H V t b n M x L n t O b y B z b 2 x w Z W Q s M j l 9 J n F 1 b 3 Q 7 L C Z x d W 9 0 O 1 N l Y 3 R p b 2 4 x L z I w M j J f U m V w b 3 J 0 Z S B k Z S B F a m V j d W N p w 7 N u I E N v b n R y Y W N 0 d W F s I C g y K S 9 B d X R v U m V t b 3 Z l Z E N v b H V t b n M x L n t O b y B z b 2 x w Z W Q g b W 9 k a W Z p Y 2 F j a c O z b i w z M H 0 m c X V v d D s s J n F 1 b 3 Q 7 U 2 V j d G l v b j E v M j A y M l 9 S Z X B v c n R l I G R l I E V q Z W N 1 Y 2 n D s 2 4 g Q 2 9 u d H J h Y 3 R 1 Y W w g K D I p L 0 F 1 d G 9 S Z W 1 v d m V k Q 2 9 s d W 1 u c z E u e 0 5 v I E N E U C w z M X 0 m c X V v d D s s J n F 1 b 3 Q 7 U 2 V j d G l v b j E v M j A y M l 9 S Z X B v c n R l I G R l I E V q Z W N 1 Y 2 n D s 2 4 g Q 2 9 u d H J h Y 3 R 1 Y W w g K D I p L 0 F 1 d G 9 S Z W 1 v d m V k Q 2 9 s d W 1 u c z E u e 0 V 4 c G V k a W N p w 7 N u I E N E U C w z M n 0 m c X V v d D s s J n F 1 b 3 Q 7 U 2 V j d G l v b j E v M j A y M l 9 S Z X B v c n R l I G R l I E V q Z W N 1 Y 2 n D s 2 4 g Q 2 9 u d H J h Y 3 R 1 Y W w g K D I p L 0 F 1 d G 9 S Z W 1 v d m V k Q 2 9 s d W 1 u c z E u e 1 Z h b G 9 y I E N E U C w z M 3 0 m c X V v d D s s J n F 1 b 3 Q 7 U 2 V j d G l v b j E v M j A y M l 9 S Z X B v c n R l I G R l I E V q Z W N 1 Y 2 n D s 2 4 g Q 2 9 u d H J h Y 3 R 1 Y W w g K D I p L 0 F 1 d G 9 S Z W 1 v d m V k Q 2 9 s d W 1 u c z E u e 0 5 v I E N E U C B W a W d l b m N p Y X M g R n V 0 d X J h c y w z N H 0 m c X V v d D s s J n F 1 b 3 Q 7 U 2 V j d G l v b j E v M j A y M l 9 S Z X B v c n R l I G R l I E V q Z W N 1 Y 2 n D s 2 4 g Q 2 9 u d H J h Y 3 R 1 Y W w g K D I p L 0 F 1 d G 9 S Z W 1 v d m V k Q 2 9 s d W 1 u c z E u e 0 V 4 c G V k a W N p w 7 N u I E N E U C B W a W d l b m N p Y X M g R n V 0 d X I s M z V 9 J n F 1 b 3 Q 7 L C Z x d W 9 0 O 1 N l Y 3 R p b 2 4 x L z I w M j J f U m V w b 3 J 0 Z S B k Z S B F a m V j d W N p w 7 N u I E N v b n R y Y W N 0 d W F s I C g y K S 9 B d X R v U m V t b 3 Z l Z E N v b H V t b n M x L n t W Y W x v c i B D R F A g V m l n Z W 5 j a W F z I E Z 1 d H V y Y X M s M z Z 9 J n F 1 b 3 Q 7 L C Z x d W 9 0 O 1 N l Y 3 R p b 2 4 x L z I w M j J f U m V w b 3 J 0 Z S B k Z S B F a m V j d W N p w 7 N u I E N v b n R y Y W N 0 d W F s I C g y K S 9 B d X R v U m V t b 3 Z l Z E N v b H V t b n M x L n t O b y B S U C w z N 3 0 m c X V v d D s s J n F 1 b 3 Q 7 U 2 V j d G l v b j E v M j A y M l 9 S Z X B v c n R l I G R l I E V q Z W N 1 Y 2 n D s 2 4 g Q 2 9 u d H J h Y 3 R 1 Y W w g K D I p L 0 F 1 d G 9 S Z W 1 v d m V k Q 2 9 s d W 1 u c z E u e 0 V 4 c G V k a W N p w 7 N u I F J Q L D M 4 f S Z x d W 9 0 O y w m c X V v d D t T Z W N 0 a W 9 u M S 8 y M D I y X 1 J l c G 9 y d G U g Z G U g R W p l Y 3 V j a c O z b i B D b 2 5 0 c m F j d H V h b C A o M i k v Q X V 0 b 1 J l b W 9 2 Z W R D b 2 x 1 b W 5 z M S 5 7 V m F s b 3 I g U l A s M z l 9 J n F 1 b 3 Q 7 L C Z x d W 9 0 O 1 N l Y 3 R p b 2 4 x L z I w M j J f U m V w b 3 J 0 Z S B k Z S B F a m V j d W N p w 7 N u I E N v b n R y Y W N 0 d W F s I C g y K S 9 B d X R v U m V t b 3 Z l Z E N v b H V t b n M x L n t O b y B S U C B W a W d l b m N p Y X M g R n V 0 d X J h c y w 0 M H 0 m c X V v d D s s J n F 1 b 3 Q 7 U 2 V j d G l v b j E v M j A y M l 9 S Z X B v c n R l I G R l I E V q Z W N 1 Y 2 n D s 2 4 g Q 2 9 u d H J h Y 3 R 1 Y W w g K D I p L 0 F 1 d G 9 S Z W 1 v d m V k Q 2 9 s d W 1 u c z E u e 0 V 4 c G V k a W N p w 7 N u I F J Q I F Z p Z 2 V u Y 2 l h c y B G d X R 1 c m E s N D F 9 J n F 1 b 3 Q 7 L C Z x d W 9 0 O 1 N l Y 3 R p b 2 4 x L z I w M j J f U m V w b 3 J 0 Z S B k Z S B F a m V j d W N p w 7 N u I E N v b n R y Y W N 0 d W F s I C g y K S 9 B d X R v U m V t b 3 Z l Z E N v b H V t b n M x L n t W Y W x v c i B S U C B W a W d l b m N p Y X M g R n V 0 d X J h c y w 0 M n 0 m c X V v d D s s J n F 1 b 3 Q 7 U 2 V j d G l v b j E v M j A y M l 9 S Z X B v c n R l I G R l I E V q Z W N 1 Y 2 n D s 2 4 g Q 2 9 u d H J h Y 3 R 1 Y W w g K D I p L 0 F 1 d G 9 S Z W 1 v d m V k Q 2 9 s d W 1 u c z E u e 1 J p Z X N n b 3 M g U H J v Z m V z a W 9 u Y W x l c y w 0 M 3 0 m c X V v d D s s J n F 1 b 3 Q 7 U 2 V j d G l v b j E v M j A y M l 9 S Z X B v c n R l I G R l I E V q Z W N 1 Y 2 n D s 2 4 g Q 2 9 u d H J h Y 3 R 1 Y W w g K D I p L 0 F 1 d G 9 S Z W 1 v d m V k Q 2 9 s d W 1 u c z E u e 0 9 y a W d l b i B k Z S B Q c m V z d X B 1 Z X N 0 b y w 0 N H 0 m c X V v d D s s J n F 1 b 3 Q 7 U 2 V j d G l v b j E v M j A y M l 9 S Z X B v c n R l I G R l I E V q Z W N 1 Y 2 n D s 2 4 g Q 2 9 u d H J h Y 3 R 1 Y W w g K D I p L 0 F 1 d G 9 S Z W 1 v d m V k Q 2 9 s d W 1 u c z E u e 0 9 y a W d l b i B k Z S B S Z W N 1 c n N v c y w 0 N X 0 m c X V v d D s s J n F 1 b 3 Q 7 U 2 V j d G l v b j E v M j A y M l 9 S Z X B v c n R l I G R l I E V q Z W N 1 Y 2 n D s 2 4 g Q 2 9 u d H J h Y 3 R 1 Y W w g K D I p L 0 F 1 d G 9 S Z W 1 v d m V k Q 2 9 s d W 1 u c z E u e 1 R p c G 8 g T W 9 u Z W R h I E N v b n R y Y X R v L D Q 2 f S Z x d W 9 0 O y w m c X V v d D t T Z W N 0 a W 9 u M S 8 y M D I y X 1 J l c G 9 y d G U g Z G U g R W p l Y 3 V j a c O z b i B D b 2 5 0 c m F j d H V h b C A o M i k v Q X V 0 b 1 J l b W 9 2 Z W R D b 2 x 1 b W 5 z M S 5 7 V m F s b 3 I g Z G U g T W 9 u Z W R h I E V 4 d C w 0 N 3 0 m c X V v d D s s J n F 1 b 3 Q 7 U 2 V j d G l v b j E v M j A y M l 9 S Z X B v c n R l I G R l I E V q Z W N 1 Y 2 n D s 2 4 g Q 2 9 u d H J h Y 3 R 1 Y W w g K D I p L 0 F 1 d G 9 S Z W 1 v d m V k Q 2 9 s d W 1 u c z E u e 1 Z h b G 9 y I H R h c 2 E g Y 2 F t Y m l v L D Q 4 f S Z x d W 9 0 O y w m c X V v d D t T Z W N 0 a W 9 u M S 8 y M D I y X 1 J l c G 9 y d G U g Z G U g R W p l Y 3 V j a c O z b i B D b 2 5 0 c m F j d H V h b C A o M i k v Q X V 0 b 1 J l b W 9 2 Z W R D b 2 x 1 b W 5 z M S 5 7 V m F s b 3 I g a W 5 p Y 2 l h b C B j b 2 5 0 c m F 0 b y w 0 O X 0 m c X V v d D s s J n F 1 b 3 Q 7 U 2 V j d G l v b j E v M j A y M l 9 S Z X B v c n R l I G R l I E V q Z W N 1 Y 2 n D s 2 4 g Q 2 9 u d H J h Y 3 R 1 Y W w g K D I p L 0 F 1 d G 9 S Z W 1 v d m V k Q 2 9 s d W 1 u c z E u e 0 9 i c 2 V y d m F j a W 9 u Z X M g d m F s b 3 I s N T B 9 J n F 1 b 3 Q 7 L C Z x d W 9 0 O 1 N l Y 3 R p b 2 4 x L z I w M j J f U m V w b 3 J 0 Z S B k Z S B F a m V j d W N p w 7 N u I E N v b n R y Y W N 0 d W F s I C g y K S 9 B d X R v U m V t b 3 Z l Z E N v b H V t b n M x L n t O b y B D R F A g T m 9 2 Z W R h Z G V z L D U x f S Z x d W 9 0 O y w m c X V v d D t T Z W N 0 a W 9 u M S 8 y M D I y X 1 J l c G 9 y d G U g Z G U g R W p l Y 3 V j a c O z b i B D b 2 5 0 c m F j d H V h b C A o M i k v Q X V 0 b 1 J l b W 9 2 Z W R D b 2 x 1 b W 5 z M S 5 7 R X h w Z W R p Y 2 n D s 2 4 g Q 0 R Q I E 5 v d m V k Y W R l c y w 1 M n 0 m c X V v d D s s J n F 1 b 3 Q 7 U 2 V j d G l v b j E v M j A y M l 9 S Z X B v c n R l I G R l I E V q Z W N 1 Y 2 n D s 2 4 g Q 2 9 u d H J h Y 3 R 1 Y W w g K D I p L 0 F 1 d G 9 S Z W 1 v d m V k Q 2 9 s d W 1 u c z E u e 1 Z h b G 9 y I E N E U C B O b 3 Z l Z G F k Z X M s N T N 9 J n F 1 b 3 Q 7 L C Z x d W 9 0 O 1 N l Y 3 R p b 2 4 x L z I w M j J f U m V w b 3 J 0 Z S B k Z S B F a m V j d W N p w 7 N u I E N v b n R y Y W N 0 d W F s I C g y K S 9 B d X R v U m V t b 3 Z l Z E N v b H V t b n M x L n t O b y B D R F A g V m l n Z W 5 j a W F z I E Z 1 d H V y Y X M g T m 9 2 Z W Q s N T R 9 J n F 1 b 3 Q 7 L C Z x d W 9 0 O 1 N l Y 3 R p b 2 4 x L z I w M j J f U m V w b 3 J 0 Z S B k Z S B F a m V j d W N p w 7 N u I E N v b n R y Y W N 0 d W F s I C g y K S 9 B d X R v U m V t b 3 Z l Z E N v b H V t b n M x L n t F e H B l Z G l j a c O z b i B D R F A g V m l n Z W 5 j a W F z I E Z 1 d H V y X z E s N T V 9 J n F 1 b 3 Q 7 L C Z x d W 9 0 O 1 N l Y 3 R p b 2 4 x L z I w M j J f U m V w b 3 J 0 Z S B k Z S B F a m V j d W N p w 7 N u I E N v b n R y Y W N 0 d W F s I C g y K S 9 B d X R v U m V t b 3 Z l Z E N v b H V t b n M x L n t W Y W x v c i B D R F A g V m l n Z W 5 j a W F z I E Z 1 d H V y Y X M g T m 8 s N T Z 9 J n F 1 b 3 Q 7 L C Z x d W 9 0 O 1 N l Y 3 R p b 2 4 x L z I w M j J f U m V w b 3 J 0 Z S B k Z S B F a m V j d W N p w 7 N u I E N v b n R y Y W N 0 d W F s I C g y K S 9 B d X R v U m V t b 3 Z l Z E N v b H V t b n M x L n t O b y B S U C B O b 3 Z l Z G F k Z X M s N T d 9 J n F 1 b 3 Q 7 L C Z x d W 9 0 O 1 N l Y 3 R p b 2 4 x L z I w M j J f U m V w b 3 J 0 Z S B k Z S B F a m V j d W N p w 7 N u I E N v b n R y Y W N 0 d W F s I C g y K S 9 B d X R v U m V t b 3 Z l Z E N v b H V t b n M x L n t F e H B l Z G l j a c O z b i B S U C B O b 3 Z l Z G F k Z X M s N T h 9 J n F 1 b 3 Q 7 L C Z x d W 9 0 O 1 N l Y 3 R p b 2 4 x L z I w M j J f U m V w b 3 J 0 Z S B k Z S B F a m V j d W N p w 7 N u I E N v b n R y Y W N 0 d W F s I C g y K S 9 B d X R v U m V t b 3 Z l Z E N v b H V t b n M x L n t W Y W x v c i B S U C B O b 3 Z l Z G F k Z X M s N T l 9 J n F 1 b 3 Q 7 L C Z x d W 9 0 O 1 N l Y 3 R p b 2 4 x L z I w M j J f U m V w b 3 J 0 Z S B k Z S B F a m V j d W N p w 7 N u I E N v b n R y Y W N 0 d W F s I C g y K S 9 B d X R v U m V t b 3 Z l Z E N v b H V t b n M x L n t O b y B S U C B W a W d l b m N p Y X M g R n V 0 d X J h c y B O b 3 Z l Z G E s N j B 9 J n F 1 b 3 Q 7 L C Z x d W 9 0 O 1 N l Y 3 R p b 2 4 x L z I w M j J f U m V w b 3 J 0 Z S B k Z S B F a m V j d W N p w 7 N u I E N v b n R y Y W N 0 d W F s I C g y K S 9 B d X R v U m V t b 3 Z l Z E N v b H V t b n M x L n t F e H B l Z G l j a c O z b i B S U C B W a W d l b m N p Y X M g R n V 0 d X J h X z I s N j F 9 J n F 1 b 3 Q 7 L C Z x d W 9 0 O 1 N l Y 3 R p b 2 4 x L z I w M j J f U m V w b 3 J 0 Z S B k Z S B F a m V j d W N p w 7 N u I E N v b n R y Y W N 0 d W F s I C g y K S 9 B d X R v U m V t b 3 Z l Z E N v b H V t b n M x L n t W Y W x v c i B S U C B W a W d l b m N p Y X M g R n V 0 d X J h c y B O b 3 Y s N j J 9 J n F 1 b 3 Q 7 L C Z x d W 9 0 O 1 N l Y 3 R p b 2 4 x L z I w M j J f U m V w b 3 J 0 Z S B k Z S B F a m V j d W N p w 7 N u I E N v b n R y Y W N 0 d W F s I C g y K S 9 B d X R v U m V t b 3 Z l Z E N v b H V t b n M x L n t O b y B w Z W R p Z G 8 g b W 9 k a W Z p Y 2 F j a c O z b i w 2 M 3 0 m c X V v d D s s J n F 1 b 3 Q 7 U 2 V j d G l v b j E v M j A y M l 9 S Z X B v c n R l I G R l I E V q Z W N 1 Y 2 n D s 2 4 g Q 2 9 u d H J h Y 3 R 1 Y W w g K D I p L 0 F 1 d G 9 S Z W 1 v d m V k Q 2 9 s d W 1 u c z E u e 1 Z h b G 9 y I H R v d G F s I G F k a W N p b 2 5 l c y w 2 N H 0 m c X V v d D s s J n F 1 b 3 Q 7 U 2 V j d G l v b j E v M j A y M l 9 S Z X B v c n R l I G R l I E V q Z W N 1 Y 2 n D s 2 4 g Q 2 9 u d H J h Y 3 R 1 Y W w g K D I p L 0 F 1 d G 9 S Z W 1 v d m V k Q 2 9 s d W 1 u c z E u e 0 4 u I G F k a W N p b 2 5 l c y B y Z W F s a X p h Z G F z L D Y 1 f S Z x d W 9 0 O y w m c X V v d D t T Z W N 0 a W 9 u M S 8 y M D I y X 1 J l c G 9 y d G U g Z G U g R W p l Y 3 V j a c O z b i B D b 2 5 0 c m F j d H V h b C A o M i k v Q X V 0 b 1 J l b W 9 2 Z W R D b 2 x 1 b W 5 z M S 5 7 V m F s b 3 I g d G 9 0 Y W w g Y 2 9 u d H J h d G 8 g Y 2 9 u I G F k a W N p L D Y 2 f S Z x d W 9 0 O y w m c X V v d D t T Z W N 0 a W 9 u M S 8 y M D I y X 1 J l c G 9 y d G U g Z G U g R W p l Y 3 V j a c O z b i B D b 2 5 0 c m F j d H V h b C A o M i k v Q X V 0 b 1 J l b W 9 2 Z W R D b 2 x 1 b W 5 z M S 5 7 R m 9 y b W E g Z G U g c G F n b y w 2 N 3 0 m c X V v d D s s J n F 1 b 3 Q 7 U 2 V j d G l v b j E v M j A y M l 9 S Z X B v c n R l I G R l I E V q Z W N 1 Y 2 n D s 2 4 g Q 2 9 u d H J h Y 3 R 1 Y W w g K D I p L 0 F 1 d G 9 S Z W 1 v d m V k Q 2 9 s d W 1 u c z E u e 1 B s Y X p v I G V q Z W N 1 Y 2 n D s 2 4 g Y 2 9 u d H J h d G 8 s N j h 9 J n F 1 b 3 Q 7 L C Z x d W 9 0 O 1 N l Y 3 R p b 2 4 x L z I w M j J f U m V w b 3 J 0 Z S B k Z S B F a m V j d W N p w 7 N u I E N v b n R y Y W N 0 d W F s I C g y K S 9 B d X R v U m V t b 3 Z l Z E N v b H V t b n M x L n t P Y n N l c n Z h Y 2 n D s 2 5 l c y B w b G F 6 b y w 2 O X 0 m c X V v d D s s J n F 1 b 3 Q 7 U 2 V j d G l v b j E v M j A y M l 9 S Z X B v c n R l I G R l I E V q Z W N 1 Y 2 n D s 2 4 g Q 2 9 u d H J h Y 3 R 1 Y W w g K D I p L 0 F 1 d G 9 S Z W 1 v d m V k Q 2 9 s d W 1 u c z E u e 1 B s Y X p v I H R v d G F s I H B y w 7 N y c m 9 n Y X M s N z B 9 J n F 1 b 3 Q 7 L C Z x d W 9 0 O 1 N l Y 3 R p b 2 4 x L z I w M j J f U m V w b 3 J 0 Z S B k Z S B F a m V j d W N p w 7 N u I E N v b n R y Y W N 0 d W F s I C g y K S 9 B d X R v U m V t b 3 Z l Z E N v b H V t b n M x L n t P Y n N l c n Z h Y 2 n D s 2 5 l c y B w b G F 6 b y B w c s O z c n J v Z 2 E s N z F 9 J n F 1 b 3 Q 7 L C Z x d W 9 0 O 1 N l Y 3 R p b 2 4 x L z I w M j J f U m V w b 3 J 0 Z S B k Z S B F a m V j d W N p w 7 N u I E N v b n R y Y W N 0 d W F s I C g y K S 9 B d X R v U m V t b 3 Z l Z E N v b H V t b n M x L n t Q b G F 6 b y B 0 b 3 R h b C B j b 2 5 0 c m F 0 b y w 3 M n 0 m c X V v d D s s J n F 1 b 3 Q 7 U 2 V j d G l v b j E v M j A y M l 9 S Z X B v c n R l I G R l I E V q Z W N 1 Y 2 n D s 2 4 g Q 2 9 u d H J h Y 3 R 1 Y W w g K D I p L 0 F 1 d G 9 S Z W 1 v d m V k Q 2 9 s d W 1 u c z E u e 1 Z p Z 2 V u Y 2 l h I G R l b C B j b 2 5 0 c m F 0 b y w 3 M 3 0 m c X V v d D s s J n F 1 b 3 Q 7 U 2 V j d G l v b j E v M j A y M l 9 S Z X B v c n R l I G R l I E V q Z W N 1 Y 2 n D s 2 4 g Q 2 9 u d H J h Y 3 R 1 Y W w g K D I p L 0 F 1 d G 9 S Z W 1 v d m V k Q 2 9 s d W 1 u c z E u e 0 N v b n R y Y X R p c 3 R h L D c 0 f S Z x d W 9 0 O y w m c X V v d D t T Z W N 0 a W 9 u M S 8 y M D I y X 1 J l c G 9 y d G U g Z G U g R W p l Y 3 V j a c O z b i B D b 2 5 0 c m F j d H V h b C A o M i k v Q X V 0 b 1 J l b W 9 2 Z W R D b 2 x 1 b W 5 z M S 5 7 S W Q g Y 2 9 u d H J h d G l z d G E s N z V 9 J n F 1 b 3 Q 7 L C Z x d W 9 0 O 1 N l Y 3 R p b 2 4 x L z I w M j J f U m V w b 3 J 0 Z S B k Z S B F a m V j d W N p w 7 N u I E N v b n R y Y W N 0 d W F s I C g y K S 9 B d X R v U m V t b 3 Z l Z E N v b H V t b n M x L n t E w 6 1 n a X R v I H Z l c m l m a W N h Y 2 n D s 2 4 g S W Q s N z Z 9 J n F 1 b 3 Q 7 L C Z x d W 9 0 O 1 N l Y 3 R p b 2 4 x L z I w M j J f U m V w b 3 J 0 Z S B k Z S B F a m V j d W N p w 7 N u I E N v b n R y Y W N 0 d W F s I C g y K S 9 B d X R v U m V t b 3 Z l Z E N v b H V t b n M x L n t U a X B v I E l E L D c 3 f S Z x d W 9 0 O y w m c X V v d D t T Z W N 0 a W 9 u M S 8 y M D I y X 1 J l c G 9 y d G U g Z G U g R W p l Y 3 V j a c O z b i B D b 2 5 0 c m F j d H V h b C A o M i k v Q X V 0 b 1 J l b W 9 2 Z W R D b 2 x 1 b W 5 z M S 5 7 T m F 0 d X J h b G V 6 Y S w 3 O H 0 m c X V v d D s s J n F 1 b 3 Q 7 U 2 V j d G l v b j E v M j A y M l 9 S Z X B v c n R l I G R l I E V q Z W N 1 Y 2 n D s 2 4 g Q 2 9 u d H J h Y 3 R 1 Y W w g K D I p L 0 F 1 d G 9 S Z W 1 v d m V k Q 2 9 s d W 1 u c z E u e 1 N l e G 8 s N z l 9 J n F 1 b 3 Q 7 L C Z x d W 9 0 O 1 N l Y 3 R p b 2 4 x L z I w M j J f U m V w b 3 J 0 Z S B k Z S B F a m V j d W N p w 7 N u I E N v b n R y Y W N 0 d W F s I C g y K S 9 B d X R v U m V t b 3 Z l Z E N v b H V t b n M x L n t F Z G F k L D g w f S Z x d W 9 0 O y w m c X V v d D t T Z W N 0 a W 9 u M S 8 y M D I y X 1 J l c G 9 y d G U g Z G U g R W p l Y 3 V j a c O z b i B D b 2 5 0 c m F j d H V h b C A o M i k v Q X V 0 b 1 J l b W 9 2 Z W R D b 2 x 1 b W 5 z M S 5 7 T m l 2 Z W w g Z G U g Z X N 0 d W R p b y w 4 M X 0 m c X V v d D s s J n F 1 b 3 Q 7 U 2 V j d G l v b j E v M j A y M l 9 S Z X B v c n R l I G R l I E V q Z W N 1 Y 2 n D s 2 4 g Q 2 9 u d H J h Y 3 R 1 Y W w g K D I p L 0 F 1 d G 9 S Z W 1 v d m V k Q 2 9 s d W 1 u c z E u e 1 B y b 2 Z l c 2 n D s 2 4 s O D J 9 J n F 1 b 3 Q 7 L C Z x d W 9 0 O 1 N l Y 3 R p b 2 4 x L z I w M j J f U m V w b 3 J 0 Z S B k Z S B F a m V j d W N p w 7 N u I E N v b n R y Y W N 0 d W F s I C g y K S 9 B d X R v U m V t b 3 Z l Z E N v b H V t b n M x L n t G b 3 J t Y W N p w 7 N u I G N v b n R y Y X R p c 3 R h L D g z f S Z x d W 9 0 O y w m c X V v d D t T Z W N 0 a W 9 u M S 8 y M D I y X 1 J l c G 9 y d G U g Z G U g R W p l Y 3 V j a c O z b i B D b 2 5 0 c m F j d H V h b C A o M i k v Q X V 0 b 1 J l b W 9 2 Z W R D b 2 x 1 b W 5 z M S 5 7 R X h w Z X J p Z W 5 j a W E g Y 2 9 u d H J h d G l z d G E s O D R 9 J n F 1 b 3 Q 7 L C Z x d W 9 0 O 1 N l Y 3 R p b 2 4 x L z I w M j J f U m V w b 3 J 0 Z S B k Z S B F a m V j d W N p w 7 N u I E N v b n R y Y W N 0 d W F s I C g y K S 9 B d X R v U m V t b 3 Z l Z E N v b H V t b n M x L n t F e H B l c m l l b m N p Y S B y Z W x h Y 2 l v b m F k Y S w 4 N X 0 m c X V v d D s s J n F 1 b 3 Q 7 U 2 V j d G l v b j E v M j A y M l 9 S Z X B v c n R l I G R l I E V q Z W N 1 Y 2 n D s 2 4 g Q 2 9 u d H J h Y 3 R 1 Y W w g K D I p L 0 F 1 d G 9 S Z W 1 v d m V k Q 2 9 s d W 1 u c z E u e 1 R p c G 8 g a W R l b n R p Z m l j Y W N p w 7 N u I H J l c H J l c 2 V u d G E s O D Z 9 J n F 1 b 3 Q 7 L C Z x d W 9 0 O 1 N l Y 3 R p b 2 4 x L z I w M j J f U m V w b 3 J 0 Z S B k Z S B F a m V j d W N p w 7 N u I E N v b n R y Y W N 0 d W F s I C g y K S 9 B d X R v U m V t b 3 Z l Z E N v b H V t b n M x L n t J Z G V u d G l m a W N h Y 2 l v b i B S Z X B y Z X N l b n R h b n R l L D g 3 f S Z x d W 9 0 O y w m c X V v d D t T Z W N 0 a W 9 u M S 8 y M D I y X 1 J l c G 9 y d G U g Z G U g R W p l Y 3 V j a c O z b i B D b 2 5 0 c m F j d H V h b C A o M i k v Q X V 0 b 1 J l b W 9 2 Z W R D b 2 x 1 b W 5 z M S 5 7 U m V w c m V z Z W 5 0 Y W 5 0 Z S B s Z W d h b C w 4 O H 0 m c X V v d D s s J n F 1 b 3 Q 7 U 2 V j d G l v b j E v M j A y M l 9 S Z X B v c n R l I G R l I E V q Z W N 1 Y 2 n D s 2 4 g Q 2 9 u d H J h Y 3 R 1 Y W w g K D I p L 0 F 1 d G 9 S Z W 1 v d m V k Q 2 9 s d W 1 u c z E u e 0 5 v b W J y Z S B y Z X B y Z X N l b n R h b n R l I G x l Z 2 F s L W N v b i w 4 O X 0 m c X V v d D s s J n F 1 b 3 Q 7 U 2 V j d G l v b j E v M j A y M l 9 S Z X B v c n R l I G R l I E V q Z W N 1 Y 2 n D s 2 4 g Q 2 9 u d H J h Y 3 R 1 Y W w g K D I p L 0 F 1 d G 9 S Z W 1 v d m V k Q 2 9 s d W 1 u c z E u e 0 N h c m d v I F J l c H J l c 2 V u d G F u d G U g T G V n Y W w s O T B 9 J n F 1 b 3 Q 7 L C Z x d W 9 0 O 1 N l Y 3 R p b 2 4 x L z I w M j J f U m V w b 3 J 0 Z S B k Z S B F a m V j d W N p w 7 N u I E N v b n R y Y W N 0 d W F s I C g y K S 9 B d X R v U m V t b 3 Z l Z E N v b H V t b n M x L n t E a X J l Y 2 N p w 7 N u I H B y b 3 Z l Z W R v c i w 5 M X 0 m c X V v d D s s J n F 1 b 3 Q 7 U 2 V j d G l v b j E v M j A y M l 9 S Z X B v c n R l I G R l I E V q Z W N 1 Y 2 n D s 2 4 g Q 2 9 u d H J h Y 3 R 1 Y W w g K D I p L 0 F 1 d G 9 S Z W 1 v d m V k Q 2 9 s d W 1 u c z E u e 1 R l b M O p Z m 9 u b y B w c m 9 2 Z W V k b 3 I s O T J 9 J n F 1 b 3 Q 7 L C Z x d W 9 0 O 1 N l Y 3 R p b 2 4 x L z I w M j J f U m V w b 3 J 0 Z S B k Z S B F a m V j d W N p w 7 N u I E N v b n R y Y W N 0 d W F s I C g y K S 9 B d X R v U m V t b 3 Z l Z E N v b H V t b n M x L n t D b 3 J y Z W 8 t Z S B w c m 9 2 Z W V k b 3 I s O T N 9 J n F 1 b 3 Q 7 L C Z x d W 9 0 O 1 N l Y 3 R p b 2 4 x L z I w M j J f U m V w b 3 J 0 Z S B k Z S B F a m V j d W N p w 7 N u I E N v b n R y Y W N 0 d W F s I C g y K S 9 B d X R v U m V t b 3 Z l Z E N v b H V t b n M x L n t U a X B v I G V u d G l k Y W Q s O T R 9 J n F 1 b 3 Q 7 L C Z x d W 9 0 O 1 N l Y 3 R p b 2 4 x L z I w M j J f U m V w b 3 J 0 Z S B k Z S B F a m V j d W N p w 7 N u I E N v b n R y Y W N 0 d W F s I C g y K S 9 B d X R v U m V t b 3 Z l Z E N v b H V t b n M x L n t O b y B j Z X J 0 a W Z p Y 2 F k b y B j b 2 5 z d G l 0 d W N p w 7 N u L D k 1 f S Z x d W 9 0 O y w m c X V v d D t T Z W N 0 a W 9 u M S 8 y M D I y X 1 J l c G 9 y d G U g Z G U g R W p l Y 3 V j a c O z b i B D b 2 5 0 c m F j d H V h b C A o M i k v Q X V 0 b 1 J l b W 9 2 Z W R D b 2 x 1 b W 5 z M S 5 7 V G l w b y B k Z S B v c m c v c G V y c y w 5 N n 0 m c X V v d D s s J n F 1 b 3 Q 7 U 2 V j d G l v b j E v M j A y M l 9 S Z X B v c n R l I G R l I E V q Z W N 1 Y 2 n D s 2 4 g Q 2 9 u d H J h Y 3 R 1 Y W w g K D I p L 0 F 1 d G 9 S Z W 1 v d m V k Q 2 9 s d W 1 u c z E u e 0 5 h Y 2 l v b m F s a W R h Z C w 5 N 3 0 m c X V v d D s s J n F 1 b 3 Q 7 U 2 V j d G l v b j E v M j A y M l 9 S Z X B v c n R l I G R l I E V q Z W N 1 Y 2 n D s 2 4 g Q 2 9 u d H J h Y 3 R 1 Y W w g K D I p L 0 F 1 d G 9 S Z W 1 v d m V k Q 2 9 s d W 1 u c z E u e 0 R h d G 9 z I C B T d X B l c n Z p c 2 9 y L D k 4 f S Z x d W 9 0 O y w m c X V v d D t T Z W N 0 a W 9 u M S 8 y M D I y X 1 J l c G 9 y d G U g Z G U g R W p l Y 3 V j a c O z b i B D b 2 5 0 c m F j d H V h b C A o M i k v Q X V 0 b 1 J l b W 9 2 Z W R D b 2 x 1 b W 5 z M S 5 7 R G F 0 b 3 M g Z G U g S W 5 0 Z X J 2 Z W 5 0 b 3 I s O T l 9 J n F 1 b 3 Q 7 L C Z x d W 9 0 O 1 N l Y 3 R p b 2 4 x L z I w M j J f U m V w b 3 J 0 Z S B k Z S B F a m V j d W N p w 7 N u I E N v b n R y Y W N 0 d W F s I C g y K S 9 B d X R v U m V t b 3 Z l Z E N v b H V t b n M x L n t P c m R l b m F k b 3 I g Z G V s I G d h c 3 R v L D E w M H 0 m c X V v d D s s J n F 1 b 3 Q 7 U 2 V j d G l v b j E v M j A y M l 9 S Z X B v c n R l I G R l I E V q Z W N 1 Y 2 n D s 2 4 g Q 2 9 u d H J h Y 3 R 1 Y W w g K D I p L 0 F 1 d G 9 S Z W 1 v d m V k Q 2 9 s d W 1 u c z E u e 0 N s Y X N l I G R l I G d h c m F u d M O t Y S w x M D F 9 J n F 1 b 3 Q 7 L C Z x d W 9 0 O 1 N l Y 3 R p b 2 4 x L z I w M j J f U m V w b 3 J 0 Z S B k Z S B F a m V j d W N p w 7 N u I E N v b n R y Y W N 0 d W F s I C g y K S 9 B d X R v U m V t b 3 Z l Z E N v b H V t b n M x L n t H Y X J h b n T D r W E g b y B w w 7 N s a X p h L D E w M n 0 m c X V v d D s s J n F 1 b 3 Q 7 U 2 V j d G l v b j E v M j A y M l 9 S Z X B v c n R l I G R l I E V q Z W N 1 Y 2 n D s 2 4 g Q 2 9 u d H J h Y 3 R 1 Y W w g K D I p L 0 F 1 d G 9 S Z W 1 v d m V k Q 2 9 s d W 1 u c z E u e 0 4 u I G d h c m F u d G l h L D E w M 3 0 m c X V v d D s s J n F 1 b 3 Q 7 U 2 V j d G l v b j E v M j A y M l 9 S Z X B v c n R l I G R l I E V q Z W N 1 Y 2 n D s 2 4 g Q 2 9 u d H J h Y 3 R 1 Y W w g K D I p L 0 F 1 d G 9 S Z W 1 v d m V k Q 2 9 s d W 1 u c z E u e 0 4 u I G F u Z X h v L D E w N H 0 m c X V v d D s s J n F 1 b 3 Q 7 U 2 V j d G l v b j E v M j A y M l 9 S Z X B v c n R l I G R l I E V q Z W N 1 Y 2 n D s 2 4 g Q 2 9 u d H J h Y 3 R 1 Y W w g K D I p L 0 F 1 d G 9 S Z W 1 v d m V k Q 2 9 s d W 1 u c z E u e 0 Z l Y 2 h h I G l u a W N p b y B 2 a W d l b m N p Y S w x M D V 9 J n F 1 b 3 Q 7 L C Z x d W 9 0 O 1 N l Y 3 R p b 2 4 x L z I w M j J f U m V w b 3 J 0 Z S B k Z S B F a m V j d W N p w 7 N u I E N v b n R y Y W N 0 d W F s I C g y K S 9 B d X R v U m V t b 3 Z l Z E N v b H V t b n M x L n t G Z W N o Y S B m a W 4 g d m l n Z W 5 j a W E s M T A 2 f S Z x d W 9 0 O y w m c X V v d D t T Z W N 0 a W 9 u M S 8 y M D I y X 1 J l c G 9 y d G U g Z G U g R W p l Y 3 V j a c O z b i B D b 2 5 0 c m F j d H V h b C A o M i k v Q X V 0 b 1 J l b W 9 2 Z W R D b 2 x 1 b W 5 z M S 5 7 R m V j a G E g Z 2 F y Y W 5 0 a W E s M T A 3 f S Z x d W 9 0 O y w m c X V v d D t T Z W N 0 a W 9 u M S 8 y M D I y X 1 J l c G 9 y d G U g Z G U g R W p l Y 3 V j a c O z b i B D b 2 5 0 c m F j d H V h b C A o M i k v Q X V 0 b 1 J l b W 9 2 Z W R D b 2 x 1 b W 5 z M S 5 7 Q X N l Z 3 V y Y W R v c m E s M T A 4 f S Z x d W 9 0 O y w m c X V v d D t T Z W N 0 a W 9 u M S 8 y M D I y X 1 J l c G 9 y d G U g Z G U g R W p l Y 3 V j a c O z b i B D b 2 5 0 c m F j d H V h b C A o M i k v Q X V 0 b 1 J l b W 9 2 Z W R D b 2 x 1 b W 5 z M S 5 7 R 2 F y Y W 5 0 w 6 1 h I G 8 g c M O z b G l 6 Y S B S Q 0 U s M T A 5 f S Z x d W 9 0 O y w m c X V v d D t T Z W N 0 a W 9 u M S 8 y M D I y X 1 J l c G 9 y d G U g Z G U g R W p l Y 3 V j a c O z b i B D b 2 5 0 c m F j d H V h b C A o M i k v Q X V 0 b 1 J l b W 9 2 Z W R D b 2 x 1 b W 5 z M S 5 7 T m 8 g Z 2 F y Y W 5 0 w 6 1 h I F J D R S w x M T B 9 J n F 1 b 3 Q 7 L C Z x d W 9 0 O 1 N l Y 3 R p b 2 4 x L z I w M j J f U m V w b 3 J 0 Z S B k Z S B F a m V j d W N p w 7 N u I E N v b n R y Y W N 0 d W F s I C g y K S 9 B d X R v U m V t b 3 Z l Z E N v b H V t b n M x L n t O b y B h b m V 4 b y B n Y X J h b n T D r W E g U k N F L D E x M X 0 m c X V v d D s s J n F 1 b 3 Q 7 U 2 V j d G l v b j E v M j A y M l 9 S Z X B v c n R l I G R l I E V q Z W N 1 Y 2 n D s 2 4 g Q 2 9 u d H J h Y 3 R 1 Y W w g K D I p L 0 F 1 d G 9 S Z W 1 v d m V k Q 2 9 s d W 1 u c z E u e 0 Z l Y 2 h h I G l u a W N p b y B 2 a W d l b m N p Y V 8 z L D E x M n 0 m c X V v d D s s J n F 1 b 3 Q 7 U 2 V j d G l v b j E v M j A y M l 9 S Z X B v c n R l I G R l I E V q Z W N 1 Y 2 n D s 2 4 g Q 2 9 u d H J h Y 3 R 1 Y W w g K D I p L 0 F 1 d G 9 S Z W 1 v d m V k Q 2 9 s d W 1 u c z E u e 0 Z l Y 2 h h I G Z p b i B 2 a W d l b m N p Y V 8 0 L D E x M 3 0 m c X V v d D s s J n F 1 b 3 Q 7 U 2 V j d G l v b j E v M j A y M l 9 S Z X B v c n R l I G R l I E V q Z W N 1 Y 2 n D s 2 4 g Q 2 9 u d H J h Y 3 R 1 Y W w g K D I p L 0 F 1 d G 9 S Z W 1 v d m V k Q 2 9 s d W 1 u c z E u e 0 Z l Y 2 h h I G d h c m F u d G l h X z U s M T E 0 f S Z x d W 9 0 O y w m c X V v d D t T Z W N 0 a W 9 u M S 8 y M D I y X 1 J l c G 9 y d G U g Z G U g R W p l Y 3 V j a c O z b i B D b 2 5 0 c m F j d H V h b C A o M i k v Q X V 0 b 1 J l b W 9 2 Z W R D b 2 x 1 b W 5 z M S 5 7 Q X N l Z 3 V y Y W R v c m F f N i w x M T V 9 J n F 1 b 3 Q 7 L C Z x d W 9 0 O 1 N l Y 3 R p b 2 4 x L z I w M j J f U m V w b 3 J 0 Z S B k Z S B F a m V j d W N p w 7 N u I E N v b n R y Y W N 0 d W F s I C g y K S 9 B d X R v U m V t b 3 Z l Z E N v b H V t b n M x L n t B c H J v Y m F j a c O z b i B n Y X J h b n T D r W F z L D E x N n 0 m c X V v d D s s J n F 1 b 3 Q 7 U 2 V j d G l v b j E v M j A y M l 9 S Z X B v c n R l I G R l I E V q Z W N 1 Y 2 n D s 2 4 g Q 2 9 u d H J h Y 3 R 1 Y W w g K D I p L 0 F 1 d G 9 S Z W 1 v d m V k Q 2 9 s d W 1 u c z E u e 0 9 i c 2 V y d m F j a c O z b m V z I G d h c m F u d M O t Y X M s M T E 3 f S Z x d W 9 0 O y w m c X V v d D t T Z W N 0 a W 9 u M S 8 y M D I y X 1 J l c G 9 y d G U g Z G U g R W p l Y 3 V j a c O z b i B D b 2 5 0 c m F j d H V h b C A o M i k v Q X V 0 b 1 J l b W 9 2 Z W R D b 2 x 1 b W 5 z M S 5 7 R X N 0 Y W R v L D E x O H 0 m c X V v d D s s J n F 1 b 3 Q 7 U 2 V j d G l v b j E v M j A y M l 9 S Z X B v c n R l I G R l I E V q Z W N 1 Y 2 n D s 2 4 g Q 2 9 u d H J h Y 3 R 1 Y W w g K D I p L 0 F 1 d G 9 S Z W 1 v d m V k Q 2 9 s d W 1 u c z E u e 0 Z p c m 1 h I G R l b C B j b 2 5 0 c m F 0 a X N 0 Y S w x M T l 9 J n F 1 b 3 Q 7 L C Z x d W 9 0 O 1 N l Y 3 R p b 2 4 x L z I w M j J f U m V w b 3 J 0 Z S B k Z S B F a m V j d W N p w 7 N u I E N v b n R y Y W N 0 d W F s I C g y K S 9 B d X R v U m V t b 3 Z l Z E N v b H V t b n M x L n t G Z W N o Y S B w Y X J h I H J l b W l 0 a X I g Z G 9 j c y w x M j B 9 J n F 1 b 3 Q 7 L C Z x d W 9 0 O 1 N l Y 3 R p b 2 4 x L z I w M j J f U m V w b 3 J 0 Z S B k Z S B F a m V j d W N p w 7 N u I E N v b n R y Y W N 0 d W F s I C g y K S 9 B d X R v U m V t b 3 Z l Z E N v b H V t b n M x L n t G Z W N o Y S B k Z S B h Z G p 1 Z G l j Y W N p w 7 N u L D E y M X 0 m c X V v d D s s J n F 1 b 3 Q 7 U 2 V j d G l v b j E v M j A y M l 9 S Z X B v c n R l I G R l I E V q Z W N 1 Y 2 n D s 2 4 g Q 2 9 u d H J h Y 3 R 1 Y W w g K D I p L 0 F 1 d G 9 S Z W 1 v d m V k Q 2 9 s d W 1 u c z E u e 1 N 1 c 2 N y a X B j a c O z b i B j b 2 5 0 c m F 0 b y w x M j J 9 J n F 1 b 3 Q 7 L C Z x d W 9 0 O 1 N l Y 3 R p b 2 4 x L z I w M j J f U m V w b 3 J 0 Z S B k Z S B F a m V j d W N p w 7 N u I E N v b n R y Y W N 0 d W F s I C g y K S 9 B d X R v U m V t b 3 Z l Z E N v b H V t b n M x L n t M Z W d h b G l 6 Y W N p w 7 N u I G N v b n R y Y X R v L D E y M 3 0 m c X V v d D s s J n F 1 b 3 Q 7 U 2 V j d G l v b j E v M j A y M l 9 S Z X B v c n R l I G R l I E V q Z W N 1 Y 2 n D s 2 4 g Q 2 9 u d H J h Y 3 R 1 Y W w g K D I p L 0 F 1 d G 9 S Z W 1 v d m V k Q 2 9 s d W 1 u c z E u e 0 1 v Z G l m a W N h Y 2 n D s 2 4 g Z G U g Z 2 F y Y W 5 0 w 6 1 h c y w x M j R 9 J n F 1 b 3 Q 7 L C Z x d W 9 0 O 1 N l Y 3 R p b 2 4 x L z I w M j J f U m V w b 3 J 0 Z S B k Z S B F a m V j d W N p w 7 N u I E N v b n R y Y W N 0 d W F s I C g y K S 9 B d X R v U m V t b 3 Z l Z E N v b H V t b n M x L n t J b m l j a W 8 g Y 2 9 u d H J h d G 8 g T 0 k s M T I 1 f S Z x d W 9 0 O y w m c X V v d D t T Z W N 0 a W 9 u M S 8 y M D I y X 1 J l c G 9 y d G U g Z G U g R W p l Y 3 V j a c O z b i B D b 2 5 0 c m F j d H V h b C A o M i k v Q X V 0 b 1 J l b W 9 2 Z W R D b 2 x 1 b W 5 z M S 5 7 R m l u Y W x p e m F j a c O z b i B j b 2 5 0 c m F 0 b y B P S S w x M j Z 9 J n F 1 b 3 Q 7 L C Z x d W 9 0 O 1 N l Y 3 R p b 2 4 x L z I w M j J f U m V w b 3 J 0 Z S B k Z S B F a m V j d W N p w 7 N u I E N v b n R y Y W N 0 d W F s I C g y K S 9 B d X R v U m V t b 3 Z l Z E N v b H V t b n M x L n t G a W 5 h b G l 6 Y W N p w 7 N u I G R l Z m l u a X R p d m E s M T I 3 f S Z x d W 9 0 O y w m c X V v d D t T Z W N 0 a W 9 u M S 8 y M D I y X 1 J l c G 9 y d G U g Z G U g R W p l Y 3 V j a c O z b i B D b 2 5 0 c m F j d H V h b C A o M i k v Q X V 0 b 1 J l b W 9 2 Z W R D b 2 x 1 b W 5 z M S 5 7 R G F 0 b 3 M g Z G U g Q 2 V z a c O z b i w x M j h 9 J n F 1 b 3 Q 7 L C Z x d W 9 0 O 1 N l Y 3 R p b 2 4 x L z I w M j J f U m V w b 3 J 0 Z S B k Z S B F a m V j d W N p w 7 N u I E N v b n R y Y W N 0 d W F s I C g y K S 9 B d X R v U m V t b 3 Z l Z E N v b H V t b n M x L n t D Y W 5 0 a W R h Z C B k Z S B z d X N w Z W 5 z a c O z b m V z I H J l Y W x p L D E y O X 0 m c X V v d D s s J n F 1 b 3 Q 7 U 2 V j d G l v b j E v M j A y M l 9 S Z X B v c n R l I G R l I E V q Z W N 1 Y 2 n D s 2 4 g Q 2 9 u d H J h Y 3 R 1 Y W w g K D I p L 0 F 1 d G 9 S Z W 1 v d m V k Q 2 9 s d W 1 u c z E u e 1 N 1 c 2 N y a X B j a c O z b i B k Z S B s Y S B z d X N w Z W 5 z a c O z b i w x M z B 9 J n F 1 b 3 Q 7 L C Z x d W 9 0 O 1 N l Y 3 R p b 2 4 x L z I w M j J f U m V w b 3 J 0 Z S B k Z S B F a m V j d W N p w 7 N u I E N v b n R y Y W N 0 d W F s I C g y K S 9 B d X R v U m V t b 3 Z l Z E N v b H V t b n M x L n t E w 6 1 h c y B k Z S B z d X N w Z W 5 z a c O z b i w x M z F 9 J n F 1 b 3 Q 7 L C Z x d W 9 0 O 1 N l Y 3 R p b 2 4 x L z I w M j J f U m V w b 3 J 0 Z S B k Z S B F a m V j d W N p w 7 N u I E N v b n R y Y W N 0 d W F s I C g y K S 9 B d X R v U m V t b 3 Z l Z E N v b H V t b n M x L n t U Z X J t a W 5 h Y 2 n D s 2 4 g Y W 5 0 a W N p c G F k Y S w x M z J 9 J n F 1 b 3 Q 7 L C Z x d W 9 0 O 1 N l Y 3 R p b 2 4 x L z I w M j J f U m V w b 3 J 0 Z S B k Z S B F a m V j d W N p w 7 N u I E N v b n R y Y W N 0 d W F s I C g y K S 9 B d X R v U m V t b 3 Z l Z E N v b H V t b n M x L n t G Z W N o Y S B J b m Z v c m 1 l I E Z p b m F s L D E z M 3 0 m c X V v d D s s J n F 1 b 3 Q 7 U 2 V j d G l v b j E v M j A y M l 9 S Z X B v c n R l I G R l I E V q Z W N 1 Y 2 n D s 2 4 g Q 2 9 u d H J h Y 3 R 1 Y W w g K D I p L 0 F 1 d G 9 S Z W 1 v d m V k Q 2 9 s d W 1 u c z E u e 1 B y b 2 N l Z G U g Y S B s a X F 1 a W R h Y 2 n D s 2 4 s M T M 0 f S Z x d W 9 0 O y w m c X V v d D t T Z W N 0 a W 9 u M S 8 y M D I y X 1 J l c G 9 y d G U g Z G U g R W p l Y 3 V j a c O z b i B D b 2 5 0 c m F j d H V h b C A o M i k v Q X V 0 b 1 J l b W 9 2 Z W R D b 2 x 1 b W 5 z M S 5 7 T G l x d W l k Y W N p w 7 N u I H J l c X V l c m l k Y S w x M z V 9 J n F 1 b 3 Q 7 L C Z x d W 9 0 O 1 N l Y 3 R p b 2 4 x L z I w M j J f U m V w b 3 J 0 Z S B k Z S B F a m V j d W N p w 7 N u I E N v b n R y Y W N 0 d W F s I C g y K S 9 B d X R v U m V t b 3 Z l Z E N v b H V t b n M x L n t U a X B v I G x p c X V p Z G F j a c O z b i w x M z Z 9 J n F 1 b 3 Q 7 L C Z x d W 9 0 O 1 N l Y 3 R p b 2 4 x L z I w M j J f U m V w b 3 J 0 Z S B k Z S B F a m V j d W N p w 7 N u I E N v b n R y Y W N 0 d W F s I C g y K S 9 B d X R v U m V t b 3 Z l Z E N v b H V t b n M x L n t T d X N j c m l w Y 2 n D s 2 4 g Y W N 0 Y S B s a X F 1 a W R h Y 2 n D s 2 4 s M T M 3 f S Z x d W 9 0 O y w m c X V v d D t T Z W N 0 a W 9 u M S 8 y M D I y X 1 J l c G 9 y d G U g Z G U g R W p l Y 3 V j a c O z b i B D b 2 5 0 c m F j d H V h b C A o M i k v Q X V 0 b 1 J l b W 9 2 Z W R D b 2 x 1 b W 5 z M S 5 7 T 2 J z Z X J 2 Y W N p b 2 5 l c y B s a X F 1 a W R h Y 2 n D s 2 4 s M T M 4 f S Z x d W 9 0 O y w m c X V v d D t T Z W N 0 a W 9 u M S 8 y M D I y X 1 J l c G 9 y d G U g Z G U g R W p l Y 3 V j a c O z b i B D b 2 5 0 c m F j d H V h b C A o M i k v Q X V 0 b 1 J l b W 9 2 Z W R D b 2 x 1 b W 5 z M S 5 7 T G l x d W l k Y W N p w 7 N u I C 0 g Q X B y b 2 J h Y 2 n D s 2 4 g b 3 J k Z W 4 s M T M 5 f S Z x d W 9 0 O y w m c X V v d D t T Z W N 0 a W 9 u M S 8 y M D I y X 1 J l c G 9 y d G U g Z G U g R W p l Y 3 V j a c O z b i B D b 2 5 0 c m F j d H V h b C A o M i k v Q X V 0 b 1 J l b W 9 2 Z W R D b 2 x 1 b W 5 z M S 5 7 Q 2 l l c n J l I G R l I G V 4 c G V k a W V u d G U s M T Q w f S Z x d W 9 0 O y w m c X V v d D t T Z W N 0 a W 9 u M S 8 y M D I y X 1 J l c G 9 y d G U g Z G U g R W p l Y 3 V j a c O z b i B D b 2 5 0 c m F j d H V h b C A o M i k v Q X V 0 b 1 J l b W 9 2 Z W R D b 2 x 1 b W 5 z M S 5 7 S n V z d G l m a W N h Y 2 n D s 2 4 s M T Q x f S Z x d W 9 0 O y w m c X V v d D t T Z W N 0 a W 9 u M S 8 y M D I y X 1 J l c G 9 y d G U g Z G U g R W p l Y 3 V j a c O z b i B D b 2 5 0 c m F j d H V h b C A o M i k v Q X V 0 b 1 J l b W 9 2 Z W R D b 2 x 1 b W 5 z M S 5 7 T 2 J s a W d h Y 2 l v b m V z I E V z c G V j a W F s Z X M g Y 2 9 u d H J h L D E 0 M n 0 m c X V v d D s s J n F 1 b 3 Q 7 U 2 V j d G l v b j E v M j A y M l 9 S Z X B v c n R l I G R l I E V q Z W N 1 Y 2 n D s 2 4 g Q 2 9 u d H J h Y 3 R 1 Y W w g K D I p L 0 F 1 d G 9 S Z W 1 v d m V k Q 2 9 s d W 1 u c z E u e 0 9 i b G l n Y W N p b 2 5 l c y B z d X B l c n Z p c 2 9 y I G 8 g a W 5 0 Z S w x N D N 9 J n F 1 b 3 Q 7 L C Z x d W 9 0 O 1 N l Y 3 R p b 2 4 x L z I w M j J f U m V w b 3 J 0 Z S B k Z S B F a m V j d W N p w 7 N u I E N v b n R y Y W N 0 d W F s I C g y K S 9 B d X R v U m V t b 3 Z l Z E N v b H V t b n M x L n t P Y m x p Z 2 F j a W 9 u Z X M g U 0 R I L D E 0 N H 0 m c X V v d D s s J n F 1 b 3 Q 7 U 2 V j d G l v b j E v M j A y M l 9 S Z X B v c n R l I G R l I E V q Z W N 1 Y 2 n D s 2 4 g Q 2 9 u d H J h Y 3 R 1 Y W w g K D I p L 0 F 1 d G 9 S Z W 1 v d m V k Q 2 9 s d W 1 u c z E u e 1 B y b 2 R 1 Y 3 R v c y w g Z W 5 0 c m V n Y W J s Z X M g I G 8 g c m V z d S w x N D V 9 J n F 1 b 3 Q 7 L C Z x d W 9 0 O 1 N l Y 3 R p b 2 4 x L z I w M j J f U m V w b 3 J 0 Z S B k Z S B F a m V j d W N p w 7 N u I E N v b n R y Y W N 0 d W F s I C g y K S 9 B d X R v U m V t b 3 Z l Z E N v b H V t b n M x L n t B Z m l s a W F j a c O z b i B T R 1 J M L D E 0 N n 0 m c X V v d D s s J n F 1 b 3 Q 7 U 2 V j d G l v b j E v M j A y M l 9 S Z X B v c n R l I G R l I E V q Z W N 1 Y 2 n D s 2 4 g Q 2 9 u d H J h Y 3 R 1 Y W w g K D I p L 0 F 1 d G 9 S Z W 1 v d m V k Q 2 9 s d W 1 u c z E u e 0 Z 1 b m N p w 7 N u L D E 0 N 3 0 m c X V v d D t d L C Z x d W 9 0 O 0 N v b H V t b k N v d W 5 0 J n F 1 b 3 Q 7 O j E 0 O C w m c X V v d D t L Z X l D b 2 x 1 b W 5 O Y W 1 l c y Z x d W 9 0 O z p b X S w m c X V v d D t D 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U m V s Y X R p b 2 5 z a G l w S W 5 m b y Z x d W 9 0 O z p b X X 0 i I C 8 + P C 9 T d G F i b G V F b n R y a W V z P j w v S X R l b T 4 8 S X R l b T 4 8 S X R l b U x v Y 2 F 0 a W 9 u P j x J d G V t V H l w Z T 5 G b 3 J t d W x h P C 9 J d G V t V H l w Z T 4 8 S X R l b V B h d G g + U 2 V j d G l v b j E v M j A y M l 9 S Z X B v c n R l J T I w Z G U l M j B F a m V j d W N p J U M z J U I z b i U y M E N v b n R y Y W N 0 d W F s J T I w K D I p L 0 9 y a W d l b j w v S X R l b V B h d G g + P C 9 J d G V t T G 9 j Y X R p b 2 4 + P F N 0 Y W J s Z U V u d H J p Z X M g L z 4 8 L 0 l 0 Z W 0 + P E l 0 Z W 0 + P E l 0 Z W 1 M b 2 N h d G l v b j 4 8 S X R l b V R 5 c G U + R m 9 y b X V s Y T w v S X R l b V R 5 c G U + P E l 0 Z W 1 Q Y X R o P l N l Y 3 R p b 2 4 x L z I w M j J f U m V w b 3 J 0 Z S U y M G R l J T I w R W p l Y 3 V j a S V D M y V C M 2 4 l M j B D b 2 5 0 c m F j d H V h b C U y M C g y K S 9 F b m N h Y m V 6 Y W R v c y U y M H B y b 2 1 v d m l k b 3 M 8 L 0 l 0 Z W 1 Q Y X R o P j w v S X R l b U x v Y 2 F 0 a W 9 u P j x T d G F i b G V F b n R y a W V z I C 8 + P C 9 J d G V t P j x J d G V t P j x J d G V t T G 9 j Y X R p b 2 4 + P E l 0 Z W 1 U e X B l P k Z v c m 1 1 b G E 8 L 0 l 0 Z W 1 U e X B l P j x J d G V t U G F 0 a D 5 T Z W N 0 a W 9 u M S 8 y M D I y X 1 J l c G 9 y d G U l M j B k Z S U y M E V q Z W N 1 Y 2 k l Q z M l Q j N u J T I w Q 2 9 u d H J h Y 3 R 1 Y W w l M j A o M i k v V G l w b y U y M G N h b W J p Y W R v P C 9 J d G V t U G F 0 a D 4 8 L 0 l 0 Z W 1 M b 2 N h d G l v b j 4 8 U 3 R h Y m x l R W 5 0 c m l l c y A v P j w v S X R l b T 4 8 S X R l b T 4 8 S X R l b U x v Y 2 F 0 a W 9 u P j x J d G V t V H l w Z T 5 G b 3 J t d W x h P C 9 J d G V t V H l w Z T 4 8 S X R l b V B h d G g + U 2 V j d G l v b j E v M j A y M 1 9 S Z X B v c n R l J T I w Z G U l M j B F a m V j d W N p J U M z J U I z b i U y M E N v b n R y Y W N 0 d W F s 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N z U i I C 8 + P E V u d H J 5 I F R 5 c G U 9 I k Z p b G x F c n J v c k N v Z G U i I F Z h b H V l P S J z V W 5 r b m 9 3 b i I g L z 4 8 R W 5 0 c n k g V H l w Z T 0 i R m l s b E V y c m 9 y Q 2 9 1 b n Q i I F Z h b H V l P S J s M S I g L z 4 8 R W 5 0 c n k g V H l w Z T 0 i R m l s b E x h c 3 R V c G R h d G V k I i B W Y W x 1 Z T 0 i Z D I w M j M t M T I t M j l U M D A 6 M D k 6 M j I u O D c 1 M z M 3 M 1 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Q 2 9 s d W 1 u Q 2 9 1 b n Q m c X V v d D s 6 N j A s J n F 1 b 3 Q 7 S 2 V 5 Q 2 9 s d W 1 u T m F t Z X M m c X V v d D s 6 W 1 0 s J n F 1 b 3 Q 7 Q 2 9 s d W 1 u S W R l b n R p d G l l c y Z x d W 9 0 O z p b J n F 1 b 3 Q 7 U 2 V j d G l v b j E v U m V w b 3 J 0 Z S B J b m Z v c m 1 l c y B k Z S B T d X B l c n Z p c 2 n D s 2 4 v Q X V 0 b 1 J l b W 9 2 Z W R D b 2 x 1 b W 5 z M S 5 7 V m l n Z W 5 j a W E s M H 0 m c X V v d D s s J n F 1 b 3 Q 7 U 2 V j d G l v b j E v U m V w b 3 J 0 Z S B J b m Z v c m 1 l c y B k Z S B T d X B l c n Z p c 2 n D s 2 4 v Q X V 0 b 1 J l b W 9 2 Z W R D b 2 x 1 b W 5 z M S 5 7 T W 9 k Y W x p Z G F k I G R l I H N l b G V j Y 2 n D s 2 4 s M X 0 m c X V v d D s s J n F 1 b 3 Q 7 U 2 V j d G l v b j E v U m V w b 3 J 0 Z S B J b m Z v c m 1 l c y B k Z S B T d X B l c n Z p c 2 n D s 2 4 v Q X V 0 b 1 J l b W 9 2 Z W R D b 2 x 1 b W 5 z M S 5 7 V G l w b y B k Z S B T d W J h c 3 R h I E l u d m V y c 2 n D s 2 4 s M n 0 m c X V v d D s s J n F 1 b 3 Q 7 U 2 V j d G l v b j E v U m V w b 3 J 0 Z S B J b m Z v c m 1 l c y B k Z S B T d X B l c n Z p c 2 n D s 2 4 v Q X V 0 b 1 J l b W 9 2 Z W R D b 2 x 1 b W 5 z M S 5 7 V G l w b y B j b 2 5 0 c m F 0 b y w z f S Z x d W 9 0 O y w m c X V v d D t T Z W N 0 a W 9 u M S 9 S Z X B v c n R l I E l u Z m 9 y b W V z I G R l I F N 1 c G V y d m l z a c O z b i 9 B d X R v U m V t b 3 Z l Z E N v b H V t b n M x L n t O w 7 p t Z X J v I G R l I H B y b 2 N l c 2 8 s N H 0 m c X V v d D s s J n F 1 b 3 Q 7 U 2 V j d G l v b j E v U m V w b 3 J 0 Z S B J b m Z v c m 1 l c y B k Z S B T d X B l c n Z p c 2 n D s 2 4 v Q X V 0 b 1 J l b W 9 2 Z W R D b 2 x 1 b W 5 z M S 5 7 T s K w I E V 4 c G V k a W V u d G U g U H J l Y 2 9 u d H J h Y 3 R 1 Y W w s N X 0 m c X V v d D s s J n F 1 b 3 Q 7 U 2 V j d G l v b j E v U m V w b 3 J 0 Z S B J b m Z v c m 1 l c y B k Z S B T d X B l c n Z p c 2 n D s 2 4 v Q X V 0 b 1 J l b W 9 2 Z W R D b 2 x 1 b W 5 z M S 5 7 T s K w I E V 4 c G V k a W V u d G U g Q 2 9 u d H J h Y 3 R 1 Y W w s N n 0 m c X V v d D s s J n F 1 b 3 Q 7 U 2 V j d G l v b j E v U m V w b 3 J 0 Z S B J b m Z v c m 1 l c y B k Z S B T d X B l c n Z p c 2 n D s 2 4 v Q X V 0 b 1 J l b W 9 2 Z W R D b 2 x 1 b W 5 z M S 5 7 T s O 6 b W V y b y B k Z S B j b 2 5 0 c m F 0 b y w 3 f S Z x d W 9 0 O y w m c X V v d D t T Z W N 0 a W 9 u M S 9 S Z X B v c n R l I E l u Z m 9 y b W V z I G R l I F N 1 c G V y d m l z a c O z b i 9 B d X R v U m V t b 3 Z l Z E N v b H V t b n M x L n t O w 7 p t Z X J v I G R l I G 9 y Z G V u I G R l I G N v b X B y Y S B U V k V D L D h 9 J n F 1 b 3 Q 7 L C Z x d W 9 0 O 1 N l Y 3 R p b 2 4 x L 1 J l c G 9 y d G U g S W 5 m b 3 J t Z X M g Z G U g U 3 V w Z X J 2 a X N p w 7 N u L 0 F 1 d G 9 S Z W 1 v d m V k Q 2 9 s d W 1 u c z E u e 0 9 i a m V 0 b y w 5 f S Z x d W 9 0 O y w m c X V v d D t T Z W N 0 a W 9 u M S 9 S Z X B v c n R l I E l u Z m 9 y b W V z I G R l I F N 1 c G V y d m l z a c O z b i 9 B d X R v U m V t b 3 Z l Z E N v b H V t b n M x L n t D b 2 5 0 c m F 0 a X N 0 Y S w x M H 0 m c X V v d D s s J n F 1 b 3 Q 7 U 2 V j d G l v b j E v U m V w b 3 J 0 Z S B J b m Z v c m 1 l c y B k Z S B T d X B l c n Z p c 2 n D s 2 4 v Q X V 0 b 1 J l b W 9 2 Z W R D b 2 x 1 b W 5 z M S 5 7 S W Q g Y 2 9 u d H J h d G l z d G E s M T F 9 J n F 1 b 3 Q 7 L C Z x d W 9 0 O 1 N l Y 3 R p b 2 4 x L 1 J l c G 9 y d G U g S W 5 m b 3 J t Z X M g Z G U g U 3 V w Z X J 2 a X N p w 7 N u L 0 F 1 d G 9 S Z W 1 v d m V k Q 2 9 s d W 1 u c z E u e 0 T D r W d p d G 8 g Z G U g V m V y a W Z p Y 2 F j a c O z b i B J Z C w x M n 0 m c X V v d D s s J n F 1 b 3 Q 7 U 2 V j d G l v b j E v U m V w b 3 J 0 Z S B J b m Z v c m 1 l c y B k Z S B T d X B l c n Z p c 2 n D s 2 4 v Q X V 0 b 1 J l b W 9 2 Z W R D b 2 x 1 b W 5 z M S 5 7 V G l w b y B J R C w x M 3 0 m c X V v d D s s J n F 1 b 3 Q 7 U 2 V j d G l v b j E v U m V w b 3 J 0 Z S B J b m Z v c m 1 l c y B k Z S B T d X B l c n Z p c 2 n D s 2 4 v Q X V 0 b 1 J l b W 9 2 Z W R D b 2 x 1 b W 5 z M S 5 7 R X N 0 Y W R v L D E 0 f S Z x d W 9 0 O y w m c X V v d D t T Z W N 0 a W 9 u M S 9 S Z X B v c n R l I E l u Z m 9 y b W V z I G R l I F N 1 c G V y d m l z a c O z b i 9 B d X R v U m V t b 3 Z l Z E N v b H V t b n M x L n t O w r A g S W 5 m b 3 J t Z S B k Z S B T d X B l c n Z p c 2 n D s 2 4 s M T V 9 J n F 1 b 3 Q 7 L C Z x d W 9 0 O 1 N l Y 3 R p b 2 4 x L 1 J l c G 9 y d G U g S W 5 m b 3 J t Z X M g Z G U g U 3 V w Z X J 2 a X N p w 7 N u L 0 F 1 d G 9 S Z W 1 v d m V k Q 2 9 s d W 1 u c z E u e 1 R p c G 8 g Z G U g a W 5 m b 3 J t Z S w x N n 0 m c X V v d D s s J n F 1 b 3 Q 7 U 2 V j d G l v b j E v U m V w b 3 J 0 Z S B J b m Z v c m 1 l c y B k Z S B T d X B l c n Z p c 2 n D s 2 4 v Q X V 0 b 1 J l b W 9 2 Z W R D b 2 x 1 b W 5 z M S 5 7 R m V j a G E g Z G V z Z G U s M T d 9 J n F 1 b 3 Q 7 L C Z x d W 9 0 O 1 N l Y 3 R p b 2 4 x L 1 J l c G 9 y d G U g S W 5 m b 3 J t Z X M g Z G U g U 3 V w Z X J 2 a X N p w 7 N u L 0 F 1 d G 9 S Z W 1 v d m V k Q 2 9 s d W 1 u c z E u e 0 Z l Y 2 h h I G h h c 3 R h L D E 4 f S Z x d W 9 0 O y w m c X V v d D t T Z W N 0 a W 9 u M S 9 S Z X B v c n R l I E l u Z m 9 y b W V z I G R l I F N 1 c G V y d m l z a c O z b i 9 B d X R v U m V t b 3 Z l Z E N v b H V t b n M x L n t W Y W x v c i B l a m V j d X R h Z G 8 g Y W N 1 b X V s Y W R v L D E 5 f S Z x d W 9 0 O y w m c X V v d D t T Z W N 0 a W 9 u M S 9 S Z X B v c n R l I E l u Z m 9 y b W V z I G R l I F N 1 c G V y d m l z a c O z b i 9 B d X R v U m V t b 3 Z l Z E N v b H V t b n M x L n t F a m V j d W N p w 7 N u I G b D r X N p Y 2 E s M j B 9 J n F 1 b 3 Q 7 L C Z x d W 9 0 O 1 N l Y 3 R p b 2 4 x L 1 J l c G 9 y d G U g S W 5 m b 3 J t Z X M g Z G U g U 3 V w Z X J 2 a X N p w 7 N u L 0 F 1 d G 9 S Z W 1 v d m V k Q 2 9 s d W 1 u c z E u e 1 Z h b G 9 y I G d p c m 9 z I G F j d W 1 1 b G F k b 3 M s M j F 9 J n F 1 b 3 Q 7 L C Z x d W 9 0 O 1 N l Y 3 R p b 2 4 x L 1 J l c G 9 y d G U g S W 5 m b 3 J t Z X M g Z G U g U 3 V w Z X J 2 a X N p w 7 N u L 0 F 1 d G 9 S Z W 1 v d m V k Q 2 9 s d W 1 u c z E u e 1 Z h b G 9 y I E 5 v I E V q Z W N 1 d G F k b y B k Z W w g Y 2 9 u d H J h d C w y M n 0 m c X V v d D s s J n F 1 b 3 Q 7 U 2 V j d G l v b j E v U m V w b 3 J 0 Z S B J b m Z v c m 1 l c y B k Z S B T d X B l c n Z p c 2 n D s 2 4 v Q X V 0 b 1 J l b W 9 2 Z W R D b 2 x 1 b W 5 z M S 5 7 U G 9 y Y 2 V u d G F q Z S B k Z S B l a m V j d W N p w 7 N u I H B y Z X N 1 c C w y M 3 0 m c X V v d D s s J n F 1 b 3 Q 7 U 2 V j d G l v b j E v U m V w b 3 J 0 Z S B J b m Z v c m 1 l c y B k Z S B T d X B l c n Z p c 2 n D s 2 4 v Q X V 0 b 1 J l b W 9 2 Z W R D b 2 x 1 b W 5 z M S 5 7 T 2 J s a W d h Y 2 l v b m V z I E d l b m V y Y W x l c y w y N H 0 m c X V v d D s s J n F 1 b 3 Q 7 U 2 V j d G l v b j E v U m V w b 3 J 0 Z S B J b m Z v c m 1 l c y B k Z S B T d X B l c n Z p c 2 n D s 2 4 v Q X V 0 b 1 J l b W 9 2 Z W R D b 2 x 1 b W 5 z M S 5 7 U 2 V n d W l t a W V u d G 8 g T 2 J s a W d h Y 2 l v b m V z I E d l b m V y L D I 1 f S Z x d W 9 0 O y w m c X V v d D t T Z W N 0 a W 9 u M S 9 S Z X B v c n R l I E l u Z m 9 y b W V z I G R l I F N 1 c G V y d m l z a c O z b i 9 B d X R v U m V t b 3 Z l Z E N v b H V t b n M x L n t P Y m x p Z 2 F j a W 9 u Z X M g R X N w Z W N p Y W x l c y B j b 2 5 0 c m E s M j Z 9 J n F 1 b 3 Q 7 L C Z x d W 9 0 O 1 N l Y 3 R p b 2 4 x L 1 J l c G 9 y d G U g S W 5 m b 3 J t Z X M g Z G U g U 3 V w Z X J 2 a X N p w 7 N u L 0 F 1 d G 9 S Z W 1 v d m V k Q 2 9 s d W 1 u c z E u e 1 N l Z 3 V p b W l l b n R v I E 9 i b G l n Y W N p b 2 5 l c y B F c 3 B l Y y w y N 3 0 m c X V v d D s s J n F 1 b 3 Q 7 U 2 V j d G l v b j E v U m V w b 3 J 0 Z S B J b m Z v c m 1 l c y B k Z S B T d X B l c n Z p c 2 n D s 2 4 v Q X V 0 b 1 J l b W 9 2 Z W R D b 2 x 1 b W 5 z M S 5 7 U 2 V y d m l j a W 9 z L 3 B y b 2 R 1 Y 3 R v c y 9 v Y n J h L D I 4 f S Z x d W 9 0 O y w m c X V v d D t T Z W N 0 a W 9 u M S 9 S Z X B v c n R l I E l u Z m 9 y b W V z I G R l I F N 1 c G V y d m l z a c O z b i 9 B d X R v U m V t b 3 Z l Z E N v b H V t b n M x L n t T Z W d 1 a W 1 p Z W 5 0 b y B z Z X J 2 a W N p b 3 M v c H J v Z H V j d G 8 s M j l 9 J n F 1 b 3 Q 7 L C Z x d W 9 0 O 1 N l Y 3 R p b 2 4 x L 1 J l c G 9 y d G U g S W 5 m b 3 J t Z X M g Z G U g U 3 V w Z X J 2 a X N p w 7 N u L 0 F 1 d G 9 S Z W 1 v d m V k Q 2 9 s d W 1 u c z E u e 1 J l d H J h c 2 9 z I H B s Y W 4 g Z W p l Y 3 V j a c O z b i w z M H 0 m c X V v d D s s J n F 1 b 3 Q 7 U 2 V j d G l v b j E v U m V w b 3 J 0 Z S B J b m Z v c m 1 l c y B k Z S B T d X B l c n Z p c 2 n D s 2 4 v Q X V 0 b 1 J l b W 9 2 Z W R D b 2 x 1 b W 5 z M S 5 7 Q X B v c n R l c y B Q Y X J h Z m l z Y 2 F s Z X M s M z F 9 J n F 1 b 3 Q 7 L C Z x d W 9 0 O 1 N l Y 3 R p b 2 4 x L 1 J l c G 9 y d G U g S W 5 m b 3 J t Z X M g Z G U g U 3 V w Z X J 2 a X N p w 7 N u L 0 F 1 d G 9 S Z W 1 v d m V k Q 2 9 s d W 1 u c z E u e 0 N v b X V u a W N h Y 2 n D s 2 4 g V U d Q U C w z M n 0 m c X V v d D s s J n F 1 b 3 Q 7 U 2 V j d G l v b j E v U m V w b 3 J 0 Z S B J b m Z v c m 1 l c y B k Z S B T d X B l c n Z p c 2 n D s 2 4 v Q X V 0 b 1 J l b W 9 2 Z W R D b 2 x 1 b W 5 z M S 5 7 R m V j a G E g Y 2 9 t d W 5 p Y 2 F j a c O z b i B V R 1 B Q L D M z f S Z x d W 9 0 O y w m c X V v d D t T Z W N 0 a W 9 u M S 9 S Z X B v c n R l I E l u Z m 9 y b W V z I G R l I F N 1 c G V y d m l z a c O z b i 9 B d X R v U m V t b 3 Z l Z E N v b H V t b n M x L n t D Z X J 0 a W Z p Y 2 F j a c O z b i B Q Y W d v c y B k Z S B B c G 9 y d G V z L D M 0 f S Z x d W 9 0 O y w m c X V v d D t T Z W N 0 a W 9 u M S 9 S Z X B v c n R l I E l u Z m 9 y b W V z I G R l I F N 1 c G V y d m l z a c O z b i 9 B d X R v U m V t b 3 Z l Z E N v b H V t b n M x L n t O L i B w Y W d v c y B y Z W F s a X p h Z G 9 z L D M 1 f S Z x d W 9 0 O y w m c X V v d D t T Z W N 0 a W 9 u M S 9 S Z X B v c n R l I E l u Z m 9 y b W V z I G R l I F N 1 c G V y d m l z a c O z b i 9 B d X R v U m V t b 3 Z l Z E N v b H V t b n M x L n t T Y W x k b y B h I E Z h d m 9 y I G R l I E N v b n R y Y X R p c 3 R h L D M 2 f S Z x d W 9 0 O y w m c X V v d D t T Z W N 0 a W 9 u M S 9 S Z X B v c n R l I E l u Z m 9 y b W V z I G R l I F N 1 c G V y d m l z a c O z b i 9 B d X R v U m V t b 3 Z l Z E N v b H V t b n M x L n t W Y W x v c i B p b m l j a W F s I G N v b n R y Y X R v L D M 3 f S Z x d W 9 0 O y w m c X V v d D t T Z W N 0 a W 9 u M S 9 S Z X B v c n R l I E l u Z m 9 y b W V z I G R l I F N 1 c G V y d m l z a c O z b i 9 B d X R v U m V t b 3 Z l Z E N v b H V t b n M x L n t W Y W x v c i B 0 b 3 R h b C B h Z G l j a W 9 u Z X M s M z h 9 J n F 1 b 3 Q 7 L C Z x d W 9 0 O 1 N l Y 3 R p b 2 4 x L 1 J l c G 9 y d G U g S W 5 m b 3 J t Z X M g Z G U g U 3 V w Z X J 2 a X N p w 7 N u L 0 F 1 d G 9 S Z W 1 v d m V k Q 2 9 s d W 1 u c z E u e 1 Z h b G 9 y I H R v d G F s I G N v b n R y Y X R v I G N v b i B h Z G l j a S w z O X 0 m c X V v d D s s J n F 1 b 3 Q 7 U 2 V j d G l v b j E v U m V w b 3 J 0 Z S B J b m Z v c m 1 l c y B k Z S B T d X B l c n Z p c 2 n D s 2 4 v Q X V 0 b 1 J l b W 9 2 Z W R D b 2 x 1 b W 5 z M S 5 7 T W 9 u Z W R h L D Q w f S Z x d W 9 0 O y w m c X V v d D t T Z W N 0 a W 9 u M S 9 S Z X B v c n R l I E l u Z m 9 y b W V z I G R l I F N 1 c G V y d m l z a c O z b i 9 B d X R v U m V t b 3 Z l Z E N v b H V t b n M x L n t D d W 1 w b G l t a W V u d G 8 g b 2 J s a W d h Y 2 n D s 2 5 l c y B w Y W N 0 L D Q x f S Z x d W 9 0 O y w m c X V v d D t T Z W N 0 a W 9 u M S 9 S Z X B v c n R l I E l u Z m 9 y b W V z I G R l I F N 1 c G V y d m l z a c O z b i 9 B d X R v U m V t b 3 Z l Z E N v b H V t b n M x L n t P c G 9 y d H V u a W R h Z C B k Z S B l b n R y Z W d h L D Q y f S Z x d W 9 0 O y w m c X V v d D t T Z W N 0 a W 9 u M S 9 S Z X B v c n R l I E l u Z m 9 y b W V z I G R l I F N 1 c G V y d m l z a c O z b i 9 B d X R v U m V t b 3 Z l Z E N v b H V t b n M x L n t D Y W x p Z G F k I G R l b C B z Z X J 2 a W N p b y B 5 L 2 8 g Y m l l b m U s N D N 9 J n F 1 b 3 Q 7 L C Z x d W 9 0 O 1 N l Y 3 R p b 2 4 x L 1 J l c G 9 y d G U g S W 5 m b 3 J t Z X M g Z G U g U 3 V w Z X J 2 a X N p w 7 N u L 0 F 1 d G 9 S Z W 1 v d m V k Q 2 9 s d W 1 u c z E u e 1 J l Y 2 9 t Z W 5 k Y W N p w 7 N u L D Q 0 f S Z x d W 9 0 O y w m c X V v d D t T Z W N 0 a W 9 u M S 9 S Z X B v c n R l I E l u Z m 9 y b W V z I G R l I F N 1 c G V y d m l z a c O z b i 9 B d X R v U m V t b 3 Z l Z E N v b H V t b n M x L n t Q d W J s a W N h Y 2 n D s 2 4 g Z G V s I G l u Z m 9 y b W U g Q 0 N F L D Q 1 f S Z x d W 9 0 O y w m c X V v d D t T Z W N 0 a W 9 u M S 9 S Z X B v c n R l I E l u Z m 9 y b W V z I G R l I F N 1 c G V y d m l z a c O z b i 9 B d X R v U m V t b 3 Z l Z E N v b H V t b n M x L n t G Z W N o Y S B J b m Z v c m 1 l L D Q 2 f S Z x d W 9 0 O y w m c X V v d D t T Z W N 0 a W 9 u M S 9 S Z X B v c n R l I E l u Z m 9 y b W V z I G R l I F N 1 c G V y d m l z a c O z b i 9 B d X R v U m V t b 3 Z l Z E N v b H V t b n M x L n t T d X B l c n Z p c 2 9 y I G V q Z W N 1 Y 2 n D s 2 4 s N D d 9 J n F 1 b 3 Q 7 L C Z x d W 9 0 O 1 N l Y 3 R p b 2 4 x L 1 J l c G 9 y d G U g S W 5 m b 3 J t Z X M g Z G U g U 3 V w Z X J 2 a X N p w 7 N u L 0 F 1 d G 9 S Z W 1 v d m V k Q 2 9 s d W 1 u c z E u e 0 V u d G l k Y W Q g c 3 V w Z X J 2 I G V q Z W N 1 Y 2 n D s 2 4 s N D h 9 J n F 1 b 3 Q 7 L C Z x d W 9 0 O 1 N l Y 3 R p b 2 4 x L 1 J l c G 9 y d G U g S W 5 m b 3 J t Z X M g Z G U g U 3 V w Z X J 2 a X N p w 7 N u L 0 F 1 d G 9 S Z W 1 v d m V k Q 2 9 s d W 1 u c z E u e 0 5 v b W J y Z S B k Z S B T d X B l c n Z p c 2 9 y L D Q 5 f S Z x d W 9 0 O y w m c X V v d D t T Z W N 0 a W 9 u M S 9 S Z X B v c n R l I E l u Z m 9 y b W V z I G R l I F N 1 c G V y d m l z a c O z b i 9 B d X R v U m V t b 3 Z l Z E N v b H V t b n M x L n t D Y X J n b y B z d X B l c n Y g Z W p l Y 3 V j a c O z b i w 1 M H 0 m c X V v d D s s J n F 1 b 3 Q 7 U 2 V j d G l v b j E v U m V w b 3 J 0 Z S B J b m Z v c m 1 l c y B k Z S B T d X B l c n Z p c 2 n D s 2 4 v Q X V 0 b 1 J l b W 9 2 Z W R D b 2 x 1 b W 5 z M S 5 7 V G l w b y B J R C B T d X B l c n Z p c 2 9 y I G V q Z W N 1 Y 2 n D s 2 4 s N T F 9 J n F 1 b 3 Q 7 L C Z x d W 9 0 O 1 N l Y 3 R p b 2 4 x L 1 J l c G 9 y d G U g S W 5 m b 3 J t Z X M g Z G U g U 3 V w Z X J 2 a X N p w 7 N u L 0 F 1 d G 9 S Z W 1 v d m V k Q 2 9 s d W 1 u c z E u e 0 l k I F N 1 c G V y d m l z b 3 I g Z W p l Y 3 V j a c O z b i w 1 M n 0 m c X V v d D s s J n F 1 b 3 Q 7 U 2 V j d G l v b j E v U m V w b 3 J 0 Z S B J b m Z v c m 1 l c y B k Z S B T d X B l c n Z p c 2 n D s 2 4 v Q X V 0 b 1 J l b W 9 2 Z W R D b 2 x 1 b W 5 z M S 5 7 Q 2 9 y c m V v I F N 1 c G V y d m l z b 3 I g Z W p l Y 3 V j a c O z b i w 1 M 3 0 m c X V v d D s s J n F 1 b 3 Q 7 U 2 V j d G l v b j E v U m V w b 3 J 0 Z S B J b m Z v c m 1 l c y B k Z S B T d X B l c n Z p c 2 n D s 2 4 v Q X V 0 b 1 J l b W 9 2 Z W R D b 2 x 1 b W 5 z M S 5 7 S W 5 p Y 2 l v I H N 1 c G V y d m l z a c O z b i w 1 N H 0 m c X V v d D s s J n F 1 b 3 Q 7 U 2 V j d G l v b j E v U m V w b 3 J 0 Z S B J b m Z v c m 1 l c y B k Z S B T d X B l c n Z p c 2 n D s 2 4 v Q X V 0 b 1 J l b W 9 2 Z W R D b 2 x 1 b W 5 z M S 5 7 R m l u Y W x p e m F j a c O z b i B z d X B l c n Z p c 2 n D s 2 4 s N T V 9 J n F 1 b 3 Q 7 L C Z x d W 9 0 O 1 N l Y 3 R p b 2 4 x L 1 J l c G 9 y d G U g S W 5 m b 3 J t Z X M g Z G U g U 3 V w Z X J 2 a X N p w 7 N u L 0 F 1 d G 9 S Z W 1 v d m V k Q 2 9 s d W 1 u c z E u e 0 l u d G V y d m V u d G 9 y L D U 2 f S Z x d W 9 0 O y w m c X V v d D t T Z W N 0 a W 9 u M S 9 S Z X B v c n R l I E l u Z m 9 y b W V z I G R l I F N 1 c G V y d m l z a c O z b i 9 B d X R v U m V t b 3 Z l Z E N v b H V t b n M x L n t U a X B v I E l E I E l u d G V y d m V u d G 9 y L D U 3 f S Z x d W 9 0 O y w m c X V v d D t T Z W N 0 a W 9 u M S 9 S Z X B v c n R l I E l u Z m 9 y b W V z I G R l I F N 1 c G V y d m l z a c O z b i 9 B d X R v U m V t b 3 Z l Z E N v b H V t b n M x L n t J Z C B J b n R l c n Z l b n R v c i w 1 O H 0 m c X V v d D s s J n F 1 b 3 Q 7 U 2 V j d G l v b j E v U m V w b 3 J 0 Z S B J b m Z v c m 1 l c y B k Z S B T d X B l c n Z p c 2 n D s 2 4 v Q X V 0 b 1 J l b W 9 2 Z W R D b 2 x 1 b W 5 z M S 5 7 T i 4 g Y 2 9 u d H J h d G 8 g a W 5 0 Z X J 2 Z W 5 0 b 3 L D r W E s N T l 9 J n F 1 b 3 Q 7 X S w m c X V v d D t S Z W x h d G l v b n N o a X B J b m Z v J n F 1 b 3 Q 7 O l t d f S I g L z 4 8 L 1 N 0 Y W J s Z U V u d H J p Z X M + P C 9 J d G V t P j x J d G V t P j x J d G V t T G 9 j Y X R p b 2 4 + P E l 0 Z W 1 U e X B l P k Z v c m 1 1 b G E 8 L 0 l 0 Z W 1 U e X B l P j x J d G V t U G F 0 a D 5 T Z W N 0 a W 9 u M S 9 S Z X B v c n R l J T I w S W 5 m b 3 J t Z X M l M j B k Z S U y M F N 1 c G V y d m l z a S V D M y V C M 2 4 v T 3 J p Z 2 V u P C 9 J d G V t U G F 0 a D 4 8 L 0 l 0 Z W 1 M b 2 N h d G l v b j 4 8 U 3 R h Y m x l R W 5 0 c m l l c y A v P j w v S X R l b T 4 8 S X R l b T 4 8 S X R l b U x v Y 2 F 0 a W 9 u P j x J d G V t V H l w Z T 5 G b 3 J t d W x h P C 9 J d G V t V H l w Z T 4 8 S X R l b V B h d G g + U 2 V j d G l v b j E v U m V w b 3 J 0 Z S U y M E l u Z m 9 y b W V z J T I w Z G U l M j B T d X B l c n Z p c 2 k l Q z M l Q j N u L 0 V u Y 2 F i Z X p h Z G 9 z J T I w c H J v b W 9 2 a W R v c z w v S X R l b V B h d G g + P C 9 J d G V t T G 9 j Y X R p b 2 4 + P F N 0 Y W J s Z U V u d H J p Z X M g L z 4 8 L 0 l 0 Z W 0 + P E l 0 Z W 0 + P E l 0 Z W 1 M b 2 N h d G l v b j 4 8 S X R l b V R 5 c G U + R m 9 y b X V s Y T w v S X R l b V R 5 c G U + P E l 0 Z W 1 Q Y X R o P l N l Y 3 R p b 2 4 x L 1 J l c G 9 y d G U l M j B J b m Z v c m 1 l c y U y M G R l J T I w U 3 V w Z X J 2 a X N p J U M z J U I z b i 9 U a X B v J T I w Y 2 F t Y m l h Z G 8 8 L 0 l 0 Z W 1 Q Y X R o P j w v S X R l b U x v Y 2 F 0 a W 9 u P j x T d G F i b G V F b n R y a W V z I C 8 + P C 9 J d G V t P j w v S X R l b X M + P C 9 M b 2 N h b F B h Y 2 t h Z 2 V N Z X R h Z G F 0 Y U Z p b G U + F g A A A F B L B Q Y A A A A A A A A A A A A A A A A A A A A A A A D a A A A A A Q A A A N C M n d 8 B F d E R j H o A w E / C l + s B A A A A a 5 O X O b l u 1 0 C y A v 4 n f t l U p Q A A A A A C A A A A A A A D Z g A A w A A A A B A A A A D 3 E R / 8 4 6 E s 9 I Q l S S 5 F L F 7 c A A A A A A S A A A C g A A A A E A A A A N g x J Q U i C b Z 5 t 5 6 t s n Y 3 W a J Q A A A A R Q G B B L V F 8 x 5 L 2 h m w 7 R s / P + c 9 7 0 j C Q p v G M u v u y p V 3 L f 2 l E U K V V f V i W V D S B 5 J N q U J O u B U 3 r p C x + J R r a a r J i 8 6 V N + J v V X H U Q w T g 8 X D C 8 3 h g 3 s c U A A A A b 9 L 0 f t X C 4 5 T F / A + I E y M M F B Y l U D I = < / 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2025-11-28T04:02:50Z</dcterms:modified>
</cp:coreProperties>
</file>