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61C60AFE-60E5-4280-8D43-E0E7E85B4210}" xr6:coauthVersionLast="47" xr6:coauthVersionMax="47"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Detalle!$B$10:$L$179</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2" i="2" l="1"/>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1" i="2"/>
  <c r="E20" i="1"/>
  <c r="Y11" i="2" l="1"/>
  <c r="Y12" i="2"/>
  <c r="Y13" i="2"/>
  <c r="Z13" i="2" s="1"/>
  <c r="Y14" i="2"/>
  <c r="Z14" i="2" s="1"/>
  <c r="Y15" i="2"/>
  <c r="Y16" i="2"/>
  <c r="Z16" i="2" s="1"/>
  <c r="Y17" i="2"/>
  <c r="Z17" i="2" s="1"/>
  <c r="Y18" i="2"/>
  <c r="Z18" i="2" s="1"/>
  <c r="Y19" i="2"/>
  <c r="Y20" i="2"/>
  <c r="Z20" i="2" s="1"/>
  <c r="Y21" i="2"/>
  <c r="Z21" i="2" s="1"/>
  <c r="Y22" i="2"/>
  <c r="Z22" i="2" s="1"/>
  <c r="Y23" i="2"/>
  <c r="Y24" i="2"/>
  <c r="Z24" i="2" s="1"/>
  <c r="Y25" i="2"/>
  <c r="Z25" i="2" s="1"/>
  <c r="Y26" i="2"/>
  <c r="Z26" i="2" s="1"/>
  <c r="Y27" i="2"/>
  <c r="Y28" i="2"/>
  <c r="Z28" i="2" s="1"/>
  <c r="Y29" i="2"/>
  <c r="Z29" i="2" s="1"/>
  <c r="Y30" i="2"/>
  <c r="Z30" i="2" s="1"/>
  <c r="Y31" i="2"/>
  <c r="Y32" i="2"/>
  <c r="Z32" i="2" s="1"/>
  <c r="Y33" i="2"/>
  <c r="Z33" i="2" s="1"/>
  <c r="Y34" i="2"/>
  <c r="Z34" i="2" s="1"/>
  <c r="Y35" i="2"/>
  <c r="Y36" i="2"/>
  <c r="Z36" i="2" s="1"/>
  <c r="Y37" i="2"/>
  <c r="Z37" i="2" s="1"/>
  <c r="Y38" i="2"/>
  <c r="Z38" i="2" s="1"/>
  <c r="Y39" i="2"/>
  <c r="Y40" i="2"/>
  <c r="Z40" i="2" s="1"/>
  <c r="Y41" i="2"/>
  <c r="Z41" i="2" s="1"/>
  <c r="Y42" i="2"/>
  <c r="Z42" i="2" s="1"/>
  <c r="Y43" i="2"/>
  <c r="Y44" i="2"/>
  <c r="Z44" i="2" s="1"/>
  <c r="Y45" i="2"/>
  <c r="Z45" i="2" s="1"/>
  <c r="Y46" i="2"/>
  <c r="Z46" i="2" s="1"/>
  <c r="Y47" i="2"/>
  <c r="Z47" i="2" s="1"/>
  <c r="Y48" i="2"/>
  <c r="Z48" i="2" s="1"/>
  <c r="Y49" i="2"/>
  <c r="Z49" i="2" s="1"/>
  <c r="Y50" i="2"/>
  <c r="Z50" i="2" s="1"/>
  <c r="Y51" i="2"/>
  <c r="Y52" i="2"/>
  <c r="Z52" i="2" s="1"/>
  <c r="Y53" i="2"/>
  <c r="Z53" i="2" s="1"/>
  <c r="Y54" i="2"/>
  <c r="Z54" i="2" s="1"/>
  <c r="Y55" i="2"/>
  <c r="Z55" i="2" s="1"/>
  <c r="Y56" i="2"/>
  <c r="Z56" i="2" s="1"/>
  <c r="Y57" i="2"/>
  <c r="Z57" i="2" s="1"/>
  <c r="Y58" i="2"/>
  <c r="Z58" i="2" s="1"/>
  <c r="Y59" i="2"/>
  <c r="Z59" i="2" s="1"/>
  <c r="Y60" i="2"/>
  <c r="Z60" i="2" s="1"/>
  <c r="Y61" i="2"/>
  <c r="Z61" i="2" s="1"/>
  <c r="Y62" i="2"/>
  <c r="Z62" i="2" s="1"/>
  <c r="Y63" i="2"/>
  <c r="Z63" i="2" s="1"/>
  <c r="Y64" i="2"/>
  <c r="Z64" i="2" s="1"/>
  <c r="Y65" i="2"/>
  <c r="Z65" i="2" s="1"/>
  <c r="Y66" i="2"/>
  <c r="Z66" i="2" s="1"/>
  <c r="Y67" i="2"/>
  <c r="Y68" i="2"/>
  <c r="Z68" i="2" s="1"/>
  <c r="Y69" i="2"/>
  <c r="Z69" i="2" s="1"/>
  <c r="Y70" i="2"/>
  <c r="Z70" i="2" s="1"/>
  <c r="Y71" i="2"/>
  <c r="Z71" i="2" s="1"/>
  <c r="Y72" i="2"/>
  <c r="Z72" i="2" s="1"/>
  <c r="Y73" i="2"/>
  <c r="Z73" i="2" s="1"/>
  <c r="Y74" i="2"/>
  <c r="Z74" i="2" s="1"/>
  <c r="Y75" i="2"/>
  <c r="Z75" i="2" s="1"/>
  <c r="Y76" i="2"/>
  <c r="Y77" i="2"/>
  <c r="Z77" i="2" s="1"/>
  <c r="Y78" i="2"/>
  <c r="Z78" i="2" s="1"/>
  <c r="Y79" i="2"/>
  <c r="Y80" i="2"/>
  <c r="Z80" i="2" s="1"/>
  <c r="Y81" i="2"/>
  <c r="Z81" i="2" s="1"/>
  <c r="Y82" i="2"/>
  <c r="Z82" i="2" s="1"/>
  <c r="Y83" i="2"/>
  <c r="Z83" i="2" s="1"/>
  <c r="Y84" i="2"/>
  <c r="Z84" i="2" s="1"/>
  <c r="Y85" i="2"/>
  <c r="Z85" i="2" s="1"/>
  <c r="Y86" i="2"/>
  <c r="Z86" i="2" s="1"/>
  <c r="Y87" i="2"/>
  <c r="Z87" i="2" s="1"/>
  <c r="Y88" i="2"/>
  <c r="Z88" i="2" s="1"/>
  <c r="Y89" i="2"/>
  <c r="Z89" i="2" s="1"/>
  <c r="Y90" i="2"/>
  <c r="Z90" i="2" s="1"/>
  <c r="Y91" i="2"/>
  <c r="Z91" i="2" s="1"/>
  <c r="Y92" i="2"/>
  <c r="Z92" i="2" s="1"/>
  <c r="Y93" i="2"/>
  <c r="Z93" i="2" s="1"/>
  <c r="Y94" i="2"/>
  <c r="Z94" i="2" s="1"/>
  <c r="Y95" i="2"/>
  <c r="Y96" i="2"/>
  <c r="Z96" i="2" s="1"/>
  <c r="Y97" i="2"/>
  <c r="Z97" i="2" s="1"/>
  <c r="Y98" i="2"/>
  <c r="Z98" i="2" s="1"/>
  <c r="Y99" i="2"/>
  <c r="Z99" i="2" s="1"/>
  <c r="Y100" i="2"/>
  <c r="Z100" i="2" s="1"/>
  <c r="Y101" i="2"/>
  <c r="Z101" i="2" s="1"/>
  <c r="Y102" i="2"/>
  <c r="Z102" i="2" s="1"/>
  <c r="Y103" i="2"/>
  <c r="Z103" i="2" s="1"/>
  <c r="Y104" i="2"/>
  <c r="Z104" i="2" s="1"/>
  <c r="Y105" i="2"/>
  <c r="Z105" i="2" s="1"/>
  <c r="Y106" i="2"/>
  <c r="Z106" i="2" s="1"/>
  <c r="Y107" i="2"/>
  <c r="Z107" i="2" s="1"/>
  <c r="Y108" i="2"/>
  <c r="Z108" i="2" s="1"/>
  <c r="Y109" i="2"/>
  <c r="Z109" i="2" s="1"/>
  <c r="Y110" i="2"/>
  <c r="Z110" i="2" s="1"/>
  <c r="Y111" i="2"/>
  <c r="Y112" i="2"/>
  <c r="Z112" i="2" s="1"/>
  <c r="Y113" i="2"/>
  <c r="Z113" i="2" s="1"/>
  <c r="Y114" i="2"/>
  <c r="Z114" i="2" s="1"/>
  <c r="Y115" i="2"/>
  <c r="Z115" i="2" s="1"/>
  <c r="Y116" i="2"/>
  <c r="Z116" i="2" s="1"/>
  <c r="Y117" i="2"/>
  <c r="Z117" i="2" s="1"/>
  <c r="Y118" i="2"/>
  <c r="Z118" i="2" s="1"/>
  <c r="Y119" i="2"/>
  <c r="Z119" i="2" s="1"/>
  <c r="Y120" i="2"/>
  <c r="Z120" i="2" s="1"/>
  <c r="Y121" i="2"/>
  <c r="Z121" i="2" s="1"/>
  <c r="Y122" i="2"/>
  <c r="Z122" i="2" s="1"/>
  <c r="Y123" i="2"/>
  <c r="Z123" i="2" s="1"/>
  <c r="Y124" i="2"/>
  <c r="Z124" i="2" s="1"/>
  <c r="Y125" i="2"/>
  <c r="Z125" i="2" s="1"/>
  <c r="Y126" i="2"/>
  <c r="Z126" i="2" s="1"/>
  <c r="Y127" i="2"/>
  <c r="Y128" i="2"/>
  <c r="Z128" i="2" s="1"/>
  <c r="Y129" i="2"/>
  <c r="Z129" i="2" s="1"/>
  <c r="Y130" i="2"/>
  <c r="Z130" i="2" s="1"/>
  <c r="Y131" i="2"/>
  <c r="Z131" i="2" s="1"/>
  <c r="Y132" i="2"/>
  <c r="Z132" i="2" s="1"/>
  <c r="Y133" i="2"/>
  <c r="Z133" i="2" s="1"/>
  <c r="Y134" i="2"/>
  <c r="Z134" i="2" s="1"/>
  <c r="Y135" i="2"/>
  <c r="Z135" i="2" s="1"/>
  <c r="Y136" i="2"/>
  <c r="Z136" i="2" s="1"/>
  <c r="Y137" i="2"/>
  <c r="Z137" i="2" s="1"/>
  <c r="Y138" i="2"/>
  <c r="Z138" i="2" s="1"/>
  <c r="Y139" i="2"/>
  <c r="Z139" i="2" s="1"/>
  <c r="Y140" i="2"/>
  <c r="Z140" i="2" s="1"/>
  <c r="Y141" i="2"/>
  <c r="Z141" i="2" s="1"/>
  <c r="Y142" i="2"/>
  <c r="Z142" i="2" s="1"/>
  <c r="Y143" i="2"/>
  <c r="Z143" i="2" s="1"/>
  <c r="Y144" i="2"/>
  <c r="Z144" i="2" s="1"/>
  <c r="Y145" i="2"/>
  <c r="Z145" i="2" s="1"/>
  <c r="Y146" i="2"/>
  <c r="Z146" i="2" s="1"/>
  <c r="Y147" i="2"/>
  <c r="Y148" i="2"/>
  <c r="Z148" i="2" s="1"/>
  <c r="Y149" i="2"/>
  <c r="Z149" i="2" s="1"/>
  <c r="Y150" i="2"/>
  <c r="Z150" i="2" s="1"/>
  <c r="Y151" i="2"/>
  <c r="Z151" i="2" s="1"/>
  <c r="Y152" i="2"/>
  <c r="Z152" i="2" s="1"/>
  <c r="Y153" i="2"/>
  <c r="Z153" i="2" s="1"/>
  <c r="Y154" i="2"/>
  <c r="Z154" i="2" s="1"/>
  <c r="Y155" i="2"/>
  <c r="Z155" i="2" s="1"/>
  <c r="Y156" i="2"/>
  <c r="Y157" i="2"/>
  <c r="Z157" i="2" s="1"/>
  <c r="Y158" i="2"/>
  <c r="Z158" i="2" s="1"/>
  <c r="Y159" i="2"/>
  <c r="Z159" i="2" s="1"/>
  <c r="Y160" i="2"/>
  <c r="Z160" i="2" s="1"/>
  <c r="Y161" i="2"/>
  <c r="Z161" i="2" s="1"/>
  <c r="Y162" i="2"/>
  <c r="Z162" i="2" s="1"/>
  <c r="Y163" i="2"/>
  <c r="Z163" i="2" s="1"/>
  <c r="Y164" i="2"/>
  <c r="Z164" i="2" s="1"/>
  <c r="Y165" i="2"/>
  <c r="Z165" i="2" s="1"/>
  <c r="Y166" i="2"/>
  <c r="Z166" i="2" s="1"/>
  <c r="Y167" i="2"/>
  <c r="Z167" i="2" s="1"/>
  <c r="Y168" i="2"/>
  <c r="Z168" i="2" s="1"/>
  <c r="Y169" i="2"/>
  <c r="Z169" i="2" s="1"/>
  <c r="Y170" i="2"/>
  <c r="Z170" i="2" s="1"/>
  <c r="Y171" i="2"/>
  <c r="Z171" i="2" s="1"/>
  <c r="Y172" i="2"/>
  <c r="Z172" i="2" s="1"/>
  <c r="Y173" i="2"/>
  <c r="Z173" i="2" s="1"/>
  <c r="Y174" i="2"/>
  <c r="Z174" i="2" s="1"/>
  <c r="Y175" i="2"/>
  <c r="Z175" i="2" s="1"/>
  <c r="Y176" i="2"/>
  <c r="Z176" i="2" s="1"/>
  <c r="Y177" i="2"/>
  <c r="Z177" i="2" s="1"/>
  <c r="Y178" i="2"/>
  <c r="Z178" i="2" s="1"/>
  <c r="Y179" i="2"/>
  <c r="Z179" i="2" s="1"/>
  <c r="Z11" i="2"/>
  <c r="Z12" i="2"/>
  <c r="Z15" i="2"/>
  <c r="Z19" i="2"/>
  <c r="Z23" i="2"/>
  <c r="Z27" i="2"/>
  <c r="Z31" i="2"/>
  <c r="Z35" i="2"/>
  <c r="Z39" i="2"/>
  <c r="Z43" i="2"/>
  <c r="Z51" i="2"/>
  <c r="Z67" i="2"/>
  <c r="Z76" i="2"/>
  <c r="Z79" i="2"/>
  <c r="Z95" i="2"/>
  <c r="Z111" i="2"/>
  <c r="Z127" i="2"/>
  <c r="Z147" i="2"/>
  <c r="Z156" i="2"/>
  <c r="E19" i="1"/>
</calcChain>
</file>

<file path=xl/sharedStrings.xml><?xml version="1.0" encoding="utf-8"?>
<sst xmlns="http://schemas.openxmlformats.org/spreadsheetml/2006/main" count="1774" uniqueCount="367">
  <si>
    <t>Total general</t>
  </si>
  <si>
    <t>Fuente: Datos Abiertos, BogData</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</si>
  <si>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</si>
  <si>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</si>
  <si>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</si>
  <si>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</si>
  <si>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</si>
  <si>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</si>
  <si>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</si>
  <si>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</si>
  <si>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</si>
  <si>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</si>
  <si>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</si>
  <si>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</si>
  <si>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</si>
  <si>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</si>
  <si>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</si>
  <si>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</si>
  <si>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</si>
  <si>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</si>
  <si>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</si>
  <si>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</si>
  <si>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</si>
  <si>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</si>
  <si>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</si>
  <si>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</si>
  <si>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</si>
  <si>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</si>
  <si>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</si>
  <si>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INFORMACIÓN GENERAL DEL CONTRATO MODIFICADO</t>
  </si>
  <si>
    <t>PORTAL CONTRATACION</t>
  </si>
  <si>
    <t>URL SECOP</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</si>
  <si>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</si>
  <si>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</si>
  <si>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</si>
  <si>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</si>
  <si>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</si>
  <si>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</si>
  <si>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</si>
  <si>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</si>
  <si>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</si>
  <si>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Directa Prestacion Servicios Profesionales y Apoyo a la Gestión</t>
  </si>
  <si>
    <t>Prestación de Servicios</t>
  </si>
  <si>
    <t>Prestación Servicios Profesionales</t>
  </si>
  <si>
    <t>Mínima Cuantía</t>
  </si>
  <si>
    <t>0111-01</t>
  </si>
  <si>
    <t>Plazo total con prorrogas (días)</t>
  </si>
  <si>
    <t>4 4. Adición / Prórroga</t>
  </si>
  <si>
    <t>3 3. Prorroga</t>
  </si>
  <si>
    <t>1 1. Cesión</t>
  </si>
  <si>
    <t>Prestación Servicio Apoyo a la Gestión</t>
  </si>
  <si>
    <t/>
  </si>
  <si>
    <t>Selección Abreviada - Subasta Inversa</t>
  </si>
  <si>
    <t>Secretaría Distrital de Hacienda
Gestión Contractual Julio 2023 - Modificaciones</t>
  </si>
  <si>
    <t>2 2. Adición</t>
  </si>
  <si>
    <t>8 8. Otro SI</t>
  </si>
  <si>
    <t>DATOS DE LA MODIFICACION SUSCRITA EN EL PERIODO</t>
  </si>
  <si>
    <t>SECOP-II</t>
  </si>
  <si>
    <t>SUBD. ADMINISTRATIVA Y FINANCIERA</t>
  </si>
  <si>
    <t>Concurso de Méritos Abierto</t>
  </si>
  <si>
    <t>Secretaría Distrital de Hacienda
Gestión Contractual Septiembre 2023 - Modificaciones</t>
  </si>
  <si>
    <t>https://community.secop.gov.co/Public/Tendering/OpportunityDetail/Index?noticeUID=CO1.NTC.3759801&amp;isFromPublicArea=True&amp;isModal=true&amp;asPopupView=true</t>
  </si>
  <si>
    <t>https://community.secop.gov.co/Public/Tendering/OpportunityDetail/Index?noticeUID=CO1.NTC.3753799&amp;isFromPublicArea=True&amp;isModal=true&amp;asPopupView=true</t>
  </si>
  <si>
    <t>https://community.secop.gov.co/Public/Tendering/OpportunityDetail/Index?noticeUID=CO1.NTC.3737374&amp;isFromPublicArea=True&amp;isModal=true&amp;asPopupView=true</t>
  </si>
  <si>
    <t>https://community.secop.gov.co/Public/Tendering/OpportunityDetail/Index?noticeUID=CO1.NTC.3742666&amp;isFromPublicArea=True&amp;isModal=true&amp;asPopupView=true</t>
  </si>
  <si>
    <t>https://community.secop.gov.co/Public/Tendering/OpportunityDetail/Index?noticeUID=CO1.NTC.3743993&amp;isFromPublicArea=True&amp;isModal=true&amp;asPopupView=true</t>
  </si>
  <si>
    <t>https://community.secop.gov.co/Public/Tendering/OpportunityDetail/Index?noticeUID=CO1.NTC.3775847&amp;isFromPublicArea=True&amp;isModal=true&amp;asPopupView=true</t>
  </si>
  <si>
    <t>https://community.secop.gov.co/Public/Tendering/OpportunityDetail/Index?noticeUID=CO1.NTC.3746720&amp;isFromPublicArea=True&amp;isModal=true&amp;asPopupView=true</t>
  </si>
  <si>
    <t>https://community.secop.gov.co/Public/Tendering/OpportunityDetail/Index?noticeUID=CO1.NTC.4125213&amp;isFromPublicArea=True&amp;isModal=true&amp;asPopupView=true</t>
  </si>
  <si>
    <t>https://community.secop.gov.co/Public/Tendering/OpportunityDetail/Index?noticeUID=CO1.NTC.3742543&amp;isFromPublicArea=True&amp;isModal=true&amp;asPopupView=true</t>
  </si>
  <si>
    <t>https://community.secop.gov.co/Public/Tendering/OpportunityDetail/Index?noticeUID=CO1.NTC.3736408&amp;isFromPublicArea=True&amp;isModal=true&amp;asPopupView=true</t>
  </si>
  <si>
    <t>https://community.secop.gov.co/Public/Tendering/OpportunityDetail/Index?noticeUID=CO1.NTC.3783385&amp;isFromPublicArea=True&amp;isModal=true&amp;asPopupView=true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</si>
  <si>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</si>
  <si>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</si>
  <si>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https://community.secop.gov.co/Public/Tendering/OpportunityDetail/Index?noticeUID=CO1.NTC.3863419&amp;isFromPublicArea=True&amp;isModal=true&amp;asPopupView=true</t>
  </si>
  <si>
    <t>https://community.secop.gov.co/Public/Tendering/OpportunityDetail/Index?noticeUID=CO1.NTC.3796998&amp;isFromPublicArea=True&amp;isModal=true&amp;asPopupView=true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</si>
  <si>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</si>
  <si>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https://community.secop.gov.co/Public/Tendering/OpportunityDetail/Index?noticeUID=CO1.NTC.3755959&amp;isFromPublicArea=True&amp;isModal=true&amp;asPopupView=true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</si>
  <si>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</si>
  <si>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https://community.secop.gov.co/Public/Tendering/OpportunityDetail/Index?noticeUID=CO1.NTC.3768802&amp;isFromPublicArea=True&amp;isModal=true&amp;asPopupView=true</t>
  </si>
  <si>
    <t>https://community.secop.gov.co/Public/Tendering/ContractNoticeManagement/Index?currentLanguage=es-CO&amp;Page=login&amp;Country=CO&amp;SkinName=CCE</t>
  </si>
  <si>
    <t>https://community.secop.gov.co/Public/Tendering/OpportunityDetail/Index?noticeUID=CO1.NTC.4207228&amp;isFromPublicArea=True&amp;isModal=true&amp;asPopupView=true</t>
  </si>
  <si>
    <t>https://community.secop.gov.co/Public/Tendering/OpportunityDetail/Index?noticeUID=CO1.NTC.3785888&amp;isFromPublicArea=True&amp;isModal=true&amp;asPopupView=true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</si>
  <si>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</si>
  <si>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https://community.secop.gov.co/Public/Tendering/OpportunityDetail/Index?noticeUID=CO1.NTC.3734025&amp;isFromPublicArea=True&amp;isModal=true&amp;asPopupView=true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</si>
  <si>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</si>
  <si>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https://community.secop.gov.co/Public/Tendering/OpportunityDetail/Index?noticeUID=CO1.NTC.3776072&amp;isFromPublicArea=True&amp;isModal=true&amp;asPopupView=true</t>
  </si>
  <si>
    <t>https://community.secop.gov.co/Public/Tendering/OpportunityDetail/Index?noticeUID=CO1.NTC.3794448&amp;isFromPublicArea=True&amp;isModal=true&amp;asPopupView=true</t>
  </si>
  <si>
    <t>https://community.secop.gov.co/Public/Tendering/OpportunityDetail/Index?noticeUID=CO1.NTC.3825234&amp;isFromPublicArea=True&amp;isModal=true&amp;asPopupView=true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</si>
  <si>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</si>
  <si>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https://community.secop.gov.co/Public/Tendering/OpportunityDetail/Index?noticeUID=CO1.NTC.3747091&amp;isFromPublicArea=True&amp;isModal=true&amp;asPopupView=true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</si>
  <si>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</si>
  <si>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https://community.secop.gov.co/Public/Tendering/OpportunityDetail/Index?noticeUID=CO1.NTC.3812280&amp;isFromPublicArea=True&amp;isModal=true&amp;asPopupView=true</t>
  </si>
  <si>
    <t>https://community.secop.gov.co/Public/Tendering/OpportunityDetail/Index?noticeUID=CO1.NTC.3934424&amp;isFromPublicArea=True&amp;isModal=true&amp;asPopupView=true</t>
  </si>
  <si>
    <t>https://community.secop.gov.co/Public/Tendering/OpportunityDetail/Index?noticeUID=CO1.NTC.3751770&amp;isFromPublicArea=True&amp;isModal=true&amp;asPopupView=true</t>
  </si>
  <si>
    <t>https://community.secop.gov.co/Public/Tendering/OpportunityDetail/Index?noticeUID=CO1.NTC.3829935&amp;isFromPublicArea=True&amp;isModal=true&amp;asPopupView=true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</si>
  <si>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</si>
  <si>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https://community.secop.gov.co/Public/Tendering/OpportunityDetail/Index?noticeUID=CO1.NTC.3787995&amp;isFromPublicArea=True&amp;isModal=true&amp;asPopupView=true</t>
  </si>
  <si>
    <t>https://community.secop.gov.co/Public/Tendering/OpportunityDetail/Index?noticeUID=CO1.NTC.3738254&amp;isFromPublicArea=True&amp;isModal=true&amp;asPopupView=true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</si>
  <si>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</si>
  <si>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</si>
  <si>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https://community.secop.gov.co/Public/Tendering/OpportunityDetail/Index?noticeUID=CO1.NTC.3756736&amp;isFromPublicArea=True&amp;isModal=true&amp;asPopupView=true</t>
  </si>
  <si>
    <t>https://community.secop.gov.co/Public/Tendering/OpportunityDetail/Index?noticeUID=CO1.NTC.3798567&amp;isFromPublicArea=True&amp;isModal=true&amp;asPopupView=true</t>
  </si>
  <si>
    <t>https://community.secop.gov.co/Public/Tendering/OpportunityDetail/Index?noticeUID=CO1.NTC.3794444&amp;isFromPublicArea=True&amp;isModal=true&amp;asPopupView=true</t>
  </si>
  <si>
    <t>https://community.secop.gov.co/Public/Tendering/OpportunityDetail/Index?noticeUID=CO1.NTC.3792362&amp;isFromPublicArea=True&amp;isModal=true&amp;asPopupView=true</t>
  </si>
  <si>
    <t>https://community.secop.gov.co/Public/Tendering/OpportunityDetail/Index?noticeUID=CO1.NTC.3822013&amp;isFromPublicArea=True&amp;isModal=true&amp;asPopupView=true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</si>
  <si>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</si>
  <si>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https://community.secop.gov.co/Public/Tendering/OpportunityDetail/Index?noticeUID=CO1.NTC.3859905&amp;isFromPublicArea=True&amp;isModal=true&amp;asPopupView=true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</si>
  <si>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</si>
  <si>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</si>
  <si>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https://community.secop.gov.co/Public/Tendering/OpportunityDetail/Index?noticeUID=CO1.NTC.3795392&amp;isFromPublicArea=True&amp;isModal=true&amp;asPopupView=true</t>
  </si>
  <si>
    <t>https://community.secop.gov.co/Public/Tendering/OpportunityDetail/Index?noticeUID=CO1.NTC.3825892&amp;isFromPublicArea=True&amp;isModal=true&amp;asPopupView=true</t>
  </si>
  <si>
    <t>https://community.secop.gov.co/Public/Tendering/OpportunityDetail/Index?noticeUID=CO1.NTC.3876421&amp;isFromPublicArea=True&amp;isModal=true&amp;asPopupView=true</t>
  </si>
  <si>
    <t>https://community.secop.gov.co/Public/Tendering/OpportunityDetail/Index?noticeUID=CO1.NTC.3819608&amp;isFromPublicArea=True&amp;isModal=true&amp;asPopupView=true</t>
  </si>
  <si>
    <t>https://community.secop.gov.co/Public/Tendering/OpportunityDetail/Index?noticeUID=CO1.NTC.3847198&amp;isFromPublicArea=True&amp;isModal=true&amp;asPopupView=true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</si>
  <si>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</si>
  <si>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https://community.secop.gov.co/Public/Tendering/OpportunityDetail/Index?noticeUID=CO1.NTC.3843598&amp;isFromPublicArea=True&amp;isModal=true&amp;asPopupView=true</t>
  </si>
  <si>
    <t>https://community.secop.gov.co/Public/Tendering/OpportunityDetail/Index?noticeUID=CO1.NTC.3887544&amp;isFromPublicArea=True&amp;isModal=true&amp;asPopupView=true</t>
  </si>
  <si>
    <t>https://community.secop.gov.co/Public/Tendering/OpportunityDetail/Index?noticeUID=CO1.NTC.4123742&amp;isFromPublicArea=True&amp;isModal=true&amp;asPopupView=true</t>
  </si>
  <si>
    <t>https://community.secop.gov.co/Public/Tendering/OpportunityDetail/Index?noticeUID=CO1.NTC.4052059&amp;isFromPublicArea=True&amp;isModal=true&amp;asPopupView=true</t>
  </si>
  <si>
    <t>https://community.secop.gov.co/Public/Tendering/OpportunityDetail/Index?noticeUID=CO1.NTC.4119981&amp;isFromPublicArea=True&amp;isModal=true&amp;asPopupView=true</t>
  </si>
  <si>
    <t>https://community.secop.gov.co/Public/Tendering/OpportunityDetail/Index?noticeUID=CO1.NTC.4166237&amp;isFromPublicArea=True&amp;isModal=true&amp;asPopupView=true</t>
  </si>
  <si>
    <t>https://community.secop.gov.co/Public/Tendering/OpportunityDetail/Index?noticeUID=CO1.NTC.4169519&amp;isFromPublicArea=True&amp;isModal=true&amp;asPopupView=true</t>
  </si>
  <si>
    <t>https://community.secop.gov.co/Public/Tendering/OpportunityDetail/Index?noticeUID=CO1.NTC.2347319&amp;isFromPublicArea=True&amp;isModal=true&amp;asPopupView=true</t>
  </si>
  <si>
    <t>https://community.secop.gov.co/Public/Tendering/OpportunityDetail/Index?noticeUID=CO1.NTC.4245504&amp;isFromPublicArea=True&amp;isModal=true&amp;asPopupView=true</t>
  </si>
  <si>
    <t>https://community.secop.gov.co/Public/Tendering/OpportunityDetail/Index?noticeUID=CO1.NTC.4218332&amp;isFromPublicArea=True&amp;isModal=true&amp;asPopupView=true</t>
  </si>
  <si>
    <t>https://community.secop.gov.co/Public/Tendering/OpportunityDetail/Index?noticeUID=CO1.NTC.4199311&amp;isFromPublicArea=True&amp;isModal=true&amp;asPopupView=true</t>
  </si>
  <si>
    <t>https://community.secop.gov.co/Public/Tendering/OpportunityDetail/Index?noticeUID=CO1.NTC.4207067&amp;isFromPublicArea=True&amp;isModal=true&amp;asPopupView=true</t>
  </si>
  <si>
    <t>https://community.secop.gov.co/Public/Tendering/OpportunityDetail/Index?noticeUID=CO1.NTC.2936122&amp;isFromPublicArea=True&amp;isModal=true&amp;asPopupView=true</t>
  </si>
  <si>
    <t>https://community.secop.gov.co/Public/Tendering/OpportunityDetail/Index?noticeUID=CO1.NTC.4221353&amp;isFromPublicArea=True&amp;isModal=true&amp;asPopupView=true</t>
  </si>
  <si>
    <t>https://community.secop.gov.co/Public/Tendering/OpportunityDetail/Index?noticeUID=CO1.NTC.4244401&amp;isFromPublicArea=True&amp;isModal=true&amp;asPopupView=true</t>
  </si>
  <si>
    <t>https://community.secop.gov.co/Public/Tendering/OpportunityDetail/Index?noticeUID=CO1.NTC.4244825&amp;isFromPublicArea=True&amp;isModal=true&amp;asPopupView=true</t>
  </si>
  <si>
    <t>https://community.secop.gov.co/Public/Tendering/OpportunityDetail/Index?noticeUID=CO1.NTC.4251355&amp;isFromPublicArea=True&amp;isModal=true&amp;asPopupView=true</t>
  </si>
  <si>
    <t>https://community.secop.gov.co/Public/Tendering/OpportunityDetail/Index?noticeUID=CO1.NTC.4246446&amp;isFromPublicArea=True&amp;isModal=true&amp;asPopupView=true</t>
  </si>
  <si>
    <t>https://community.secop.gov.co/Public/Tendering/OpportunityDetail/Index?noticeUID=CO1.NTC.4249795&amp;isFromPublicArea=True&amp;isModal=true&amp;asPopupView=true</t>
  </si>
  <si>
    <t>https://community.secop.gov.co/Public/Tendering/OpportunityDetail/Index?noticeUID=CO1.NTC.4250773&amp;isFromPublicArea=True&amp;isModal=true&amp;asPopupView=true</t>
  </si>
  <si>
    <t>https://community.secop.gov.co/Public/Tendering/OpportunityDetail/Index?noticeUID=CO1.NTC.4250854&amp;isFromPublicArea=True&amp;isModal=true&amp;asPopupView=true</t>
  </si>
  <si>
    <t>https://community.secop.gov.co/Public/Tendering/OpportunityDetail/Index?noticeUID=CO1.NTC.4236992&amp;isFromPublicArea=True&amp;isModal=true&amp;asPopupView=true</t>
  </si>
  <si>
    <t>https://community.secop.gov.co/Public/Tendering/OpportunityDetail/Index?noticeUID=CO1.NTC.2972907&amp;isFromPublicArea=True&amp;isModal=true&amp;asPopupView=true</t>
  </si>
  <si>
    <t>https://community.secop.gov.co/Public/Tendering/OpportunityDetail/Index?noticeUID=CO1.NTC.4299795&amp;isFromPublicArea=True&amp;isModal=true&amp;asPopupView=true</t>
  </si>
  <si>
    <t>https://community.secop.gov.co/Public/Tendering/OpportunityDetail/Index?noticeUID=CO1.NTC.4313534&amp;isFromPublicArea=True&amp;isModal=true&amp;asPopupView=true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</si>
  <si>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</si>
  <si>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https://community.secop.gov.co/Public/Tendering/OpportunityDetail/Index?noticeUID=CO1.NTC.4304872&amp;isFromPublicArea=True&amp;isModal=true&amp;asPopupView=true</t>
  </si>
  <si>
    <t>https://community.secop.gov.co/Public/Tendering/OpportunityDetail/Index?noticeUID=CO1.NTC.4306226&amp;isFromPublicArea=True&amp;isModal=true&amp;asPopupView=true</t>
  </si>
  <si>
    <t>https://community.secop.gov.co/Public/Tendering/OpportunityDetail/Index?noticeUID=CO1.NTC.4295887&amp;isFromPublicArea=True&amp;isModal=true&amp;asPopupView=true</t>
  </si>
  <si>
    <t>https://community.secop.gov.co/Public/Tendering/OpportunityDetail/Index?noticeUID=CO1.NTC.4310719&amp;isFromPublicArea=True&amp;isModal=true&amp;asPopupView=true</t>
  </si>
  <si>
    <t>https://community.secop.gov.co/Public/Tendering/OpportunityDetail/Index?noticeUID=CO1.NTC.4310651&amp;isFromPublicArea=True&amp;isModal=true&amp;asPopupView=true</t>
  </si>
  <si>
    <t>https://community.secop.gov.co/Public/Tendering/OpportunityDetail/Index?noticeUID=CO1.NTC.4306579&amp;isFromPublicArea=True&amp;isModal=true&amp;asPopupView=true</t>
  </si>
  <si>
    <t>https://community.secop.gov.co/Public/Tendering/OpportunityDetail/Index?noticeUID=CO1.NTC.4305166&amp;isFromPublicArea=True&amp;isModal=true&amp;asPopupView=true</t>
  </si>
  <si>
    <t>https://community.secop.gov.co/Public/Tendering/OpportunityDetail/Index?noticeUID=CO1.NTC.4304331&amp;isFromPublicArea=True&amp;isModal=true&amp;asPopupView=true</t>
  </si>
  <si>
    <t>https://community.secop.gov.co/Public/Tendering/OpportunityDetail/Index?noticeUID=CO1.NTC.4304552&amp;isFromPublicArea=True&amp;isModal=true&amp;asPopupView=true</t>
  </si>
  <si>
    <t>https://community.secop.gov.co/Public/Tendering/OpportunityDetail/Index?noticeUID=CO1.NTC.4315595&amp;isFromPublicArea=True&amp;isModal=true&amp;asPopupView=true</t>
  </si>
  <si>
    <t>https://community.secop.gov.co/Public/Tendering/OpportunityDetail/Index?noticeUID=CO1.NTC.4315019&amp;isFromPublicArea=True&amp;isModal=true&amp;asPopupView=true</t>
  </si>
  <si>
    <t>https://community.secop.gov.co/Public/Tendering/OpportunityDetail/Index?noticeUID=CO1.NTC.4310406&amp;isFromPublicArea=True&amp;isModal=true&amp;asPopupView=true</t>
  </si>
  <si>
    <t>https://community.secop.gov.co/Public/Tendering/OpportunityDetail/Index?noticeUID=CO1.NTC.4310687&amp;isFromPublicArea=True&amp;isModal=true&amp;asPopupView=true</t>
  </si>
  <si>
    <t>https://community.secop.gov.co/Public/Tendering/OpportunityDetail/Index?noticeUID=CO1.NTC.4331613&amp;isFromPublicArea=True&amp;isModal=true&amp;asPopupView=true</t>
  </si>
  <si>
    <t>https://community.secop.gov.co/Public/Tendering/OpportunityDetail/Index?noticeUID=CO1.NTC.4322903&amp;isFromPublicArea=True&amp;isModal=true&amp;asPopupView=true</t>
  </si>
  <si>
    <t>https://community.secop.gov.co/Public/Tendering/OpportunityDetail/Index?noticeUID=CO1.NTC.4324208&amp;isFromPublicArea=True&amp;isModal=true&amp;asPopupView=true</t>
  </si>
  <si>
    <t>https://community.secop.gov.co/Public/Tendering/OpportunityDetail/Index?noticeUID=CO1.NTC.4317446&amp;isFromPublicArea=True&amp;isModal=true&amp;asPopupView=true</t>
  </si>
  <si>
    <t>https://community.secop.gov.co/Public/Tendering/OpportunityDetail/Index?noticeUID=CO1.NTC.4325951&amp;isFromPublicArea=True&amp;isModal=true&amp;asPopupView=true</t>
  </si>
  <si>
    <t>https://community.secop.gov.co/Public/Tendering/OpportunityDetail/Index?noticeUID=CO1.NTC.4327366&amp;isFromPublicArea=True&amp;isModal=true&amp;asPopupView=true</t>
  </si>
  <si>
    <t>https://community.secop.gov.co/Public/Tendering/OpportunityDetail/Index?noticeUID=CO1.NTC.4333547&amp;isFromPublicArea=True&amp;isModal=true&amp;asPopupView=true</t>
  </si>
  <si>
    <t>https://community.secop.gov.co/Public/Tendering/OpportunityDetail/Index?noticeUID=CO1.NTC.4334371&amp;isFromPublicArea=True&amp;isModal=true&amp;asPopupView=true</t>
  </si>
  <si>
    <t>https://community.secop.gov.co/Public/Tendering/OpportunityDetail/Index?noticeUID=CO1.NTC.4345383&amp;isFromPublicArea=True&amp;isModal=true&amp;asPopupView=true</t>
  </si>
  <si>
    <t>https://community.secop.gov.co/Public/Tendering/OpportunityDetail/Index?noticeUID=CO1.NTC.2991267&amp;isFromPublicArea=True&amp;isModal=true&amp;asPopupView=true</t>
  </si>
  <si>
    <t>https://community.secop.gov.co/Public/Tendering/OpportunityDetail/Index?noticeUID=CO1.NTC.4335318&amp;isFromPublicArea=True&amp;isModal=true&amp;asPopupView=true</t>
  </si>
  <si>
    <t>https://community.secop.gov.co/Public/Tendering/OpportunityDetail/Index?noticeUID=CO1.NTC.4346823&amp;isFromPublicArea=True&amp;isModal=true&amp;asPopupView=true</t>
  </si>
  <si>
    <t>https://community.secop.gov.co/Public/Tendering/OpportunityDetail/Index?noticeUID=CO1.NTC.4374515&amp;isFromPublicArea=True&amp;isModal=true&amp;asPopupView=true</t>
  </si>
  <si>
    <t>https://community.secop.gov.co/Public/Tendering/OpportunityDetail/Index?noticeUID=CO1.NTC.4371146&amp;isFromPublicArea=True&amp;isModal=true&amp;asPopupView=true</t>
  </si>
  <si>
    <t>https://community.secop.gov.co/Public/Tendering/OpportunityDetail/Index?noticeUID=CO1.NTC.4375097&amp;isFromPublicArea=True&amp;isModal=true&amp;asPopupView=true</t>
  </si>
  <si>
    <t>https://community.secop.gov.co/Public/Tendering/OpportunityDetail/Index?noticeUID=CO1.NTC.4374225&amp;isFromPublicArea=True&amp;isModal=true&amp;asPopupView=true</t>
  </si>
  <si>
    <t>https://community.secop.gov.co/Public/Tendering/OpportunityDetail/Index?noticeUID=CO1.NTC.4424367&amp;isFromPublicArea=True&amp;isModal=true&amp;asPopupView=true</t>
  </si>
  <si>
    <t>https://community.secop.gov.co/Public/Tendering/OpportunityDetail/Index?noticeUID=CO1.NTC.4409926&amp;isFromPublicArea=True&amp;isModal=true&amp;asPopupView=true</t>
  </si>
  <si>
    <t>https://community.secop.gov.co/Public/Tendering/OpportunityDetail/Index?noticeUID=CO1.NTC.4408139&amp;isFromPublicArea=True&amp;isModal=true&amp;asPopupView=true</t>
  </si>
  <si>
    <t>https://community.secop.gov.co/Public/Tendering/OpportunityDetail/Index?noticeUID=CO1.NTC.4429749&amp;isFromPublicArea=True&amp;isModal=true&amp;asPopupView=true</t>
  </si>
  <si>
    <t>https://community.secop.gov.co/Public/Tendering/OpportunityDetail/Index?noticeUID=CO1.NTC.4435895&amp;isFromPublicArea=True&amp;isModal=true&amp;asPopupView=true</t>
  </si>
  <si>
    <t>https://community.secop.gov.co/Public/Tendering/OpportunityDetail/Index?noticeUID=CO1.NTC.4295730&amp;isFromPublicArea=True&amp;isModal=true&amp;asPopupView=true</t>
  </si>
  <si>
    <t>https://community.secop.gov.co/Public/Tendering/OpportunityDetail/Index?noticeUID=CO1.NTC.4485042&amp;isFromPublicArea=True&amp;isModal=true&amp;asPopupView=true</t>
  </si>
  <si>
    <t>https://community.secop.gov.co/Public/Tendering/OpportunityDetail/Index?noticeUID=CO1.NTC.3206945&amp;isFromPublicArea=True&amp;isModal=true&amp;asPopupView=true</t>
  </si>
  <si>
    <t>https://community.secop.gov.co/Public/Tendering/OpportunityDetail/Index?noticeUID=CO1.NTC.3155498&amp;isFromPublicArea=True&amp;isModal=true&amp;asPopupView=true</t>
  </si>
  <si>
    <t>https://community.secop.gov.co/Public/Tendering/OpportunityDetail/Index?noticeUID=CO1.NTC.4732344&amp;isFromPublicArea=True&amp;isModal=true&amp;asPopupView=true</t>
  </si>
  <si>
    <t>https://community.secop.gov.co/Public/Tendering/OpportunityDetail/Index?noticeUID=CO1.NTC.4748077&amp;isFromPublicArea=True&amp;isModal=true&amp;asPopupView=true</t>
  </si>
  <si>
    <t>https://community.secop.gov.co/Public/Tendering/OpportunityDetail/Index?noticeUID=CO1.NTC.4802189&amp;isFromPublicArea=True&amp;isModal=true&amp;asPopupView=true</t>
  </si>
  <si>
    <t>https://community.secop.gov.co/Public/Tendering/OpportunityDetail/Index?noticeUID=CO1.NTC.3539736&amp;isFromPublicArea=True&amp;isModal=true&amp;asPopupView=true</t>
  </si>
  <si>
    <t>https://community.secop.gov.co/Public/Tendering/OpportunityDetail/Index?noticeUID=CO1.NTC.3581724&amp;isFromPublicArea=True&amp;isModal=true&amp;asPopupView=true</t>
  </si>
  <si>
    <t>TVEC</t>
  </si>
  <si>
    <t>https://www.colombiacompra.gov.co/tienda-virtual-del-estado-colombiano/ordenes-compra/111767</t>
  </si>
  <si>
    <t>OF. ASESORA DE COMUNICACIONES</t>
  </si>
  <si>
    <t>Prestar los servicios profesionales para apoyar a la Oficina Asesora deComunicaciones en todas las actividades relacionadas con procesosadministrativos y de correspondencia a cargo del área.</t>
  </si>
  <si>
    <t>Prestar los servicios profesionales para apoyar a la Oficina Asesora deComunicaciones en las actividades de manejo de las redes sociales de laEntidad y de los contenidos de sinergias de Alcaldía Mayor y demásentidades del Distrito.</t>
  </si>
  <si>
    <t>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t>
  </si>
  <si>
    <t>Prestar  los  servicios  profesionales  a  la  Oficina  Asesora  de Comunicaciones  de  la  Secretaría Distrital  de  Hacienda  para conceptualizar  y  producir  piezas  audiovisuales  de  pequeño formatorequeridas para la estrategia de comunicaciones de la Entidad.</t>
  </si>
  <si>
    <t>Prestar los servicios profesionales para realizar la redacción decontenidos, comunicados, edición y corrección de estilo de las publicaciones que realiza la Secretaría Distrital de Hacienda.</t>
  </si>
  <si>
    <t>SUBD. GESTION JUDICIAL</t>
  </si>
  <si>
    <t>Prestar los servicios profesionales para adelantar la representaciónjudicial, de Secretaría Distrital de Hacienda en las acciones de tutelae incidentes de desacato.</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</si>
  <si>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</si>
  <si>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t>
  </si>
  <si>
    <t>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t>
  </si>
  <si>
    <t>Prestar los servicios profesionales para apoyar a la Oficina Asesora deComunicaciones en la atención, administración de redes sociales y latransmisión de eventos virtuales a través de las diferentes plataformasdigitales.</t>
  </si>
  <si>
    <t>SUBD. ASUNTOS CONTRACTUALES</t>
  </si>
  <si>
    <t>Prestar servicios a la Subdirección de Asuntos Contractuales en lasensibilización y apropiación del uso de la plataforma tecnológica SECOP II, Tienda Virtual del Estado Colombiano (TVEC) y SECOP I, en elmarco del fortalecimiento de la gestión administrativa.</t>
  </si>
  <si>
    <t>SUBD. GESTION CONTABLE HACIENDA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</si>
  <si>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</si>
  <si>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</si>
  <si>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SUBD. TALENTO HUMANO</t>
  </si>
  <si>
    <t>Prestar servicios profesionales para adelantar el desarrollo de lasactividades de seguimiento a la gestión y evaluación de planes yproyectos de los procesos de bienestar y contratación para laSubdirección del Talento Humano.</t>
  </si>
  <si>
    <t>Prestar servicios profesionales para realizar actividades relacionadascon el desarrollo de personal y la gestión del desempeño.</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</si>
  <si>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</si>
  <si>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los servicios para apoyar a la Oficina Asesora de Comunicacionesen el diseño de piezas comunicativas para las diferentes estrategias decomunicación de la Secretaría Distrital de Hacienda.</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</si>
  <si>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</si>
  <si>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de apoyo juridico y administrativo enlos temas a cargo de la Subdirección de Asuntos Contractuales</t>
  </si>
  <si>
    <t>OF. TECNICA SISTEMA GESTION DOCUMENTAL</t>
  </si>
  <si>
    <t>Prestar servicios profesionales para la implementación del SIC, en elcomponente Conservación de Documentos de archivo de la SecretaríaDistrital de Hacienda, para las actividades a ejecutar  en  el plan detrabajo de la vigencia.</t>
  </si>
  <si>
    <t>Prestar servicios profesionales  para implementar acciones orientadas ala optimizacion del proceso de nomina en sincronia con la operatividaddel modulo HCM.</t>
  </si>
  <si>
    <t>Prestar servicios profesionales jurídicos en temas administrativos y contractuales de competencia de la Subdirección de Asuntos Contractuales de la Secretaría Distrital de Hacienda</t>
  </si>
  <si>
    <t>SUBD. ANALISIS SECTORIAL</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</si>
  <si>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</si>
  <si>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Prestar los servicios profesionales para apoyar en las actividades decomunicacion de la Oficina Asesora de Comunicaciones relacionadas con elpuesta en marcha de la implementacion BogData de la Nueva OficinaVirtual.</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</si>
  <si>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</si>
  <si>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OF. LIQUIDACION</t>
  </si>
  <si>
    <t>Prestar servicios profesionales para apoyar a la Oficina de Liquidaciónen el desarrollo de actividades de gestión y seguimiento a lasactuaciones administrativas, radicaciones virtuales, respuesta a PQRS yrealización de informes.</t>
  </si>
  <si>
    <t>DESPACHO SECRETARIO DISTRITAL DE HDA.</t>
  </si>
  <si>
    <t>Prestar servicios profesionales  para la validacion e intercambio de lainformación relacionada con el pago de transferencias monetarias de laEstrategia Integral Ingreso Mínimo Garantizado (IMG).</t>
  </si>
  <si>
    <t>OF. GESTION INGRESOS</t>
  </si>
  <si>
    <t>Prestar los servicios profesionales para apoyar la gestión de laDirección Distrital de Tesorería, en aspectos relacionados con la gestión, soporte y seguimiento a los procesos de recaudo y legalización de los ingresos tributarios y no tributarios recibidos enlas cuentas bancarias del área de tesorería, así como los temas conexosa la automatización del proceso.</t>
  </si>
  <si>
    <t>SUBD. ANALISIS FISCAL</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</si>
  <si>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</si>
  <si>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servicios técnicos en la implementación del Plan de Trabajo delSistema de Gestión de Seguridad y Salud en el Trabajo de la SecretaríaDistrital de Hacienda.</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</si>
  <si>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</si>
  <si>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t>
  </si>
  <si>
    <t>Prestar servicios profesionales para brindar soporte y apoyo en asuntosprecontractuales y contractuales a la Subdirección de AsuntosContractuales.</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</si>
  <si>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</si>
  <si>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Prestar servicios profesionales para apoyar la gestión de la DirecciónDistrital de Tesorería, en aspectos relacionados con la elaboración yseguimiento de los contratos, convenios, transición IMG, solicitudes deentes de control y de ciudadanos relacionados con la misión tesoral.</t>
  </si>
  <si>
    <t>OF. PLANEACION FINANCIERA</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</si>
  <si>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</si>
  <si>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Prestar servicios profesionales para representar judicial, extrajudicialy/o administrativamente a Bogotá D.C.- Secretaría Distrital de Haciendaen la atención de procesos concursales, de acuerdo a lo establecido enlos estudios previos.</t>
  </si>
  <si>
    <t>DESPACHO TESORERO DISTRITAL</t>
  </si>
  <si>
    <t>Prestar servicios profesionales para apoyar la gestión de la DirecciónDistrital de Tesorería, en aspectos relacionados con la actualizacióndocumental en el sistema de gestión de calidad, coordinación yconsolidación de los informes de elaboración y seguimiento a laplaneación estratégica dela DDT, así como  de planes y/o proyectosinstitucionales designados a la DDT, gestión del riesgo operativo y decorrupción, apoyo a la supervisión de contratos, apoyo en  contratacióny demás actividades de tipo administrativo, operativo y financiero,relacionadas con la operación tesoral.</t>
  </si>
  <si>
    <t>Prestar servicios profesionales para apoyar los procesos de gestión yjurídicos de Talento Humano, especialmente temas como Bogotá te Escucha,procedimiento de desvinculación, sindicales y atención a entes decontrol.</t>
  </si>
  <si>
    <t>Prestar servicios profesionales para apoyar al Observatorio Fiscal delDistrito – FiscalData en el diseño de piezas comunicativas para lasdiferentes estrategias de comunicación de la Secretaría Distrital deHacienda relacionadas con FiscalData.</t>
  </si>
  <si>
    <t>SUBD. EDUCACION TRIBUTARIA Y SERVICIO</t>
  </si>
  <si>
    <t>Prestar servicios profesionales para realizar actividades propias defiscalización y liquidación de la población asignada, radicacionesvirtuales, respuesta a PQRS y realización de informes para la oficina decontrol masivo.</t>
  </si>
  <si>
    <t>DESPACHO DIR. GESTION CORPORATIVA</t>
  </si>
  <si>
    <t>Prestar los servicios profesionales a la Dirección de GestiónCorporativa para apoyar la gestión de la Unidad Ejecutora 04en el cumplimiento del Acuerdo 59 de 2002.</t>
  </si>
  <si>
    <t>OF. GESTION SERVICIO Y NOTIFICACIONES</t>
  </si>
  <si>
    <t>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t>
  </si>
  <si>
    <t>Prestar servicios profesionales para apoyar la gestión de la DirecciónDistrital de Tesorería, en aspectos relacionados con la validación defacturas de los operadores IMG, así como del seguimiento de la operacióndiaria asociada a la estrategia y la preparación de los documentosnecesarios para el pago de recursos cobrados, a través de análisisfinanciero y estadístico.</t>
  </si>
  <si>
    <t>Prestar los servicios profesionales para realizar apoyo de creación ycargue de información en el sistema Web Center Content de losexpedientes digitales y aplicación de las TRD y TVD de los expedientesfísicos en la Subdirección de Asuntos Contractuales.</t>
  </si>
  <si>
    <t>Prestar servicios profesionales para  representar judicial,extrajudicial y/o administrativamente a Bogotá D.C.- Secretaría Distrital de Hacienda  en la atención de procesos penales que le sean asignados  dentro de las etapas de indagación preliminar deinvestigación (formulación de imputación y audiencias preliminares), dejuzgamiento (acusación  preparatoria y juicio oral) y en los incidentesde reparación hasta el trámite ordinario de primera y segunda instancia,de acuerdo a lo establecido en los estudios previos.</t>
  </si>
  <si>
    <t>PRESTAR SERVICIOS PROFESIONALES PARA APOYAR LAS ACTIVIDADES DE LASUBDIRECCIÓN ADMINISTRATIVA Y FINANCIERA EN LO REFERENTE A TEMAS TRIBUTARIOS, PRESUPUESTALES Y DE PAGOS DE CONFORMIDAD A LOS PROCEDIMIENTOS, GUÍAS Y NORMATIVIDAD VIGENTES</t>
  </si>
  <si>
    <t>Prestar servicios profesionales de soporte jurídico a los procesos acargo de la Subdirección del Talento Humano.</t>
  </si>
  <si>
    <t>Prestar servicios profesionales para realizar procesos de gestión ydepuración de información de los terceros en el módulo BP de Bogdata yTerceros II  cuando se requiera</t>
  </si>
  <si>
    <t>SUBD. CONSOLIDACION, GESTION E INVEST.</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</si>
  <si>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</si>
  <si>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Prestar servicios profesionales para apoyar la gestión administrativa enla etapa contractual, emisión de conceptos jurídicos, respuestasorganismos de control y ciudadanía y apoyo en la etapa de liquidación ycierre de contratos</t>
  </si>
  <si>
    <t>Prestar servicios profesionales apoyando las actividades relacionadascon la gestión y monitoreo del pago de transferencias monetarias de laEstrategia Integral Ingreso Mínimo Garantizado (IMG).</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</si>
  <si>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</si>
  <si>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Prestar los servicios profesionales especializados para apoyar eldesarrollo de la estrategia de fortalecimiento del ciclo presupuestal yevaluación de la calidad del gasto público de manera eficaz y eficienteen el Distrito Capital con enfoque participativo.</t>
  </si>
  <si>
    <t>Prestar servicios profesionales especializados en el Sistema deVigilancia Epidemiológica en Factores de Riesgo Psicosocial de la Secretaría Distrital de Hacienda.</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</si>
  <si>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</si>
  <si>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representar a SecretaríaDistrital de Hacienda en la atención de procesos concursales de mínima ymenor cuantía que se adelanten en Centros de Conciliación, Notarias yapoyar a la Subdirección de Gestión Judicial.</t>
  </si>
  <si>
    <t>Prestar servicios profesionales para desarrollar actividades orientadasa la gestión del conocimiento y el aprendizaje organizacional.</t>
  </si>
  <si>
    <t>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t>
  </si>
  <si>
    <t>SUBD. COBRO TRIBUTARIO</t>
  </si>
  <si>
    <t>Prestar los servicios profesionales en relacion con las actividades deseguimiento y control de la ejecucion del plan operativo 2023 asi comode los diferentes compromisos asumidos por la Subdireccion de CobroTributario con entes externos e internos y los derivados del sistemaintegrado de gestion y la matriz de riesgos de la entidad.</t>
  </si>
  <si>
    <t>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t>
  </si>
  <si>
    <t>Prestar servicios profesionales para apoyo a la gestión de laSubdirección del Talento Humano en materia de capacitación enfocada a eldesarrollo del sistema BogData.</t>
  </si>
  <si>
    <t>SUBD. SOLUCIONES TIC</t>
  </si>
  <si>
    <t>Prestación de Servicios Profesionales para llevar a cabo las actividadesde configuración, parametrización, atención de incidentes que serequieran efectuar en el módulo PSM del ERP de SAP.</t>
  </si>
  <si>
    <t>SUBD. INFRAESTRUCTURA TIC</t>
  </si>
  <si>
    <t>Prestar los servicios de soporte técnico para todos los productosMicrosoft instalados o por instalar en la Secretaría Distrital deHacienda</t>
  </si>
  <si>
    <t>FONDO CUENTA CONCEJO DE BOGOTA, D.C.</t>
  </si>
  <si>
    <t>0111-04</t>
  </si>
  <si>
    <t>Prestar los servicios de apoyo a la gestión para la preparación,alistamiento y organización del archivo que se encuentra a cargo de laDirección Técnica Jurídica del Concejo de Bogotá</t>
  </si>
  <si>
    <t>Prestar servicios profesionales para la ejecución de las funciones acargo de las Comisiones Permanentes de la Corporación, relativas altrámite de los proyectos de acuerdo que correspondan a cada una de estassegún sus competencias normativas</t>
  </si>
  <si>
    <t>Prestar los servicios de apoyo a la gestión en el proceso decorrespondencia en el marco de los lineamientos de la política de gestión documental</t>
  </si>
  <si>
    <t>Prestar servicios profesionales para la implementación, gestión yseguimiento de la política de riesgos definida por el DAFP.</t>
  </si>
  <si>
    <t>SUBD. SERVICIOS TIC</t>
  </si>
  <si>
    <t>Prestar los servicios de actualización y soporte del licencimiento demesa de servicios CA</t>
  </si>
  <si>
    <t>Prestar servicios profesionales para la ejecución las funciones a cargode la Dirección Administrativa, relativas a la ejecución de planes yprogramas definidos para el bienestar de los colaboradores de laCorporación</t>
  </si>
  <si>
    <t>Prestar los servicios profesionales para adelantar las actuacionesjurídicas y judiciales y apoyo en la generación de conceptos en el marcode los procesos de la Corporación</t>
  </si>
  <si>
    <t>Prestar los servicios profesionales en el proceso de seguimiento a lasactividades e Indicadores del plan de acción a cargo del Proceso deGestión Financiera y del seguimiento y planeación del presupuesto delConcejo de Bogotá D.C.</t>
  </si>
  <si>
    <t>Prestar los servicios profesionales en el soporte jurídico en losprocesos a cargo de la Dirección Financiera de la Corporación</t>
  </si>
  <si>
    <t>Prestar servicios profesionales para apoyar las funciones a cargo de laSecretaria General de la Corporación, relativas al trámite de losproyectos de acuerdo, actos administrativos, acuerdos aprobados,procesos de relatoría, correctoría y publicación en anales.</t>
  </si>
  <si>
    <t>Prestar servicios técnicos en el proceso de ejecución y seguimiento alos planes y programas que debe adelantar la Mesa Directiva en el marcodel plan estratégico de la Corporación</t>
  </si>
  <si>
    <t>Prestar servicios profesionales para el seguimiento y control a laejecución presupuestal de la Corporación</t>
  </si>
  <si>
    <t>Prestar servicios profesionales para la estructuración, ejecución yseguimiento de las acciones formuladas con ocasión de procesos deauditoria y mejora continua que sean competencia de la DirecciónAdministrativa del Concejo de Bogotá.</t>
  </si>
  <si>
    <t>Prestar servicios profesionales para apoyar las funciones a cargo de laDirección Financiera, relativas a la gestión contable y la elaboraciónde balances y estados financieros de la Corporación.</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</si>
  <si>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</si>
  <si>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</si>
  <si>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Prestar servicios de apoyo a la gestión en relación con los procesos acargo de las Comisiones Permanentes de la Corporación</t>
  </si>
  <si>
    <t>Prestar servicios profesionales para apoyar las funciones a cargo de laOficina Asesora de Comunicaciones, relativas a la divulgación y prensade las actividades de la Corporación, así como el apoyo para larealización de eventos internos y externos del Concejo de Bogotá.</t>
  </si>
  <si>
    <t>Selección Abreviada - Menor Cuantía</t>
  </si>
  <si>
    <t>SUBD. DETERMINACION</t>
  </si>
  <si>
    <t>Prestar los servicios de outsourcing de sistematización y automatizaciónpara el control integral del impuesto al consumo.</t>
  </si>
  <si>
    <t>Prestar los servicios profesionales para la gestión, trámite yseguimiento para la consolidación y respuesta de los requerimientos recibidos en el marco de la misionalidad de la Corporación, generando mecanismos para la operatividad de la participación ciudadana.</t>
  </si>
  <si>
    <t>Prestar servicios profesionales a la Dirección Administrativa para laejecución de las acciones propias de la gestión y control de losprocesos de administración del talento humano del Concejo de Bogotá.</t>
  </si>
  <si>
    <t>Prestar los servicios de apoyo operativo al proceso de Recursos Físicosde la Dirección Administrativa.</t>
  </si>
  <si>
    <t>Prestar servicios profesionales para adelantar el desarrollo de lasactividades de seguimiento a la gestión y evaluación de planes yproyectos de los procesos de bienestar relativos a la administración deltalento humano.</t>
  </si>
  <si>
    <t>Prestar los servicios profesionales para la atención de las PQRS delproceso de servicio al ciudadano en la Corporación.</t>
  </si>
  <si>
    <t>Prestar servicios profesionales especializados para la estructuración yejecución de los planes de auditoría interna que la Oficina de ControlInterno desarrolla en el Concejo de Bogotá D.C. en el marco de lanormatividad vigente.</t>
  </si>
  <si>
    <t>Prestar servicios profesionales a la Dirección Financiera del Concejo deBogotá para el seguimiento y ejecución a los planes de mejora</t>
  </si>
  <si>
    <t>Prestar servicios profesionales para el diseño gráfico de las piezas querequiera la Oficina Asesora de Comunicaciones en el cumplimiento de susfunciones.</t>
  </si>
  <si>
    <t>Prestar servicios profesionales para la proyección de respuestas a lassolicitudes ciudadanas y de autoridades que sean competencia de laSecretaria General de la Corporación.</t>
  </si>
  <si>
    <t>Prestar servicios profesionales para la actualización del micrositio dela Comisión en la página Web, administración del botón de Participacióny el perfil del aplicativo SDQS de la Comisión.</t>
  </si>
  <si>
    <t>Prestar los servicios profesionales a la Dirección Jurídica del Concejode Bogotá para la generación de insumos técnicos y conceptos requeridospara la defensa de la Corporación con ocasión de procesos judiciales yadministrativos.</t>
  </si>
  <si>
    <t>Prestar los servicios profesionales para realizar las actividadesrequeridas en las etapas planeación, seguimiento y liquidación de losprocesos contractuales que ejecuta la Corporación, en el marco de losplanes institucionales.</t>
  </si>
  <si>
    <t>Prestar servicios profesionales para realizar la programación,seguimiento y evaluación de los planes, programas y proyectos a cargodel proceso de gestión financiera, en el marco de las diferentes etapascontractuales.</t>
  </si>
  <si>
    <t>Prestar los servicios profesionales para apoyar el Proceso de Sistemas ySeguridad de la Información, en las actividades relacionadas con elSistema de Seguridad de la Información del Concejo de Bogotá D.C.</t>
  </si>
  <si>
    <t>Prestar servicios de apoyo a la gestión para el relacionamiento con lascorporaciones políticas de los municipios circunvecinos y delDepartamento de Cundinamarca para las gestiones de integración regional.</t>
  </si>
  <si>
    <t>Prestar los servicios profesionales para el seguimiento y acompañamientojurídico en las etapas de los procesos contractuales, que se debanadelantar en desarrollo de los planes institucionales de la Corporación</t>
  </si>
  <si>
    <t>Prestar los servicios profesionales para la revisión e implementación delas estrategias definidas en el plan estratégico y los planesinstitucionales que respondan al modelo organizacional requerido.</t>
  </si>
  <si>
    <t>Prestar los servicios profesionales en la ejecución y seguimiento alproceso de gestión humana de la Corporación</t>
  </si>
  <si>
    <t>Prestar servicios de apoyo a la gestión para los trámites operativos delos procesos de relativos a la vinculación y desvinculación deservidores de la Corporación.</t>
  </si>
  <si>
    <t>Prestar los servicios profesionales para el desarrollo de los procesostécnicos y administrativos requeridos para la implementación del plan decomunicaciones de la Corporación, de conformidad con los lineamientosdefinidos para tal efecto.</t>
  </si>
  <si>
    <t>Prestar los servicios profesionales para apoyar el desarrollo de lasactividadesdel Proceso de Sistemas y Seguridad de la Información</t>
  </si>
  <si>
    <t>Prestar los servicios profesionales en el monitoreo y análisis de laestrategia de comunicaciones y manejo de los medios digitales eestablecidos en la Corporación.</t>
  </si>
  <si>
    <t>Prestar servicios de soporte y mantenimiento técnico para los portalesweb e intranet de la Secretaria Distrital de Hacienda desarrolladossobre drupal.</t>
  </si>
  <si>
    <t>Prestar los servicios de apoyo a la gestión para gestión del archivo quese encuentra a cargo de la Oficina de Control Interno</t>
  </si>
  <si>
    <t>Prestar los servicios de apoyo a la gestión para la ejecución de lasactividades operativas propias de las funciones que se encuentran acargo de la Dirección Financiera del Concejo de Bogotá</t>
  </si>
  <si>
    <t>Prestar servicios profesionales para la gestión de los procesos a cargode la Dirección Financiera del Fondo Cuenta Concejo de Bogotá</t>
  </si>
  <si>
    <t>Prestar servicios de apoyo de la gestión en los procesos a cargo de laDirección Financiera de la Corporación</t>
  </si>
  <si>
    <t>Prestar servicios profesionales para apoyar las funciones a cargo de laSecretaria General de la Corporación, relativas al trámite de losproyectos de acuerdo y debates de control político relacionados con lostemas de la salud.</t>
  </si>
  <si>
    <t>Prestar servicios profesionales a la Direción Financiera del Concejo deBogotá para la ejecución de las actividades formuladas para elcumplimiento del Plan de Acción anual y cuatrienal</t>
  </si>
  <si>
    <t>Prestar los servicios profesionales para apoyar los procesosadministrativos relacionados con la nomina para la Dirección Financieradel Concejo de Bogotá D.C.</t>
  </si>
  <si>
    <t>Prestar servicios profesionales para la ejecución de la estrategia decomunicación de la Corporación</t>
  </si>
  <si>
    <t>Prestar los servicios profesionales para el soporte, análisis yseguimiento jurídico requerido en las diferentes etapas de los procesoscontractuales, que se deban adelantar en desarrollo de los planesinstitucionales y de gestión de la Corporación.</t>
  </si>
  <si>
    <t>Prestar los servicios profesionales en el proceso de  implementación yseguimiento de las intervenciones requeridas para el mejoramiento ymantenimiento de la  infraestructura física del Concejo de Bogotá.</t>
  </si>
  <si>
    <t>Prestar los servicios profesionales para realizar actividades de apoyoala contratación, así como a la supervisión de los contratos y conveniosa cargo de la Dirección Administrativa relacionados con el Proceso deSistemas y Seguridad de la Información, con el fin de verificarelcumplimiento del objeto y las obligaciones contractuales.</t>
  </si>
  <si>
    <t>Prestar los servicios para la publicación de los avisos corrientes,edictos y notificaciones que requieran las distintas áreas de laSecretaria Distrital de Hacienda, en un periódico de amplia circulaciónnacional.</t>
  </si>
  <si>
    <t>Prestar los servicios profesionales para desarrollar y ejecutar lasactividades relacionadas con el proceso de provisión de la planta depersonal de la Secretaría Distrital de Hacienda.</t>
  </si>
  <si>
    <t>Prestar servicios de mantenimiento para los tanques de almacenamiento yequipos de bombeo hidráulico de agua potable residual y aguas negras delConcejo de Bogotá</t>
  </si>
  <si>
    <t>Selección Abreviada - Acuerdo Marco</t>
  </si>
  <si>
    <t>Proveer los servicios de canales dedicados e Internet y los servicioscomplementarios para la Secretaría Distrital de Hacienda.</t>
  </si>
  <si>
    <t>Licitación Pública</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</si>
  <si>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</si>
  <si>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</si>
  <si>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Prestar servicios profesionales para desarrollar actividades deproyección y revisión de respuestas a derechos de petición y actos administrativos derivados de situaciones administrativas que impactan en la ejecución de la nómina de la entidad, así comorespuestas a los distintos sujetos que componen el sistema de seguridadsocial.</t>
  </si>
  <si>
    <t>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t>
  </si>
  <si>
    <t>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t>
  </si>
  <si>
    <t>Prestar los servicios de mantenimiento correctivo incluido repuestos ysoporte para los Equipos Activos CISCO de la Secretaría Distrital deHacienda</t>
  </si>
  <si>
    <t>Realizar la reestructuración de los portales WEB (Página Institucional eintranet) de la Corporación y establecer los parámetros para lavisualización de información en la sede electrónica del Concejo deBogotá D.C.</t>
  </si>
  <si>
    <t>9  Mes(es)</t>
  </si>
  <si>
    <t>8  Mes(es)</t>
  </si>
  <si>
    <t>7  Mes(es)</t>
  </si>
  <si>
    <t>6  Mes(es)</t>
  </si>
  <si>
    <t>10  Mes(es)</t>
  </si>
  <si>
    <t>9  Mes(es)  15  Día(s)</t>
  </si>
  <si>
    <t>11  Mes(es)</t>
  </si>
  <si>
    <t>7  Mes(es)  12  Día(s)</t>
  </si>
  <si>
    <t>12  Mes(es)</t>
  </si>
  <si>
    <t>5  Mes(es)</t>
  </si>
  <si>
    <t>14  Mes(es)</t>
  </si>
  <si>
    <t>8  Mes(es)  26  Día(s)</t>
  </si>
  <si>
    <t>16  Mes(es)  3  Día(s)</t>
  </si>
  <si>
    <t>6  Mes(es)  15  Día(s)</t>
  </si>
  <si>
    <t>4  Mes(es)</t>
  </si>
  <si>
    <t>1 1. Suspensión</t>
  </si>
  <si>
    <t>SORAIDA  MEDINA VERA</t>
  </si>
  <si>
    <t>LYNA SOLVEY BOGOYA BURGOS</t>
  </si>
  <si>
    <t>MARIA JOSE GONZALEZ PALLARES</t>
  </si>
  <si>
    <t>DANIEL  OCHOA PINILLA</t>
  </si>
  <si>
    <t>ORLENY  RODRIGUEZ SUAREZ</t>
  </si>
  <si>
    <t>ARNULFO  BARBOSA PINZON</t>
  </si>
  <si>
    <t>MANUEL ALFONSO HERNANDEZ ORTIZ</t>
  </si>
  <si>
    <t>FANNY YANETH TORRES MESA</t>
  </si>
  <si>
    <t>Verificación del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</si>
</sst>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5">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0" xfId="0" applyAlignment="1">
      <alignment horizontal="left"/>
    </xf>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0" fontId="7" fillId="0" borderId="0" xfId="0" applyFont="1"/>
    <xf numFmtId="43" fontId="0" fillId="0" borderId="0" xfId="1" applyFont="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7" xfId="0" applyBorder="1" applyAlignment="1">
      <alignment horizontal="left" inden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25">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numFmt numFmtId="0" formatCode="General"/>
    </dxf>
    <dxf>
      <numFmt numFmtId="164" formatCode="_-* #,##0_-;\-* #,##0_-;_-* &quot;-&quot;??_-;_-@_-"/>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161925</xdr:rowOff>
    </xdr:from>
    <xdr:to>
      <xdr:col>3</xdr:col>
      <xdr:colOff>990600</xdr:colOff>
      <xdr:row>10</xdr:row>
      <xdr:rowOff>95250</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811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9">
          <xdr:nvSpPr>
            <xdr:cNvPr id="3" name="CuadroTexto 2">
              <a:extLst>
                <a:ext uri="{FF2B5EF4-FFF2-40B4-BE49-F238E27FC236}">
                  <a16:creationId xmlns:a16="http://schemas.microsoft.com/office/drawing/2014/main" id="{00000000-0008-0000-0000-000003000000}"/>
                </a:ext>
              </a:extLst>
            </xdr:cNvPr>
            <xdr:cNvSpPr txBox="1"/>
          </xdr:nvSpPr>
          <xdr:spPr>
            <a:xfrm>
              <a:off x="4414837" y="1476375"/>
              <a:ext cx="88106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C8C83EF-013D-425F-92D7-1974928E12BF}" type="TxLink">
                <a:rPr lang="en-US" sz="3600" b="1" i="0" u="none" strike="noStrike">
                  <a:solidFill>
                    <a:schemeClr val="bg1"/>
                  </a:solidFill>
                  <a:latin typeface="Calibri"/>
                  <a:cs typeface="Calibri"/>
                </a:rPr>
                <a:pPr algn="ctr"/>
                <a:t>169</a:t>
              </a:fld>
              <a:endParaRPr lang="es-CO" sz="36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Modificaciones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01/09/2023 - 30/09/2023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204.937785300928" createdVersion="6" refreshedVersion="6" minRefreshableVersion="3" recordCount="169" xr:uid="{00000000-000A-0000-FFFF-FFFF07000000}">
  <cacheSource type="worksheet">
    <worksheetSource name="Contratos"/>
  </cacheSource>
  <cacheFields count="31">
    <cacheField name="VIGENCIA" numFmtId="0">
      <sharedItems containsSemiMixedTypes="0" containsString="0" containsNumber="1" containsInteger="1" minValue="2021" maxValue="2023"/>
    </cacheField>
    <cacheField name="NÚMERO CONTRATO" numFmtId="0">
      <sharedItems containsSemiMixedTypes="0" containsString="0" containsNumber="1" containsInteger="1" minValue="210541" maxValue="230747"/>
    </cacheField>
    <cacheField name="PORTAL CONTRATACION" numFmtId="0">
      <sharedItems count="5">
        <s v="SECOP-II"/>
        <s v="TVEC"/>
        <s v="SECOP_II" u="1"/>
        <s v="SECOP-I" u="1"/>
        <s v="SECOP_I" u="1"/>
      </sharedItems>
    </cacheField>
    <cacheField name="URL SECOP" numFmtId="0">
      <sharedItems/>
    </cacheField>
    <cacheField name="PROCESO SELECCIÓN" numFmtId="0">
      <sharedItems count="11">
        <s v="Directa Prestacion Servicios Profesionales y Apoyo a la Gestión"/>
        <s v="Selección Abreviada - Subasta Inversa"/>
        <s v="Concurso de Méritos Abierto"/>
        <s v="Selección Abreviada - Menor Cuantía"/>
        <s v="Mínima Cuantía"/>
        <s v="Selección Abreviada - Acuerdo Marco"/>
        <s v="Licitación Pública"/>
        <s v="Régimen Especial - Régimen Especial" u="1"/>
        <s v="Directa Otras Causales" u="1"/>
        <s v="Subasta Inversa" u="1"/>
        <s v="Directa Prestacion Serv para Ejecución de Trabajos Artísticos " u="1"/>
      </sharedItems>
    </cacheField>
    <cacheField name="CLASE CONTRATO" numFmtId="0">
      <sharedItems count="15">
        <s v="Prestación Servicios Profesionales"/>
        <s v="Prestación Servicio Apoyo a la Gestión"/>
        <s v="Prestación de Servicios"/>
        <s v="Corretaje"/>
        <s v="Obra"/>
        <s v="Convenio de Cooperacion" u="1"/>
        <s v="Seguros" u="1"/>
        <s v="Manejo de cuenta" u="1"/>
        <s v="Arrendamiento" u="1"/>
        <s v="Consultoría" u="1"/>
        <s v="Convenio Interadministrativo" u="1"/>
        <s v="Interadministrativo" u="1"/>
        <s v="Compraventa" u="1"/>
        <s v="Suministro" u="1"/>
        <s v="Suscripción" u="1"/>
      </sharedItems>
    </cacheField>
    <cacheField name="DEPENDENCIA DESTINO" numFmtId="0">
      <sharedItems/>
    </cacheField>
    <cacheField name="NOMBRE UNIDAD EJECUTORA" numFmtId="0">
      <sharedItems containsMixedTypes="1" containsNumber="1" containsInteger="1" minValue="0" maxValue="0"/>
    </cacheField>
    <cacheField name="OBJETO" numFmtId="0">
      <sharedItems longText="1"/>
    </cacheField>
    <cacheField name="CLASE MODIFICACIÓN" numFmtId="0">
      <sharedItems count="14">
        <s v="4 4. Adición / Prórroga"/>
        <s v="1 1. Cesión"/>
        <s v="1 1. Suspensión"/>
        <s v="8 8. Otro SI"/>
        <s v="3 3. Prorroga"/>
        <s v="2 2. Adición"/>
        <s v="Suspensión" u="1"/>
        <s v="Cesión" u="1"/>
        <s v="Adición / Prórroga" u="1"/>
        <s v="Adición/Prorroga" u="1"/>
        <s v="Adición" u="1"/>
        <s v="Prorroga" u="1"/>
        <s v="Otro sí" u="1"/>
        <s v="Adición/Prorroga/Otro sí" u="1"/>
      </sharedItems>
    </cacheField>
    <cacheField name="FECHA SUSCRIPCIÓN DE LA MODIFICACIÓN" numFmtId="14">
      <sharedItems containsSemiMixedTypes="0" containsNonDate="0" containsDate="1" containsString="0" minDate="2023-09-01T00:00:00" maxDate="2023-09-30T00:00:00"/>
    </cacheField>
    <cacheField name="IDENTIFICACIÓN CONTRATISTA" numFmtId="0">
      <sharedItems containsMixedTypes="1" containsNumber="1" containsInteger="1" minValue="17414101" maxValue="1030586345"/>
    </cacheField>
    <cacheField name="RAZÓN SOCIAL_x000a_CESIONARIO" numFmtId="0">
      <sharedItems containsNonDate="0" containsString="0" containsBlank="1"/>
    </cacheField>
    <cacheField name="VALOR CONTRATO PRINCIPAL" numFmtId="164">
      <sharedItems containsSemiMixedTypes="0" containsString="0" containsNumber="1" containsInteger="1" minValue="0" maxValue="2378900437"/>
    </cacheField>
    <cacheField name="VALOR ADICIÓN" numFmtId="164">
      <sharedItems containsSemiMixedTypes="0" containsString="0" containsNumber="1" containsInteger="1" minValue="0" maxValue="231054000"/>
    </cacheField>
    <cacheField name="VALOR TOTAL" numFmtId="164">
      <sharedItems containsSemiMixedTypes="0" containsString="0" containsNumber="1" containsInteger="1" minValue="0" maxValue="2378900437"/>
    </cacheField>
    <cacheField name="PLAZO MODIFICACIÓN (Días)" numFmtId="0">
      <sharedItems/>
    </cacheField>
    <cacheField name="PLAZO TOTAL_x000a_(DÍAS)*" numFmtId="0">
      <sharedItems/>
    </cacheField>
    <cacheField name="Fecha de suscripción" numFmtId="14">
      <sharedItems containsSemiMixedTypes="0" containsNonDate="0" containsDate="1" containsString="0" minDate="2021-11-25T00:00:00" maxDate="2023-08-15T00:00:00"/>
    </cacheField>
    <cacheField name="Fecha de Inicio" numFmtId="14">
      <sharedItems containsSemiMixedTypes="0" containsNonDate="0" containsDate="1" containsString="0" minDate="2021-12-03T00:00:00" maxDate="2023-09-02T00:00:00"/>
    </cacheField>
    <cacheField name="Plazo Inicial (dias)" numFmtId="0">
      <sharedItems/>
    </cacheField>
    <cacheField name="Fecha Finalizacion Programada" numFmtId="14">
      <sharedItems containsSemiMixedTypes="0" containsNonDate="0" containsDate="1" containsString="0" minDate="2023-10-09T00:00:00" maxDate="2024-07-13T00:00:00"/>
    </cacheField>
    <cacheField name="Valor del Contrato_x000a_inical" numFmtId="164">
      <sharedItems containsSemiMixedTypes="0" containsString="0" containsNumber="1" containsInteger="1" minValue="0" maxValue="2378900437"/>
    </cacheField>
    <cacheField name="dias ejecutados" numFmtId="0">
      <sharedItems containsSemiMixedTypes="0" containsString="0" containsNumber="1" containsInteger="1" minValue="29" maxValue="666"/>
    </cacheField>
    <cacheField name="% Ejecución" numFmtId="0">
      <sharedItems containsSemiMixedTypes="0" containsString="0" containsNumber="1" minValue="22.68" maxValue="96.72"/>
    </cacheField>
    <cacheField name="Recursos totales Ejecutados o pagados" numFmtId="164">
      <sharedItems containsMixedTypes="1" containsNumber="1" containsInteger="1" minValue="0" maxValue="0"/>
    </cacheField>
    <cacheField name="Recursos pendientes de ejecutar." numFmtId="164">
      <sharedItems containsMixedTypes="1" containsNumber="1" containsInteger="1" minValue="0" maxValue="0"/>
    </cacheField>
    <cacheField name="Cantidad de Adiciones/_x000a_prórrogas" numFmtId="0">
      <sharedItems containsSemiMixedTypes="0" containsString="0" containsNumber="1" containsInteger="1" minValue="0" maxValue="2"/>
    </cacheField>
    <cacheField name="Vr. Adiciones" numFmtId="43">
      <sharedItems containsSemiMixedTypes="0" containsString="0" containsNumber="1" containsInteger="1" minValue="0" maxValue="231054000"/>
    </cacheField>
    <cacheField name="Vr. Total con Adiciones" numFmtId="43">
      <sharedItems containsSemiMixedTypes="0" containsString="0" containsNumber="1" containsInteger="1" minValue="0" maxValue="2378900437"/>
    </cacheField>
    <cacheField name="Plazo total con prorrogas (día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9">
  <r>
    <n v="2023"/>
    <n v="230050"/>
    <x v="0"/>
    <s v="https://community.secop.gov.co/Public/Tendering/OpportunityDetail/Index?noticeUID=CO1.NTC.3759801&amp;isFromPublicArea=True&amp;isModal=true&amp;asPopupView=true"/>
    <x v="0"/>
    <x v="0"/>
    <s v="OF. ASESORA DE COMUNICACIONES"/>
    <s v="0111-01"/>
    <s v="Prestar los servicios profesionales para apoyar a la Oficina Asesora deComunicaciones en todas las actividades relacionadas con procesosadministrativos y de correspondencia a cargo del área."/>
    <x v="0"/>
    <d v="2023-09-28T00:00:00"/>
    <s v=""/>
    <m/>
    <n v="29313000"/>
    <n v="10965233"/>
    <n v="40278233"/>
    <s v="3 Mes(es) 11 Día(s)"/>
    <s v="  12  Mes(es)  11  Día(s)"/>
    <d v="2023-01-16T00:00:00"/>
    <d v="2023-01-19T00:00:00"/>
    <s v="9  Mes(es)"/>
    <d v="2024-01-30T00:00:00"/>
    <n v="29313000"/>
    <n v="254"/>
    <n v="67.55"/>
    <s v="Validación Supervisor"/>
    <s v="Validación Supervisor"/>
    <n v="1"/>
    <n v="10965233"/>
    <n v="40278233"/>
    <s v="  12  Mes(es)  11  Día(s)"/>
  </r>
  <r>
    <n v="2023"/>
    <n v="230026"/>
    <x v="0"/>
    <s v="https://community.secop.gov.co/Public/Tendering/OpportunityDetail/Index?noticeUID=CO1.NTC.3753799&amp;isFromPublicArea=True&amp;isModal=true&amp;asPopupView=true"/>
    <x v="0"/>
    <x v="0"/>
    <s v="OF. ASESORA DE COMUNICACIONES"/>
    <s v="0111-01"/>
    <s v="Prestar los servicios profesionales para apoyar a la Oficina Asesora deComunicaciones en las actividades de manejo de las redes sociales de laEntidad y de los contenidos de sinergias de Alcaldía Mayor y demásentidades del Distrito."/>
    <x v="0"/>
    <d v="2023-09-22T00:00:00"/>
    <s v=""/>
    <m/>
    <n v="29313000"/>
    <n v="10856667"/>
    <n v="40169667"/>
    <s v="3 Mes(es) 10 Día(s)"/>
    <s v="  12  Mes(es)  10  Día(s)"/>
    <d v="2023-01-13T00:00:00"/>
    <d v="2023-01-20T00:00:00"/>
    <s v="9  Mes(es)"/>
    <d v="2024-01-30T00:00:00"/>
    <n v="29313000"/>
    <n v="253"/>
    <n v="67.47"/>
    <s v="Validación Supervisor"/>
    <s v="Validación Supervisor"/>
    <n v="1"/>
    <n v="10856667"/>
    <n v="40169667"/>
    <s v="  12  Mes(es)  10  Día(s)"/>
  </r>
  <r>
    <n v="2023"/>
    <n v="230010"/>
    <x v="0"/>
    <s v="https://community.secop.gov.co/Public/Tendering/OpportunityDetail/Index?noticeUID=CO1.NTC.3737374&amp;isFromPublicArea=True&amp;isModal=true&amp;asPopupView=true"/>
    <x v="0"/>
    <x v="0"/>
    <s v="OF. ASESORA DE COMUNICACIONES"/>
    <s v="0111-01"/>
    <s v="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
    <x v="0"/>
    <d v="2023-09-12T00:00:00"/>
    <s v=""/>
    <m/>
    <n v="42072000"/>
    <n v="21036000"/>
    <n v="63108000"/>
    <s v="4 Mes(es)"/>
    <s v="  12  Mes(es)"/>
    <d v="2023-01-11T00:00:00"/>
    <d v="2023-01-18T00:00:00"/>
    <s v="8  Mes(es)"/>
    <d v="2024-01-18T00:00:00"/>
    <n v="42072000"/>
    <n v="255"/>
    <n v="69.86"/>
    <s v="Validación Supervisor"/>
    <s v="Validación Supervisor"/>
    <n v="1"/>
    <n v="21036000"/>
    <n v="63108000"/>
    <s v="  12  Mes(es)"/>
  </r>
  <r>
    <n v="2023"/>
    <n v="230014"/>
    <x v="0"/>
    <s v="https://community.secop.gov.co/Public/Tendering/OpportunityDetail/Index?noticeUID=CO1.NTC.3742666&amp;isFromPublicArea=True&amp;isModal=true&amp;asPopupView=true"/>
    <x v="0"/>
    <x v="0"/>
    <s v="OF. ASESORA DE COMUNICACIONES"/>
    <s v="0111-01"/>
    <s v="Prestar  los  servicios  profesionales  a  la  Oficina  Asesora  de Comunicaciones  de  la  Secretaría Distrital  de  Hacienda  para conceptualizar  y  producir  piezas  audiovisuales  de  pequeño formatorequeridas para la estrategia de comunicaciones de la Entidad."/>
    <x v="0"/>
    <d v="2023-09-06T00:00:00"/>
    <s v=""/>
    <m/>
    <n v="46520000"/>
    <n v="23260000"/>
    <n v="69780000"/>
    <s v="4 Mes(es)"/>
    <s v="  12  Mes(es)"/>
    <d v="2023-01-12T00:00:00"/>
    <d v="2023-01-18T00:00:00"/>
    <s v="8  Mes(es)"/>
    <d v="2024-01-18T00:00:00"/>
    <n v="46520000"/>
    <n v="255"/>
    <n v="69.86"/>
    <s v="Validación Supervisor"/>
    <s v="Validación Supervisor"/>
    <n v="1"/>
    <n v="23260000"/>
    <n v="69780000"/>
    <s v="  12  Mes(es)"/>
  </r>
  <r>
    <n v="2023"/>
    <n v="230021"/>
    <x v="0"/>
    <s v="https://community.secop.gov.co/Public/Tendering/OpportunityDetail/Index?noticeUID=CO1.NTC.3743993&amp;isFromPublicArea=True&amp;isModal=true&amp;asPopupView=true"/>
    <x v="0"/>
    <x v="0"/>
    <s v="OF. ASESORA DE COMUNICACIONES"/>
    <s v="0111-01"/>
    <s v="Prestar los servicios profesionales para realizar la redacción decontenidos, comunicados, edición y corrección de estilo de las publicaciones que realiza la Secretaría Distrital de Hacienda."/>
    <x v="0"/>
    <d v="2023-09-22T00:00:00"/>
    <s v=""/>
    <m/>
    <n v="40005000"/>
    <n v="14964833"/>
    <n v="54969833"/>
    <s v="3 Mes(es) 11 Día(s)"/>
    <s v="  12  Mes(es)  11  Día(s)"/>
    <d v="2023-01-12T00:00:00"/>
    <d v="2023-01-19T00:00:00"/>
    <s v="9  Mes(es)"/>
    <d v="2024-01-30T00:00:00"/>
    <n v="40005000"/>
    <n v="254"/>
    <n v="67.55"/>
    <s v="Validación Supervisor"/>
    <s v="Validación Supervisor"/>
    <n v="1"/>
    <n v="14964833"/>
    <n v="54969833"/>
    <s v="  12  Mes(es)  11  Día(s)"/>
  </r>
  <r>
    <n v="2023"/>
    <n v="230069"/>
    <x v="0"/>
    <s v="https://community.secop.gov.co/Public/Tendering/OpportunityDetail/Index?noticeUID=CO1.NTC.3775847&amp;isFromPublicArea=True&amp;isModal=true&amp;asPopupView=true"/>
    <x v="0"/>
    <x v="0"/>
    <s v="SUBD. GESTION JUDICIAL"/>
    <s v="0111-01"/>
    <s v="Prestar los servicios profesionales para adelantar la representaciónjudicial, de Secretaría Distrital de Hacienda en las acciones de tutelae incidentes de desacato."/>
    <x v="0"/>
    <d v="2023-09-11T00:00:00"/>
    <s v=""/>
    <m/>
    <n v="52104000"/>
    <n v="26052000"/>
    <n v="78156000"/>
    <s v="4 Mes(es)"/>
    <s v="  12  Mes(es)"/>
    <d v="2023-01-17T00:00:00"/>
    <d v="2023-01-20T00:00:00"/>
    <s v="8  Mes(es)"/>
    <d v="2024-01-20T00:00:00"/>
    <n v="52104000"/>
    <n v="253"/>
    <n v="69.319999999999993"/>
    <s v="Validación Supervisor"/>
    <s v="Validación Supervisor"/>
    <n v="1"/>
    <n v="26052000"/>
    <n v="78156000"/>
    <s v="  12  Mes(es)"/>
  </r>
  <r>
    <n v="2023"/>
    <n v="230017"/>
    <x v="0"/>
    <s v="https://community.secop.gov.co/Public/Tendering/OpportunityDetail/Index?noticeUID=CO1.NTC.3746720&amp;isFromPublicArea=True&amp;isModal=true&amp;asPopupView=true"/>
    <x v="0"/>
    <x v="0"/>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x v="0"/>
    <d v="2023-09-07T00:00:00"/>
    <s v=""/>
    <m/>
    <n v="50240000"/>
    <n v="25120000"/>
    <n v="75360000"/>
    <s v="4 Mes(es)"/>
    <s v="  12  Mes(es)"/>
    <d v="2023-01-13T00:00:00"/>
    <d v="2023-01-18T00:00:00"/>
    <s v="8  Mes(es)"/>
    <d v="2024-01-18T00:00:00"/>
    <n v="50240000"/>
    <n v="255"/>
    <n v="69.86"/>
    <s v="Validación Supervisor"/>
    <s v="Validación Supervisor"/>
    <n v="1"/>
    <n v="25120000"/>
    <n v="75360000"/>
    <s v="  12  Mes(es)"/>
  </r>
  <r>
    <n v="2023"/>
    <n v="230296"/>
    <x v="0"/>
    <s v="https://community.secop.gov.co/Public/Tendering/OpportunityDetail/Index?noticeUID=CO1.NTC.4125213&amp;isFromPublicArea=True&amp;isModal=true&amp;asPopupView=true"/>
    <x v="0"/>
    <x v="0"/>
    <s v="OF. ASESORA DE COMUNICACIONES"/>
    <s v="0111-01"/>
    <s v="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
    <x v="0"/>
    <d v="2023-09-25T00:00:00"/>
    <s v=""/>
    <m/>
    <n v="45591000"/>
    <n v="22795500"/>
    <n v="68386500"/>
    <s v="3 Mes(es) 15 Día(s)"/>
    <s v="  10  Mes(es)  15  Día(s)"/>
    <d v="2023-03-06T00:00:00"/>
    <d v="2023-03-09T00:00:00"/>
    <s v="7  Mes(es)"/>
    <d v="2024-01-24T00:00:00"/>
    <n v="45591000"/>
    <n v="205"/>
    <n v="63.86"/>
    <s v="Validación Supervisor"/>
    <s v="Validación Supervisor"/>
    <n v="1"/>
    <n v="22795500"/>
    <n v="68386500"/>
    <s v="  10  Mes(es)  15  Día(s)"/>
  </r>
  <r>
    <n v="2023"/>
    <n v="230008"/>
    <x v="0"/>
    <s v="https://community.secop.gov.co/Public/Tendering/OpportunityDetail/Index?noticeUID=CO1.NTC.3742543&amp;isFromPublicArea=True&amp;isModal=true&amp;asPopupView=true"/>
    <x v="0"/>
    <x v="0"/>
    <s v="OF. ASESORA DE COMUNICACIONES"/>
    <s v="0111-01"/>
    <s v="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x v="0"/>
    <d v="2023-09-12T00:00:00"/>
    <s v=""/>
    <m/>
    <n v="52104000"/>
    <n v="26052000"/>
    <n v="78156000"/>
    <s v="4 Mes(es)"/>
    <s v="  12  Mes(es)"/>
    <d v="2023-01-12T00:00:00"/>
    <d v="2023-01-20T00:00:00"/>
    <s v="8  Mes(es)"/>
    <d v="2024-01-20T00:00:00"/>
    <n v="52104000"/>
    <n v="253"/>
    <n v="69.319999999999993"/>
    <s v="Validación Supervisor"/>
    <s v="Validación Supervisor"/>
    <n v="1"/>
    <n v="26052000"/>
    <n v="78156000"/>
    <s v="  12  Mes(es)"/>
  </r>
  <r>
    <n v="2023"/>
    <n v="230006"/>
    <x v="0"/>
    <s v="https://community.secop.gov.co/Public/Tendering/OpportunityDetail/Index?noticeUID=CO1.NTC.3736408&amp;isFromPublicArea=True&amp;isModal=true&amp;asPopupView=true"/>
    <x v="0"/>
    <x v="0"/>
    <s v="OF. ASESORA DE COMUNICACIONES"/>
    <s v="0111-01"/>
    <s v="Prestar los servicios profesionales para apoyar a la Oficina Asesora deComunicaciones en la atención, administración de redes sociales y latransmisión de eventos virtuales a través de las diferentes plataformasdigitales."/>
    <x v="0"/>
    <d v="2023-09-06T00:00:00"/>
    <s v=""/>
    <m/>
    <n v="52104000"/>
    <n v="26052000"/>
    <n v="78156000"/>
    <s v="4 Mes(es)"/>
    <s v="  12  Mes(es)"/>
    <d v="2023-01-11T00:00:00"/>
    <d v="2023-01-18T00:00:00"/>
    <s v="8  Mes(es)"/>
    <d v="2024-01-18T00:00:00"/>
    <n v="52104000"/>
    <n v="255"/>
    <n v="69.86"/>
    <s v="Validación Supervisor"/>
    <s v="Validación Supervisor"/>
    <n v="1"/>
    <n v="26052000"/>
    <n v="78156000"/>
    <s v="  12  Mes(es)"/>
  </r>
  <r>
    <n v="2023"/>
    <n v="230079"/>
    <x v="0"/>
    <s v="https://community.secop.gov.co/Public/Tendering/OpportunityDetail/Index?noticeUID=CO1.NTC.3783385&amp;isFromPublicArea=True&amp;isModal=true&amp;asPopupView=true"/>
    <x v="0"/>
    <x v="1"/>
    <s v="SUBD. ASUNTOS CONTRACTUALES"/>
    <s v="0111-01"/>
    <s v="Prestar servicios a la Subdirección de Asuntos Contractuales en lasensibilización y apropiación del uso de la plataforma tecnológica SECOP II, Tienda Virtual del Estado Colombiano (TVEC) y SECOP I, en elmarco del fortalecimiento de la gestión administrativa."/>
    <x v="0"/>
    <d v="2023-09-06T00:00:00"/>
    <s v=""/>
    <m/>
    <n v="25080000"/>
    <n v="12540000"/>
    <n v="37620000"/>
    <s v="4 Mes(es)"/>
    <s v="  12  Mes(es)"/>
    <d v="2023-01-18T00:00:00"/>
    <d v="2023-01-20T00:00:00"/>
    <s v="8  Mes(es)"/>
    <d v="2024-01-20T00:00:00"/>
    <n v="25080000"/>
    <n v="253"/>
    <n v="69.319999999999993"/>
    <s v="Validación Supervisor"/>
    <s v="Validación Supervisor"/>
    <n v="1"/>
    <n v="12540000"/>
    <n v="37620000"/>
    <s v="  12  Mes(es)"/>
  </r>
  <r>
    <n v="2023"/>
    <n v="230078"/>
    <x v="0"/>
    <s v="https://community.secop.gov.co/Public/Tendering/OpportunityDetail/Index?noticeUID=CO1.NTC.3782210&amp;isFromPublicArea=True&amp;isModal=true&amp;asPopupView=true"/>
    <x v="0"/>
    <x v="0"/>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x v="0"/>
    <d v="2023-09-14T00:00:00"/>
    <s v=""/>
    <m/>
    <n v="53960000"/>
    <n v="26980000"/>
    <n v="80940000"/>
    <s v="4 Mes(es)"/>
    <s v="  12  Mes(es)"/>
    <d v="2023-01-18T00:00:00"/>
    <d v="2023-01-19T00:00:00"/>
    <s v="8  Mes(es)"/>
    <d v="2024-01-19T00:00:00"/>
    <n v="53960000"/>
    <n v="254"/>
    <n v="69.59"/>
    <s v="Validación Supervisor"/>
    <s v="Validación Supervisor"/>
    <n v="1"/>
    <n v="26980000"/>
    <n v="80940000"/>
    <s v="  12  Mes(es)"/>
  </r>
  <r>
    <n v="2023"/>
    <n v="230090"/>
    <x v="0"/>
    <s v="https://community.secop.gov.co/Public/Tendering/OpportunityDetail/Index?noticeUID=CO1.NTC.3792789&amp;isFromPublicArea=True&amp;isModal=true&amp;asPopupView=true"/>
    <x v="0"/>
    <x v="0"/>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x v="0"/>
    <d v="2023-09-07T00:00:00"/>
    <s v=""/>
    <m/>
    <n v="53960000"/>
    <n v="26980000"/>
    <n v="80940000"/>
    <s v="4 Mes(es)"/>
    <s v="  12  Mes(es)"/>
    <d v="2023-01-19T00:00:00"/>
    <d v="2023-01-23T00:00:00"/>
    <s v="8  Mes(es)"/>
    <d v="2024-01-23T00:00:00"/>
    <n v="53960000"/>
    <n v="250"/>
    <n v="68.489999999999995"/>
    <s v="Validación Supervisor"/>
    <s v="Validación Supervisor"/>
    <n v="1"/>
    <n v="26980000"/>
    <n v="80940000"/>
    <s v="  12  Mes(es)"/>
  </r>
  <r>
    <n v="2023"/>
    <n v="230091"/>
    <x v="0"/>
    <s v="https://community.secop.gov.co/Public/Tendering/OpportunityDetail/Index?noticeUID=CO1.NTC.3792789&amp;isFromPublicArea=True&amp;isModal=true&amp;asPopupView=true"/>
    <x v="0"/>
    <x v="0"/>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x v="0"/>
    <d v="2023-09-18T00:00:00"/>
    <s v=""/>
    <m/>
    <n v="53960000"/>
    <n v="26980000"/>
    <n v="80940000"/>
    <s v="4 Mes(es)"/>
    <s v="  12  Mes(es)"/>
    <d v="2023-01-19T00:00:00"/>
    <d v="2023-01-23T00:00:00"/>
    <s v="8  Mes(es)"/>
    <d v="2024-01-23T00:00:00"/>
    <n v="53960000"/>
    <n v="250"/>
    <n v="68.489999999999995"/>
    <s v="Validación Supervisor"/>
    <s v="Validación Supervisor"/>
    <n v="1"/>
    <n v="26980000"/>
    <n v="80940000"/>
    <s v="  12  Mes(es)"/>
  </r>
  <r>
    <n v="2023"/>
    <n v="230159"/>
    <x v="0"/>
    <s v="https://community.secop.gov.co/Public/Tendering/OpportunityDetail/Index?noticeUID=CO1.NTC.3863419&amp;isFromPublicArea=True&amp;isModal=true&amp;asPopupView=true"/>
    <x v="0"/>
    <x v="0"/>
    <s v="SUBD. TALENTO HUMANO"/>
    <s v="0111-01"/>
    <s v="Prestar servicios profesionales para adelantar el desarrollo de lasactividades de seguimiento a la gestión y evaluación de planes yproyectos de los procesos de bienestar y contratación para laSubdirección del Talento Humano."/>
    <x v="0"/>
    <d v="2023-09-21T00:00:00"/>
    <s v=""/>
    <m/>
    <n v="43688000"/>
    <n v="21844000"/>
    <n v="65532000"/>
    <s v="4 Mes(es)"/>
    <s v="  12  Mes(es)"/>
    <d v="2023-01-30T00:00:00"/>
    <d v="2023-02-01T00:00:00"/>
    <s v="8  Mes(es)"/>
    <d v="2024-01-30T00:00:00"/>
    <n v="43688000"/>
    <n v="241"/>
    <n v="66.39"/>
    <s v="Validación Supervisor"/>
    <s v="Validación Supervisor"/>
    <n v="1"/>
    <n v="21844000"/>
    <n v="65532000"/>
    <s v="  12  Mes(es)"/>
  </r>
  <r>
    <n v="2023"/>
    <n v="230104"/>
    <x v="0"/>
    <s v="https://community.secop.gov.co/Public/Tendering/OpportunityDetail/Index?noticeUID=CO1.NTC.3796998&amp;isFromPublicArea=True&amp;isModal=true&amp;asPopupView=true"/>
    <x v="0"/>
    <x v="0"/>
    <s v="SUBD. TALENTO HUMANO"/>
    <s v="0111-01"/>
    <s v="Prestar servicios profesionales para realizar actividades relacionadascon el desarrollo de personal y la gestión del desempeño."/>
    <x v="0"/>
    <d v="2023-09-08T00:00:00"/>
    <s v=""/>
    <m/>
    <n v="50240000"/>
    <n v="25120000"/>
    <n v="75360000"/>
    <s v="4 Mes(es)"/>
    <s v="  12  Mes(es)"/>
    <d v="2023-01-19T00:00:00"/>
    <d v="2023-01-24T00:00:00"/>
    <s v="8  Mes(es)"/>
    <d v="2024-01-24T00:00:00"/>
    <n v="50240000"/>
    <n v="249"/>
    <n v="68.22"/>
    <s v="Validación Supervisor"/>
    <s v="Validación Supervisor"/>
    <n v="1"/>
    <n v="25120000"/>
    <n v="75360000"/>
    <s v="  12  Mes(es)"/>
  </r>
  <r>
    <n v="2023"/>
    <n v="230034"/>
    <x v="0"/>
    <s v="https://community.secop.gov.co/Public/Tendering/OpportunityDetail/Index?noticeUID=CO1.NTC.3765035&amp;isFromPublicArea=True&amp;isModal=true&amp;asPopupView=true"/>
    <x v="0"/>
    <x v="0"/>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x v="0"/>
    <d v="2023-09-20T00:00:00"/>
    <s v=""/>
    <m/>
    <n v="60192000"/>
    <n v="30096000"/>
    <n v="90288000"/>
    <s v="4 Mes(es)"/>
    <s v="  12  Mes(es)"/>
    <d v="2023-01-16T00:00:00"/>
    <d v="2023-02-01T00:00:00"/>
    <s v="8  Mes(es)"/>
    <d v="2024-02-01T00:00:00"/>
    <n v="60192000"/>
    <n v="241"/>
    <n v="66.03"/>
    <s v="Validación Supervisor"/>
    <s v="Validación Supervisor"/>
    <n v="1"/>
    <n v="30096000"/>
    <n v="90288000"/>
    <s v="  12  Mes(es)"/>
  </r>
  <r>
    <n v="2023"/>
    <n v="230032"/>
    <x v="0"/>
    <s v="https://community.secop.gov.co/Public/Tendering/OpportunityDetail/Index?noticeUID=CO1.NTC.3755959&amp;isFromPublicArea=True&amp;isModal=true&amp;asPopupView=true"/>
    <x v="0"/>
    <x v="0"/>
    <s v="OF. ASESORA DE COMUNICACIONES"/>
    <s v="0111-01"/>
    <s v="Prestar los servicios para apoyar a la Oficina Asesora de Comunicacionesen el diseño de piezas comunicativas para las diferentes estrategias decomunicación de la Secretaría Distrital de Hacienda."/>
    <x v="0"/>
    <d v="2023-09-13T00:00:00"/>
    <s v=""/>
    <m/>
    <n v="37216000"/>
    <n v="18608000"/>
    <n v="55824000"/>
    <s v="4 Mes(es)"/>
    <s v="  12  Mes(es)"/>
    <d v="2023-01-13T00:00:00"/>
    <d v="2023-01-20T00:00:00"/>
    <s v="8  Mes(es)"/>
    <d v="2024-01-20T00:00:00"/>
    <n v="37216000"/>
    <n v="253"/>
    <n v="69.319999999999993"/>
    <s v="Validación Supervisor"/>
    <s v="Validación Supervisor"/>
    <n v="1"/>
    <n v="18608000"/>
    <n v="55824000"/>
    <s v="  12  Mes(es)"/>
  </r>
  <r>
    <n v="2023"/>
    <n v="230081"/>
    <x v="0"/>
    <s v="https://community.secop.gov.co/Public/Tendering/OpportunityDetail/Index?noticeUID=CO1.NTC.3785117&amp;isFromPublicArea=True&amp;isModal=true&amp;asPopupView=true"/>
    <x v="0"/>
    <x v="0"/>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x v="0"/>
    <d v="2023-09-21T00:00:00"/>
    <s v=""/>
    <m/>
    <n v="63104000"/>
    <n v="31552000"/>
    <n v="94656000"/>
    <s v="4 Mes(es)"/>
    <s v="  12  Mes(es)"/>
    <d v="2023-01-18T00:00:00"/>
    <d v="2023-02-01T00:00:00"/>
    <s v="8  Mes(es)"/>
    <d v="2024-02-01T00:00:00"/>
    <n v="63104000"/>
    <n v="241"/>
    <n v="66.03"/>
    <s v="Validación Supervisor"/>
    <s v="Validación Supervisor"/>
    <n v="1"/>
    <n v="31552000"/>
    <n v="94656000"/>
    <s v="  12  Mes(es)"/>
  </r>
  <r>
    <n v="2023"/>
    <n v="230061"/>
    <x v="0"/>
    <s v="https://community.secop.gov.co/Public/Tendering/OpportunityDetail/Index?noticeUID=CO1.NTC.3768802&amp;isFromPublicArea=True&amp;isModal=true&amp;asPopupView=true"/>
    <x v="0"/>
    <x v="0"/>
    <s v="SUBD. ASUNTOS CONTRACTUALES"/>
    <s v="0111-01"/>
    <s v="Prestar servicios profesionales de apoyo juridico y administrativo enlos temas a cargo de la Subdirección de Asuntos Contractuales"/>
    <x v="0"/>
    <d v="2023-09-06T00:00:00"/>
    <s v=""/>
    <m/>
    <n v="31848000"/>
    <n v="15924000"/>
    <n v="47772000"/>
    <s v="4 Mes(es)"/>
    <s v="  12  Mes(es)"/>
    <d v="2023-01-17T00:00:00"/>
    <d v="2023-01-23T00:00:00"/>
    <s v="8  Mes(es)"/>
    <d v="2024-01-23T00:00:00"/>
    <n v="31848000"/>
    <n v="250"/>
    <n v="68.489999999999995"/>
    <s v="Validación Supervisor"/>
    <s v="Validación Supervisor"/>
    <n v="1"/>
    <n v="15924000"/>
    <n v="47772000"/>
    <s v="  12  Mes(es)"/>
  </r>
  <r>
    <n v="2023"/>
    <n v="230103"/>
    <x v="0"/>
    <s v="https://community.secop.gov.co/Public/Tendering/ContractNoticeManagement/Index?currentLanguage=es-CO&amp;Page=login&amp;Country=CO&amp;SkinName=CCE"/>
    <x v="0"/>
    <x v="0"/>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x v="0"/>
    <d v="2023-09-29T00:00:00"/>
    <s v=""/>
    <m/>
    <n v="38832000"/>
    <n v="9708000"/>
    <n v="48540000"/>
    <s v="2 Mes(es)"/>
    <s v="  10  Mes(es)"/>
    <d v="2023-01-20T00:00:00"/>
    <d v="2023-02-01T00:00:00"/>
    <s v="8  Mes(es)"/>
    <d v="2023-12-01T00:00:00"/>
    <n v="38832000"/>
    <n v="241"/>
    <n v="79.540000000000006"/>
    <s v="Validación Supervisor"/>
    <s v="Validación Supervisor"/>
    <n v="1"/>
    <n v="9708000"/>
    <n v="48540000"/>
    <s v="  10  Mes(es)"/>
  </r>
  <r>
    <n v="2023"/>
    <n v="230360"/>
    <x v="0"/>
    <s v="https://community.secop.gov.co/Public/Tendering/OpportunityDetail/Index?noticeUID=CO1.NTC.4207228&amp;isFromPublicArea=True&amp;isModal=true&amp;asPopupView=true"/>
    <x v="0"/>
    <x v="0"/>
    <s v="SUBD. TALENTO HUMANO"/>
    <s v="0111-01"/>
    <s v="Prestar servicios profesionales  para implementar acciones orientadas ala optimizacion del proceso de nomina en sincronia con la operatividaddel modulo HCM."/>
    <x v="0"/>
    <d v="2023-09-13T00:00:00"/>
    <s v=""/>
    <m/>
    <n v="32766000"/>
    <n v="16383000"/>
    <n v="49149000"/>
    <s v="3 Mes(es)"/>
    <s v="   9  Mes(es)"/>
    <d v="2023-03-23T00:00:00"/>
    <d v="2023-03-27T00:00:00"/>
    <s v="6  Mes(es)"/>
    <d v="2023-12-27T00:00:00"/>
    <n v="32766000"/>
    <n v="187"/>
    <n v="68"/>
    <s v="Validación Supervisor"/>
    <s v="Validación Supervisor"/>
    <n v="1"/>
    <n v="16383000"/>
    <n v="49149000"/>
    <s v="   9  Mes(es)"/>
  </r>
  <r>
    <n v="2023"/>
    <n v="230211"/>
    <x v="0"/>
    <s v="https://community.secop.gov.co/Public/Tendering/OpportunityDetail/Index?noticeUID=CO1.NTC.3785888&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x v="0"/>
    <d v="2023-09-22T00:00:00"/>
    <s v=""/>
    <m/>
    <n v="63104000"/>
    <n v="29974400"/>
    <n v="93078400"/>
    <s v="3 Mes(es) 24 Día(s)"/>
    <s v="  11  Mes(es)  24  Día(s)"/>
    <d v="2023-02-02T00:00:00"/>
    <d v="2023-02-06T00:00:00"/>
    <s v="8  Mes(es)"/>
    <d v="2024-01-30T00:00:00"/>
    <n v="63104000"/>
    <n v="236"/>
    <n v="65.92"/>
    <s v="Validación Supervisor"/>
    <s v="Validación Supervisor"/>
    <n v="1"/>
    <n v="29974400"/>
    <n v="93078400"/>
    <s v="  11  Mes(es)  24  Día(s)"/>
  </r>
  <r>
    <n v="2023"/>
    <n v="230146"/>
    <x v="0"/>
    <s v="https://community.secop.gov.co/Public/Tendering/OpportunityDetail/Index?noticeUID=CO1.NTC.3785888&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x v="0"/>
    <d v="2023-09-08T00:00:00"/>
    <s v=""/>
    <m/>
    <n v="63104000"/>
    <n v="31552000"/>
    <n v="94656000"/>
    <s v="4 Mes(es)"/>
    <s v="  12  Mes(es)"/>
    <d v="2023-01-24T00:00:00"/>
    <d v="2023-01-26T00:00:00"/>
    <s v="8  Mes(es)"/>
    <d v="2024-01-26T00:00:00"/>
    <n v="63104000"/>
    <n v="247"/>
    <n v="67.67"/>
    <s v="Validación Supervisor"/>
    <s v="Validación Supervisor"/>
    <n v="1"/>
    <n v="31552000"/>
    <n v="94656000"/>
    <s v="  12  Mes(es)"/>
  </r>
  <r>
    <n v="2023"/>
    <n v="230213"/>
    <x v="0"/>
    <s v="https://community.secop.gov.co/Public/Tendering/OpportunityDetail/Index?noticeUID=CO1.NTC.3785888&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x v="0"/>
    <d v="2023-09-28T00:00:00"/>
    <s v=""/>
    <m/>
    <n v="63104000"/>
    <n v="29974400"/>
    <n v="93078400"/>
    <s v="3 Mes(es) 24 Día(s)"/>
    <s v="  11  Mes(es)  24  Día(s)"/>
    <d v="2023-02-01T00:00:00"/>
    <d v="2023-02-06T00:00:00"/>
    <s v="8  Mes(es)"/>
    <d v="2024-01-30T00:00:00"/>
    <n v="63104000"/>
    <n v="236"/>
    <n v="65.92"/>
    <s v="Validación Supervisor"/>
    <s v="Validación Supervisor"/>
    <n v="1"/>
    <n v="29974400"/>
    <n v="93078400"/>
    <s v="  11  Mes(es)  24  Día(s)"/>
  </r>
  <r>
    <n v="2023"/>
    <n v="230013"/>
    <x v="0"/>
    <s v="https://community.secop.gov.co/Public/Tendering/OpportunityDetail/Index?noticeUID=CO1.NTC.3740114&amp;isFromPublicArea=True&amp;isModal=true&amp;asPopupView=true"/>
    <x v="0"/>
    <x v="0"/>
    <s v="SUBD. ANALISIS SECTORIAL"/>
    <s v="0111-01"/>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x v="0"/>
    <d v="2023-09-20T00:00:00"/>
    <s v=""/>
    <m/>
    <n v="36392000"/>
    <n v="14708433"/>
    <n v="51100433"/>
    <s v="3 Mes(es) 7 Día(s)"/>
    <s v="  11  Mes(es)   7  Día(s)"/>
    <d v="2023-01-12T00:00:00"/>
    <d v="2023-01-23T00:00:00"/>
    <s v="8  Mes(es)"/>
    <d v="2023-12-29T00:00:00"/>
    <n v="36392000"/>
    <n v="250"/>
    <n v="73.53"/>
    <s v="Validación Supervisor"/>
    <s v="Validación Supervisor"/>
    <n v="1"/>
    <n v="14708433"/>
    <n v="51100433"/>
    <s v="  11  Mes(es)   7  Día(s)"/>
  </r>
  <r>
    <n v="2023"/>
    <n v="230007"/>
    <x v="0"/>
    <s v="https://community.secop.gov.co/Public/Tendering/OpportunityDetail/Index?noticeUID=CO1.NTC.3734025&amp;isFromPublicArea=True&amp;isModal=true&amp;asPopupView=true"/>
    <x v="0"/>
    <x v="0"/>
    <s v="OF. ASESORA DE COMUNICACIONES"/>
    <s v="0111-01"/>
    <s v="Prestar los servicios profesionales para apoyar en las actividades decomunicacion de la Oficina Asesora de Comunicaciones relacionadas con elpuesta en marcha de la implementacion BogData de la Nueva OficinaVirtual."/>
    <x v="0"/>
    <d v="2023-09-08T00:00:00"/>
    <s v=""/>
    <m/>
    <n v="26056000"/>
    <n v="13028000"/>
    <n v="39084000"/>
    <s v="4 Mes(es)"/>
    <s v="  12  Mes(es)"/>
    <d v="2023-01-11T00:00:00"/>
    <d v="2023-01-19T00:00:00"/>
    <s v="8  Mes(es)"/>
    <d v="2024-01-19T00:00:00"/>
    <n v="26056000"/>
    <n v="254"/>
    <n v="69.59"/>
    <s v="Validación Supervisor"/>
    <s v="Validación Supervisor"/>
    <n v="1"/>
    <n v="13028000"/>
    <n v="39084000"/>
    <s v="  12  Mes(es)"/>
  </r>
  <r>
    <n v="2023"/>
    <n v="230089"/>
    <x v="0"/>
    <s v="https://community.secop.gov.co/Public/Tendering/OpportunityDetail/Index?noticeUID=CO1.NTC.3793407&amp;isFromPublicArea=True&amp;isModal=true&amp;asPopupView=true"/>
    <x v="0"/>
    <x v="0"/>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x v="0"/>
    <d v="2023-09-06T00:00:00"/>
    <s v=""/>
    <m/>
    <n v="63104000"/>
    <n v="31552000"/>
    <n v="94656000"/>
    <s v="4 Mes(es)"/>
    <s v="  12  Mes(es)"/>
    <d v="2023-01-19T00:00:00"/>
    <d v="2023-01-30T00:00:00"/>
    <s v="8  Mes(es)"/>
    <d v="2024-01-30T00:00:00"/>
    <n v="63104000"/>
    <n v="243"/>
    <n v="66.58"/>
    <s v="Validación Supervisor"/>
    <s v="Validación Supervisor"/>
    <n v="1"/>
    <n v="31552000"/>
    <n v="94656000"/>
    <s v="  12  Mes(es)"/>
  </r>
  <r>
    <n v="2023"/>
    <n v="230110"/>
    <x v="0"/>
    <s v="https://community.secop.gov.co/Public/Tendering/OpportunityDetail/Index?noticeUID=CO1.NTC.3776072&amp;isFromPublicArea=True&amp;isModal=true&amp;asPopupView=true"/>
    <x v="0"/>
    <x v="0"/>
    <s v="OF. LIQUIDACION"/>
    <s v="0111-01"/>
    <s v="Prestar servicios profesionales para apoyar a la Oficina de Liquidaciónen el desarrollo de actividades de gestión y seguimiento a lasactuaciones administrativas, radicaciones virtuales, respuesta a PQRS yrealización de informes."/>
    <x v="0"/>
    <d v="2023-09-27T00:00:00"/>
    <s v=""/>
    <m/>
    <n v="32256000"/>
    <n v="12096000"/>
    <n v="44352000"/>
    <s v="3 Mes(es)"/>
    <s v="  11  Mes(es)"/>
    <d v="2023-01-19T00:00:00"/>
    <d v="2023-02-09T00:00:00"/>
    <s v="8  Mes(es)"/>
    <d v="2024-01-09T00:00:00"/>
    <n v="32256000"/>
    <n v="233"/>
    <n v="69.760000000000005"/>
    <s v="Validación Supervisor"/>
    <s v="Validación Supervisor"/>
    <n v="1"/>
    <n v="12096000"/>
    <n v="44352000"/>
    <s v="  11  Mes(es)"/>
  </r>
  <r>
    <n v="2023"/>
    <n v="230111"/>
    <x v="0"/>
    <s v="https://community.secop.gov.co/Public/Tendering/OpportunityDetail/Index?noticeUID=CO1.NTC.3776072&amp;isFromPublicArea=True&amp;isModal=true&amp;asPopupView=true"/>
    <x v="0"/>
    <x v="0"/>
    <s v="OF. LIQUIDACION"/>
    <s v="0111-01"/>
    <s v="Prestar servicios profesionales para apoyar a la Oficina de Liquidaciónen el desarrollo de actividades de gestión y seguimiento a lasactuaciones administrativas, radicaciones virtuales, respuesta a PQRS yrealización de informes."/>
    <x v="0"/>
    <d v="2023-09-27T00:00:00"/>
    <s v=""/>
    <m/>
    <n v="32256000"/>
    <n v="12096000"/>
    <n v="44352000"/>
    <s v="3 Mes(es)"/>
    <s v="  11  Mes(es)"/>
    <d v="2023-01-19T00:00:00"/>
    <d v="2023-02-09T00:00:00"/>
    <s v="8  Mes(es)"/>
    <d v="2024-01-09T00:00:00"/>
    <n v="32256000"/>
    <n v="233"/>
    <n v="69.760000000000005"/>
    <s v="Validación Supervisor"/>
    <s v="Validación Supervisor"/>
    <n v="1"/>
    <n v="12096000"/>
    <n v="44352000"/>
    <s v="  11  Mes(es)"/>
  </r>
  <r>
    <n v="2023"/>
    <n v="230068"/>
    <x v="0"/>
    <s v="https://community.secop.gov.co/Public/Tendering/OpportunityDetail/Index?noticeUID=CO1.NTC.3776072&amp;isFromPublicArea=True&amp;isModal=true&amp;asPopupView=true"/>
    <x v="0"/>
    <x v="0"/>
    <s v="OF. LIQUIDACION"/>
    <s v="0111-01"/>
    <s v="Prestar servicios profesionales para apoyar a la Oficina de Liquidaciónen el desarrollo de actividades de gestión y seguimiento a lasactuaciones administrativas, radicaciones virtuales, respuesta a PQRS yrealización de informes."/>
    <x v="0"/>
    <d v="2023-09-27T00:00:00"/>
    <s v=""/>
    <m/>
    <n v="32256000"/>
    <n v="12096000"/>
    <n v="44352000"/>
    <s v="3 Mes(es)"/>
    <s v="  11  Mes(es)"/>
    <d v="2023-01-18T00:00:00"/>
    <d v="2023-02-08T00:00:00"/>
    <s v="8  Mes(es)"/>
    <d v="2024-01-08T00:00:00"/>
    <n v="32256000"/>
    <n v="234"/>
    <n v="70.06"/>
    <s v="Validación Supervisor"/>
    <s v="Validación Supervisor"/>
    <n v="1"/>
    <n v="12096000"/>
    <n v="44352000"/>
    <s v="  11  Mes(es)"/>
  </r>
  <r>
    <n v="2023"/>
    <n v="230112"/>
    <x v="0"/>
    <s v="https://community.secop.gov.co/Public/Tendering/OpportunityDetail/Index?noticeUID=CO1.NTC.3776072&amp;isFromPublicArea=True&amp;isModal=true&amp;asPopupView=true"/>
    <x v="0"/>
    <x v="0"/>
    <s v="OF. LIQUIDACION"/>
    <s v="0111-01"/>
    <s v="Prestar servicios profesionales para apoyar a la Oficina de Liquidaciónen el desarrollo de actividades de gestión y seguimiento a lasactuaciones administrativas, radicaciones virtuales, respuesta a PQRS yrealización de informes."/>
    <x v="0"/>
    <d v="2023-09-27T00:00:00"/>
    <s v=""/>
    <m/>
    <n v="32256000"/>
    <n v="12096000"/>
    <n v="44352000"/>
    <s v="3 Mes(es)"/>
    <s v="  11  Mes(es)"/>
    <d v="2023-01-19T00:00:00"/>
    <d v="2023-02-10T00:00:00"/>
    <s v="8  Mes(es)"/>
    <d v="2024-01-10T00:00:00"/>
    <n v="32256000"/>
    <n v="232"/>
    <n v="69.459999999999994"/>
    <s v="Validación Supervisor"/>
    <s v="Validación Supervisor"/>
    <n v="1"/>
    <n v="12096000"/>
    <n v="44352000"/>
    <s v="  11  Mes(es)"/>
  </r>
  <r>
    <n v="2023"/>
    <n v="230116"/>
    <x v="0"/>
    <s v="https://community.secop.gov.co/Public/Tendering/OpportunityDetail/Index?noticeUID=CO1.NTC.3776072&amp;isFromPublicArea=True&amp;isModal=true&amp;asPopupView=true"/>
    <x v="0"/>
    <x v="0"/>
    <s v="OF. LIQUIDACION"/>
    <s v="0111-01"/>
    <s v="Prestar servicios profesionales para apoyar a la Oficina de Liquidaciónen el desarrollo de actividades de gestión y seguimiento a lasactuaciones administrativas, radicaciones virtuales, respuesta a PQRS yrealización de informes."/>
    <x v="0"/>
    <d v="2023-09-28T00:00:00"/>
    <s v=""/>
    <m/>
    <n v="32256000"/>
    <n v="12096000"/>
    <n v="44352000"/>
    <s v="3 Mes(es)"/>
    <s v="  11  Mes(es)"/>
    <d v="2023-01-19T00:00:00"/>
    <d v="2023-02-14T00:00:00"/>
    <s v="8  Mes(es)"/>
    <d v="2024-01-14T00:00:00"/>
    <n v="32256000"/>
    <n v="228"/>
    <n v="68.260000000000005"/>
    <s v="Validación Supervisor"/>
    <s v="Validación Supervisor"/>
    <n v="1"/>
    <n v="12096000"/>
    <n v="44352000"/>
    <s v="  11  Mes(es)"/>
  </r>
  <r>
    <n v="2023"/>
    <n v="230093"/>
    <x v="0"/>
    <s v="https://community.secop.gov.co/Public/Tendering/OpportunityDetail/Index?noticeUID=CO1.NTC.3794448&amp;isFromPublicArea=True&amp;isModal=true&amp;asPopupView=true"/>
    <x v="0"/>
    <x v="0"/>
    <s v="DESPACHO SECRETARIO DISTRITAL DE HDA."/>
    <s v="0111-01"/>
    <s v="Prestar servicios profesionales  para la validacion e intercambio de lainformación relacionada con el pago de transferencias monetarias de laEstrategia Integral Ingreso Mínimo Garantizado (IMG)."/>
    <x v="0"/>
    <d v="2023-09-25T00:00:00"/>
    <s v=""/>
    <m/>
    <n v="40776000"/>
    <n v="20388000"/>
    <n v="61164000"/>
    <s v="4 Mes(es)"/>
    <s v="  12  Mes(es)"/>
    <d v="2023-01-20T00:00:00"/>
    <d v="2023-01-26T00:00:00"/>
    <s v="8  Mes(es)"/>
    <d v="2024-01-26T00:00:00"/>
    <n v="40776000"/>
    <n v="247"/>
    <n v="67.67"/>
    <s v="Validación Supervisor"/>
    <s v="Validación Supervisor"/>
    <n v="1"/>
    <n v="20388000"/>
    <n v="61164000"/>
    <s v="  12  Mes(es)"/>
  </r>
  <r>
    <n v="2023"/>
    <n v="230141"/>
    <x v="0"/>
    <s v="https://community.secop.gov.co/Public/Tendering/OpportunityDetail/Index?noticeUID=CO1.NTC.3825234&amp;isFromPublicArea=True&amp;isModal=true&amp;asPopupView=true"/>
    <x v="0"/>
    <x v="0"/>
    <s v="OF. GESTION INGRESOS"/>
    <s v="0111-01"/>
    <s v="Prestar los servicios profesionales para apoyar la gestión de laDirección Distrital de Tesorería, en aspectos relacionados con la gestión, soporte y seguimiento a los procesos de recaudo y legalización de los ingresos tributarios y no tributarios recibidos enlas cuentas bancarias del área de tesorería, así como los temas conexosa la automatización del proceso."/>
    <x v="0"/>
    <d v="2023-09-21T00:00:00"/>
    <s v=""/>
    <m/>
    <n v="71330000"/>
    <n v="14266000"/>
    <n v="85596000"/>
    <s v="1 Mes(es) 30 Día(s)"/>
    <s v="  12  Mes(es)"/>
    <d v="2023-01-24T00:00:00"/>
    <d v="2023-02-01T00:00:00"/>
    <s v="10  Mes(es)"/>
    <d v="2024-01-31T00:00:00"/>
    <n v="71330000"/>
    <n v="241"/>
    <n v="66.209999999999994"/>
    <s v="Validación Supervisor"/>
    <s v="Validación Supervisor"/>
    <n v="1"/>
    <n v="14266000"/>
    <n v="85596000"/>
    <s v="  12  Mes(es)"/>
  </r>
  <r>
    <n v="2023"/>
    <n v="230053"/>
    <x v="0"/>
    <s v="https://community.secop.gov.co/Public/Tendering/OpportunityDetail/Index?noticeUID=CO1.NTC.3765399&amp;isFromPublicArea=True&amp;isModal=true&amp;asPopupView=true"/>
    <x v="0"/>
    <x v="0"/>
    <s v="SUBD. ANALISIS FISCAL"/>
    <s v="0111-01"/>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x v="0"/>
    <d v="2023-09-21T00:00:00"/>
    <s v=""/>
    <m/>
    <n v="34736000"/>
    <n v="13749667"/>
    <n v="48485667"/>
    <s v="3 Mes(es) 5 Día(s)"/>
    <s v="  11  Mes(es)   5  Día(s)"/>
    <d v="2023-01-16T00:00:00"/>
    <d v="2023-01-25T00:00:00"/>
    <s v="8  Mes(es)"/>
    <d v="2023-12-29T00:00:00"/>
    <n v="34736000"/>
    <n v="248"/>
    <n v="73.37"/>
    <s v="Validación Supervisor"/>
    <s v="Validación Supervisor"/>
    <n v="1"/>
    <n v="13749667"/>
    <n v="48485667"/>
    <s v="  11  Mes(es)   5  Día(s)"/>
  </r>
  <r>
    <n v="2023"/>
    <n v="230019"/>
    <x v="0"/>
    <s v="https://community.secop.gov.co/Public/Tendering/OpportunityDetail/Index?noticeUID=CO1.NTC.3747091&amp;isFromPublicArea=True&amp;isModal=true&amp;asPopupView=true"/>
    <x v="0"/>
    <x v="1"/>
    <s v="SUBD. TALENTO HUMANO"/>
    <s v="0111-01"/>
    <s v="Prestar servicios técnicos en la implementación del Plan de Trabajo delSistema de Gestión de Seguridad y Salud en el Trabajo de la SecretaríaDistrital de Hacienda."/>
    <x v="0"/>
    <d v="2023-09-12T00:00:00"/>
    <s v=""/>
    <m/>
    <n v="19848000"/>
    <n v="9924000"/>
    <n v="29772000"/>
    <s v="4 Mes(es)"/>
    <s v="  12  Mes(es)"/>
    <d v="2023-01-13T00:00:00"/>
    <d v="2023-01-23T00:00:00"/>
    <s v="8  Mes(es)"/>
    <d v="2024-01-23T00:00:00"/>
    <n v="19848000"/>
    <n v="250"/>
    <n v="68.489999999999995"/>
    <s v="Validación Supervisor"/>
    <s v="Validación Supervisor"/>
    <n v="1"/>
    <n v="9924000"/>
    <n v="29772000"/>
    <s v="  12  Mes(es)"/>
  </r>
  <r>
    <n v="2023"/>
    <n v="230020"/>
    <x v="0"/>
    <s v="https://community.secop.gov.co/Public/Tendering/OpportunityDetail/Index?noticeUID=CO1.NTC.3751389&amp;isFromPublicArea=True&amp;isModal=true&amp;asPopupView=true"/>
    <x v="0"/>
    <x v="0"/>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x v="0"/>
    <d v="2023-09-08T00:00:00"/>
    <s v=""/>
    <m/>
    <n v="55824000"/>
    <n v="27912000"/>
    <n v="83736000"/>
    <s v="4 Mes(es)"/>
    <s v="  12  Mes(es)"/>
    <d v="2023-01-13T00:00:00"/>
    <d v="2023-01-19T00:00:00"/>
    <s v="8  Mes(es)"/>
    <d v="2024-01-19T00:00:00"/>
    <n v="55824000"/>
    <n v="254"/>
    <n v="69.59"/>
    <s v="Validación Supervisor"/>
    <s v="Validación Supervisor"/>
    <n v="1"/>
    <n v="27912000"/>
    <n v="83736000"/>
    <s v="  12  Mes(es)"/>
  </r>
  <r>
    <n v="2023"/>
    <n v="230020"/>
    <x v="0"/>
    <s v="https://community.secop.gov.co/Public/Tendering/OpportunityDetail/Index?noticeUID=CO1.NTC.3751389&amp;isFromPublicArea=True&amp;isModal=true&amp;asPopupView=true"/>
    <x v="0"/>
    <x v="0"/>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x v="1"/>
    <d v="2023-09-21T00:00:00"/>
    <s v="52065214"/>
    <m/>
    <n v="0"/>
    <n v="0"/>
    <n v="0"/>
    <s v=""/>
    <s v="  12  Mes(es)"/>
    <d v="2023-01-13T00:00:00"/>
    <d v="2023-01-19T00:00:00"/>
    <s v="8  Mes(es)"/>
    <d v="2024-01-19T00:00:00"/>
    <n v="0"/>
    <n v="254"/>
    <n v="69.59"/>
    <s v="Validación Supervisor"/>
    <s v="Validación Supervisor"/>
    <n v="1"/>
    <n v="27912000"/>
    <n v="83736000"/>
    <s v="  12  Mes(es)"/>
  </r>
  <r>
    <n v="2023"/>
    <n v="230126"/>
    <x v="0"/>
    <s v="https://community.secop.gov.co/Public/Tendering/OpportunityDetail/Index?noticeUID=CO1.NTC.3812280&amp;isFromPublicArea=True&amp;isModal=true&amp;asPopupView=true"/>
    <x v="0"/>
    <x v="0"/>
    <s v="DESPACHO SECRETARIO DISTRITAL DE HDA."/>
    <s v="0111-01"/>
    <s v="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
    <x v="0"/>
    <d v="2023-09-25T00:00:00"/>
    <s v=""/>
    <m/>
    <n v="73784000"/>
    <n v="9223000"/>
    <n v="83007000"/>
    <s v="1 Mes(es)"/>
    <s v="   9  Mes(es)"/>
    <d v="2023-01-24T00:00:00"/>
    <d v="2023-01-25T00:00:00"/>
    <s v="8  Mes(es)"/>
    <d v="2023-10-25T00:00:00"/>
    <n v="73784000"/>
    <n v="248"/>
    <n v="90.84"/>
    <s v="Validación Supervisor"/>
    <s v="Validación Supervisor"/>
    <n v="1"/>
    <n v="9223000"/>
    <n v="83007000"/>
    <s v="   9  Mes(es)"/>
  </r>
  <r>
    <n v="2023"/>
    <n v="230220"/>
    <x v="0"/>
    <s v="https://community.secop.gov.co/Public/Tendering/OpportunityDetail/Index?noticeUID=CO1.NTC.3934424&amp;isFromPublicArea=True&amp;isModal=true&amp;asPopupView=true"/>
    <x v="0"/>
    <x v="0"/>
    <s v="SUBD. ASUNTOS CONTRACTUALES"/>
    <s v="0111-01"/>
    <s v="Prestar servicios profesionales para brindar soporte y apoyo en asuntosprecontractuales y contractuales a la Subdirección de AsuntosContractuales."/>
    <x v="0"/>
    <d v="2023-09-28T00:00:00"/>
    <s v=""/>
    <m/>
    <n v="63104000"/>
    <n v="29711467"/>
    <n v="92815467"/>
    <s v="3 Mes(es) 23 Día(s)"/>
    <s v="  11  Mes(es)  23  Día(s)"/>
    <d v="2023-02-06T00:00:00"/>
    <d v="2023-02-07T00:00:00"/>
    <s v="8  Mes(es)"/>
    <d v="2024-01-30T00:00:00"/>
    <n v="63104000"/>
    <n v="235"/>
    <n v="65.83"/>
    <s v="Validación Supervisor"/>
    <s v="Validación Supervisor"/>
    <n v="1"/>
    <n v="29711467"/>
    <n v="92815467"/>
    <s v="  11  Mes(es)  23  Día(s)"/>
  </r>
  <r>
    <n v="2023"/>
    <n v="230028"/>
    <x v="0"/>
    <s v="https://community.secop.gov.co/Public/Tendering/OpportunityDetail/Index?noticeUID=CO1.NTC.3751770&amp;isFromPublicArea=True&amp;isModal=true&amp;asPopupView=true"/>
    <x v="0"/>
    <x v="0"/>
    <s v="SUBD. ASUNTOS CONTRACTUALES"/>
    <s v="0111-01"/>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x v="0"/>
    <d v="2023-09-08T00:00:00"/>
    <s v=""/>
    <m/>
    <n v="34736000"/>
    <n v="17368000"/>
    <n v="52104000"/>
    <s v="4 Mes(es)"/>
    <s v="  12  Mes(es)"/>
    <d v="2023-01-13T00:00:00"/>
    <d v="2023-01-19T00:00:00"/>
    <s v="8  Mes(es)"/>
    <d v="2024-01-19T00:00:00"/>
    <n v="34736000"/>
    <n v="254"/>
    <n v="69.59"/>
    <s v="Validación Supervisor"/>
    <s v="Validación Supervisor"/>
    <n v="1"/>
    <n v="17368000"/>
    <n v="52104000"/>
    <s v="  12  Mes(es)"/>
  </r>
  <r>
    <n v="2023"/>
    <n v="230145"/>
    <x v="0"/>
    <s v="https://community.secop.gov.co/Public/Tendering/OpportunityDetail/Index?noticeUID=CO1.NTC.3829935&amp;isFromPublicArea=True&amp;isModal=true&amp;asPopupView=true"/>
    <x v="0"/>
    <x v="0"/>
    <s v="DESPACHO SECRETARIO DISTRITAL DE HDA."/>
    <s v="0111-01"/>
    <s v="Prestar servicios profesionales para apoyar la gestión de la DirecciónDistrital de Tesorería, en aspectos relacionados con la elaboración yseguimiento de los contratos, convenios, transición IMG, solicitudes deentes de control y de ciudadanos relacionados con la misión tesoral."/>
    <x v="0"/>
    <d v="2023-09-27T00:00:00"/>
    <s v=""/>
    <m/>
    <n v="59872000"/>
    <n v="29936000"/>
    <n v="89808000"/>
    <s v="3 Mes(es) 30 Día(s)"/>
    <s v="  12  Mes(es)"/>
    <d v="2023-01-24T00:00:00"/>
    <d v="2023-02-01T00:00:00"/>
    <s v="8  Mes(es)"/>
    <d v="2024-01-31T00:00:00"/>
    <n v="59872000"/>
    <n v="241"/>
    <n v="66.209999999999994"/>
    <s v="Validación Supervisor"/>
    <s v="Validación Supervisor"/>
    <n v="1"/>
    <n v="29936000"/>
    <n v="89808000"/>
    <s v="  12  Mes(es)"/>
  </r>
  <r>
    <n v="2023"/>
    <n v="230056"/>
    <x v="0"/>
    <s v="https://community.secop.gov.co/Public/Tendering/OpportunityDetail/Index?noticeUID=CO1.NTC.3738377&amp;isFromPublicArea=True&amp;isModal=true&amp;asPopupView=true"/>
    <x v="0"/>
    <x v="0"/>
    <s v="OF. PLANEACION FINANCIERA"/>
    <s v="0111-01"/>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x v="0"/>
    <d v="2023-09-22T00:00:00"/>
    <s v=""/>
    <m/>
    <n v="74840000"/>
    <n v="18211067"/>
    <n v="93051067"/>
    <s v="2 Mes(es) 13 Día(s)"/>
    <s v="  12  Mes(es)  13  Día(s)"/>
    <d v="2023-01-16T00:00:00"/>
    <d v="2023-01-18T00:00:00"/>
    <s v="10  Mes(es)"/>
    <d v="2024-01-31T00:00:00"/>
    <n v="74840000"/>
    <n v="255"/>
    <n v="67.459999999999994"/>
    <s v="Validación Supervisor"/>
    <s v="Validación Supervisor"/>
    <n v="1"/>
    <n v="18211067"/>
    <n v="93051067"/>
    <s v="  12  Mes(es)  13  Día(s)"/>
  </r>
  <r>
    <n v="2023"/>
    <n v="230083"/>
    <x v="0"/>
    <s v="https://community.secop.gov.co/Public/Tendering/OpportunityDetail/Index?noticeUID=CO1.NTC.3787995&amp;isFromPublicArea=True&amp;isModal=true&amp;asPopupView=true"/>
    <x v="0"/>
    <x v="0"/>
    <s v="SUBD. GESTION JUDICIAL"/>
    <s v="0111-01"/>
    <s v="Prestar servicios profesionales para representar judicial, extrajudicialy/o administrativamente a Bogotá D.C.- Secretaría Distrital de Haciendaen la atención de procesos concursales, de acuerdo a lo establecido enlos estudios previos."/>
    <x v="0"/>
    <d v="2023-09-21T00:00:00"/>
    <s v=""/>
    <m/>
    <n v="68672000"/>
    <n v="34336000"/>
    <n v="103008000"/>
    <s v="4 Mes(es)"/>
    <s v="  12  Mes(es)"/>
    <d v="2023-01-19T00:00:00"/>
    <d v="2023-01-23T00:00:00"/>
    <s v="8  Mes(es)"/>
    <d v="2024-01-24T00:00:00"/>
    <n v="68672000"/>
    <n v="250"/>
    <n v="68.31"/>
    <s v="Validación Supervisor"/>
    <s v="Validación Supervisor"/>
    <n v="1"/>
    <n v="34336000"/>
    <n v="103008000"/>
    <s v="  12  Mes(es)"/>
  </r>
  <r>
    <n v="2023"/>
    <n v="230131"/>
    <x v="0"/>
    <s v="https://community.secop.gov.co/Public/Tendering/OpportunityDetail/Index?noticeUID=CO1.NTC.3787995&amp;isFromPublicArea=True&amp;isModal=true&amp;asPopupView=true"/>
    <x v="0"/>
    <x v="0"/>
    <s v="SUBD. GESTION JUDICIAL"/>
    <s v="0111-01"/>
    <s v="Prestar servicios profesionales para representar judicial, extrajudicialy/o administrativamente a Bogotá D.C.- Secretaría Distrital de Haciendaen la atención de procesos concursales, de acuerdo a lo establecido enlos estudios previos."/>
    <x v="0"/>
    <d v="2023-09-22T00:00:00"/>
    <s v=""/>
    <m/>
    <n v="68672000"/>
    <n v="34336000"/>
    <n v="103008000"/>
    <s v="4 Mes(es)"/>
    <s v="  12  Mes(es)"/>
    <d v="2023-01-24T00:00:00"/>
    <d v="2023-01-25T00:00:00"/>
    <s v="8  Mes(es)"/>
    <d v="2024-01-25T00:00:00"/>
    <n v="68672000"/>
    <n v="248"/>
    <n v="67.95"/>
    <s v="Validación Supervisor"/>
    <s v="Validación Supervisor"/>
    <n v="1"/>
    <n v="34336000"/>
    <n v="103008000"/>
    <s v="  12  Mes(es)"/>
  </r>
  <r>
    <n v="2023"/>
    <n v="230084"/>
    <x v="0"/>
    <s v="https://community.secop.gov.co/Public/Tendering/OpportunityDetail/Index?noticeUID=CO1.NTC.3787995&amp;isFromPublicArea=True&amp;isModal=true&amp;asPopupView=true"/>
    <x v="0"/>
    <x v="0"/>
    <s v="SUBD. GESTION JUDICIAL"/>
    <s v="0111-01"/>
    <s v="Prestar servicios profesionales para representar judicial, extrajudicialy/o administrativamente a Bogotá D.C.- Secretaría Distrital de Haciendaen la atención de procesos concursales, de acuerdo a lo establecido enlos estudios previos."/>
    <x v="0"/>
    <d v="2023-09-21T00:00:00"/>
    <s v=""/>
    <m/>
    <n v="68672000"/>
    <n v="34336000"/>
    <n v="103008000"/>
    <s v="4 Mes(es)"/>
    <s v="  12  Mes(es)"/>
    <d v="2023-01-19T00:00:00"/>
    <d v="2023-01-24T00:00:00"/>
    <s v="8  Mes(es)"/>
    <d v="2024-01-24T00:00:00"/>
    <n v="68672000"/>
    <n v="249"/>
    <n v="68.22"/>
    <s v="Validación Supervisor"/>
    <s v="Validación Supervisor"/>
    <n v="1"/>
    <n v="34336000"/>
    <n v="103008000"/>
    <s v="  12  Mes(es)"/>
  </r>
  <r>
    <n v="2023"/>
    <n v="230132"/>
    <x v="0"/>
    <s v="https://community.secop.gov.co/Public/Tendering/OpportunityDetail/Index?noticeUID=CO1.NTC.3787995&amp;isFromPublicArea=True&amp;isModal=true&amp;asPopupView=true"/>
    <x v="0"/>
    <x v="0"/>
    <s v="SUBD. GESTION JUDICIAL"/>
    <s v="0111-01"/>
    <s v="Prestar servicios profesionales para representar judicial, extrajudicialy/o administrativamente a Bogotá D.C.- Secretaría Distrital de Haciendaen la atención de procesos concursales, de acuerdo a lo establecido enlos estudios previos."/>
    <x v="0"/>
    <d v="2023-09-20T00:00:00"/>
    <s v=""/>
    <m/>
    <n v="68672000"/>
    <n v="34336000"/>
    <n v="103008000"/>
    <s v="4 Mes(es)"/>
    <s v="  12  Mes(es)"/>
    <d v="2023-01-24T00:00:00"/>
    <d v="2023-01-25T00:00:00"/>
    <s v="8  Mes(es)"/>
    <d v="2024-01-25T00:00:00"/>
    <n v="68672000"/>
    <n v="248"/>
    <n v="67.95"/>
    <s v="Validación Supervisor"/>
    <s v="Validación Supervisor"/>
    <n v="1"/>
    <n v="34336000"/>
    <n v="103008000"/>
    <s v="  12  Mes(es)"/>
  </r>
  <r>
    <n v="2023"/>
    <n v="230184"/>
    <x v="0"/>
    <s v="https://community.secop.gov.co/Public/Tendering/OpportunityDetail/Index?noticeUID=CO1.NTC.3787995&amp;isFromPublicArea=True&amp;isModal=true&amp;asPopupView=true"/>
    <x v="0"/>
    <x v="0"/>
    <s v="SUBD. GESTION JUDICIAL"/>
    <s v="0111-01"/>
    <s v="Prestar servicios profesionales para representar judicial, extrajudicialy/o administrativamente a Bogotá D.C.- Secretaría Distrital de Haciendaen la atención de procesos concursales, de acuerdo a lo establecido enlos estudios previos."/>
    <x v="0"/>
    <d v="2023-09-28T00:00:00"/>
    <s v=""/>
    <m/>
    <n v="68672000"/>
    <n v="33763733"/>
    <n v="102435733"/>
    <s v="3 Mes(es) 28 Día(s)"/>
    <s v="  11  Mes(es)  28  Día(s)"/>
    <d v="2023-01-31T00:00:00"/>
    <d v="2023-02-02T00:00:00"/>
    <s v="8  Mes(es)"/>
    <d v="2024-01-30T00:00:00"/>
    <n v="68672000"/>
    <n v="240"/>
    <n v="66.3"/>
    <s v="Validación Supervisor"/>
    <s v="Validación Supervisor"/>
    <n v="1"/>
    <n v="33763733"/>
    <n v="102435733"/>
    <s v="  11  Mes(es)  28  Día(s)"/>
  </r>
  <r>
    <n v="2023"/>
    <n v="230120"/>
    <x v="0"/>
    <s v="https://community.secop.gov.co/Public/Tendering/ContractNoticeManagement/Index?currentLanguage=es-CO&amp;Page=login&amp;Country=CO&amp;SkinName=CCE"/>
    <x v="0"/>
    <x v="0"/>
    <s v="DESPACHO TESORERO DISTRITAL"/>
    <s v="0111-01"/>
    <s v="Prestar servicios profesionales para apoyar la gestión de la DirecciónDistrital de Tesorería, en aspectos relacionados con la actualizacióndocumental en el sistema de gestión de calidad, coordinación yconsolidación de los informes de elaboración y seguimiento a laplaneación estratégica dela DDT, así como  de planes y/o proyectosinstitucionales designados a la DDT, gestión del riesgo operativo y decorrupción, apoyo a la supervisión de contratos, apoyo en  contratacióny demás actividades de tipo administrativo, operativo y financiero,relacionadas con la operación tesoral."/>
    <x v="0"/>
    <d v="2023-09-22T00:00:00"/>
    <s v=""/>
    <m/>
    <n v="71098000"/>
    <n v="20456267"/>
    <n v="91554267"/>
    <s v="2 Mes(es) 22 Día(s)"/>
    <s v="  12  Mes(es)   7  Día(s)"/>
    <d v="2023-01-20T00:00:00"/>
    <d v="2023-01-25T00:00:00"/>
    <s v="9  Mes(es)  15  Día(s)"/>
    <d v="2024-01-31T00:00:00"/>
    <n v="71098000"/>
    <n v="248"/>
    <n v="66.849999999999994"/>
    <s v="Validación Supervisor"/>
    <s v="Validación Supervisor"/>
    <n v="1"/>
    <n v="20456267"/>
    <n v="91554267"/>
    <s v="  12  Mes(es)   7  Día(s)"/>
  </r>
  <r>
    <n v="2023"/>
    <n v="230012"/>
    <x v="0"/>
    <s v="https://community.secop.gov.co/Public/Tendering/OpportunityDetail/Index?noticeUID=CO1.NTC.3738254&amp;isFromPublicArea=True&amp;isModal=true&amp;asPopupView=true"/>
    <x v="0"/>
    <x v="0"/>
    <s v="SUBD. TALENTO HUMANO"/>
    <s v="0111-01"/>
    <s v="Prestar servicios profesionales para apoyar los procesos de gestión yjurídicos de Talento Humano, especialmente temas como Bogotá te Escucha,procedimiento de desvinculación, sindicales y atención a entes decontrol."/>
    <x v="0"/>
    <d v="2023-09-13T00:00:00"/>
    <s v=""/>
    <m/>
    <n v="41424000"/>
    <n v="20712000"/>
    <n v="62136000"/>
    <s v="4 Mes(es)"/>
    <s v="  12  Mes(es)"/>
    <d v="2023-01-11T00:00:00"/>
    <d v="2023-01-19T00:00:00"/>
    <s v="8  Mes(es)"/>
    <d v="2024-01-19T00:00:00"/>
    <n v="41424000"/>
    <n v="254"/>
    <n v="69.59"/>
    <s v="Validación Supervisor"/>
    <s v="Validación Supervisor"/>
    <n v="1"/>
    <n v="20712000"/>
    <n v="62136000"/>
    <s v="  12  Mes(es)"/>
  </r>
  <r>
    <n v="2023"/>
    <n v="230018"/>
    <x v="0"/>
    <s v="https://community.secop.gov.co/Public/Tendering/OpportunityDetail/Index?noticeUID=CO1.NTC.3743792&amp;isFromPublicArea=True&amp;isModal=true&amp;asPopupView=true"/>
    <x v="0"/>
    <x v="0"/>
    <s v="SUBD. ANALISIS SECTORIAL"/>
    <s v="0111-01"/>
    <s v="Prestar servicios profesionales para apoyar al Observatorio Fiscal delDistrito – FiscalData en el diseño de piezas comunicativas para lasdiferentes estrategias de comunicación de la Secretaría Distrital deHacienda relacionadas con FiscalData."/>
    <x v="0"/>
    <d v="2023-09-20T00:00:00"/>
    <s v=""/>
    <m/>
    <n v="32256000"/>
    <n v="13036800"/>
    <n v="45292800"/>
    <s v="3 Mes(es) 7 Día(s)"/>
    <s v="  11  Mes(es)   7  Día(s)"/>
    <d v="2023-01-13T00:00:00"/>
    <d v="2023-01-23T00:00:00"/>
    <s v="8  Mes(es)"/>
    <d v="2023-12-29T00:00:00"/>
    <n v="32256000"/>
    <n v="250"/>
    <n v="73.53"/>
    <s v="Validación Supervisor"/>
    <s v="Validación Supervisor"/>
    <n v="1"/>
    <n v="13036800"/>
    <n v="45292800"/>
    <s v="  11  Mes(es)   7  Día(s)"/>
  </r>
  <r>
    <n v="2023"/>
    <n v="230071"/>
    <x v="0"/>
    <s v="https://community.secop.gov.co/Public/Tendering/OpportunityDetail/Index?noticeUID=CO1.NTC.3779867&amp;isFromPublicArea=True&amp;isModal=true&amp;asPopupView=true"/>
    <x v="0"/>
    <x v="0"/>
    <s v="SUBD. EDUCACION TRIBUTARIA Y SERVICIO"/>
    <s v="0111-01"/>
    <s v="Prestar servicios profesionales para realizar actividades propias defiscalización y liquidación de la población asignada, radicacionesvirtuales, respuesta a PQRS y realización de informes para la oficina decontrol masivo."/>
    <x v="0"/>
    <d v="2023-09-26T00:00:00"/>
    <s v=""/>
    <m/>
    <n v="32256000"/>
    <n v="14112000"/>
    <n v="46368000"/>
    <s v="3 Mes(es) 15 Día(s)"/>
    <s v="  11  Mes(es)  15  Día(s)"/>
    <d v="2023-01-18T00:00:00"/>
    <d v="2023-02-01T00:00:00"/>
    <s v="8  Mes(es)"/>
    <d v="2024-01-16T00:00:00"/>
    <n v="32256000"/>
    <n v="241"/>
    <n v="69.05"/>
    <s v="Validación Supervisor"/>
    <s v="Validación Supervisor"/>
    <n v="1"/>
    <n v="14112000"/>
    <n v="46368000"/>
    <s v="  11  Mes(es)  15  Día(s)"/>
  </r>
  <r>
    <n v="2023"/>
    <n v="230074"/>
    <x v="0"/>
    <s v="https://community.secop.gov.co/Public/Tendering/OpportunityDetail/Index?noticeUID=CO1.NTC.3779867&amp;isFromPublicArea=True&amp;isModal=true&amp;asPopupView=true"/>
    <x v="0"/>
    <x v="0"/>
    <s v="SUBD. EDUCACION TRIBUTARIA Y SERVICIO"/>
    <s v="0111-01"/>
    <s v="Prestar servicios profesionales para realizar actividades propias defiscalización y liquidación de la población asignada, radicacionesvirtuales, respuesta a PQRS y realización de informes para la oficina decontrol masivo."/>
    <x v="0"/>
    <d v="2023-09-26T00:00:00"/>
    <s v=""/>
    <m/>
    <n v="32256000"/>
    <n v="14112000"/>
    <n v="46368000"/>
    <s v="3 Mes(es) 15 Día(s)"/>
    <s v="  11  Mes(es)  15  Día(s)"/>
    <d v="2023-01-18T00:00:00"/>
    <d v="2023-02-01T00:00:00"/>
    <s v="8  Mes(es)"/>
    <d v="2024-01-16T00:00:00"/>
    <n v="32256000"/>
    <n v="241"/>
    <n v="69.05"/>
    <s v="Validación Supervisor"/>
    <s v="Validación Supervisor"/>
    <n v="1"/>
    <n v="14112000"/>
    <n v="46368000"/>
    <s v="  11  Mes(es)  15  Día(s)"/>
  </r>
  <r>
    <n v="2023"/>
    <n v="230035"/>
    <x v="0"/>
    <s v="https://community.secop.gov.co/Public/Tendering/OpportunityDetail/Index?noticeUID=CO1.NTC.3756736&amp;isFromPublicArea=True&amp;isModal=true&amp;asPopupView=true"/>
    <x v="0"/>
    <x v="0"/>
    <s v="DESPACHO DIR. GESTION CORPORATIVA"/>
    <s v="0111-01"/>
    <s v="Prestar los servicios profesionales a la Dirección de GestiónCorporativa para apoyar la gestión de la Unidad Ejecutora 04en el cumplimiento del Acuerdo 59 de 2002."/>
    <x v="0"/>
    <d v="2023-09-28T00:00:00"/>
    <s v=""/>
    <m/>
    <n v="44656000"/>
    <n v="21955866"/>
    <n v="66611866"/>
    <s v="3 Mes(es) 28 Día(s)"/>
    <s v="  11  Mes(es)  28  Día(s)"/>
    <d v="2023-01-16T00:00:00"/>
    <d v="2023-02-02T00:00:00"/>
    <s v="8  Mes(es)"/>
    <d v="2024-01-30T00:00:00"/>
    <n v="44656000"/>
    <n v="240"/>
    <n v="66.3"/>
    <s v="Validación Supervisor"/>
    <s v="Validación Supervisor"/>
    <n v="1"/>
    <n v="21955866"/>
    <n v="66611866"/>
    <s v="  11  Mes(es)  28  Día(s)"/>
  </r>
  <r>
    <n v="2023"/>
    <n v="230107"/>
    <x v="0"/>
    <s v="https://community.secop.gov.co/Public/Tendering/OpportunityDetail/Index?noticeUID=CO1.NTC.3798567&amp;isFromPublicArea=True&amp;isModal=true&amp;asPopupView=true"/>
    <x v="0"/>
    <x v="0"/>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0"/>
    <d v="2023-09-06T00:00:00"/>
    <s v=""/>
    <m/>
    <n v="36288000"/>
    <n v="7526400"/>
    <n v="43814400"/>
    <s v="1 Mes(es) 26 Día(s)"/>
    <s v="  10  Mes(es)  26  Día(s)"/>
    <d v="2023-01-19T00:00:00"/>
    <d v="2023-01-23T00:00:00"/>
    <s v="9  Mes(es)"/>
    <d v="2023-12-18T00:00:00"/>
    <n v="36288000"/>
    <n v="250"/>
    <n v="75.989999999999995"/>
    <s v="Validación Supervisor"/>
    <s v="Validación Supervisor"/>
    <n v="1"/>
    <n v="7526400"/>
    <n v="43814400"/>
    <s v="  10  Mes(es)  26  Día(s)"/>
  </r>
  <r>
    <n v="2023"/>
    <n v="230107"/>
    <x v="0"/>
    <s v="https://community.secop.gov.co/Public/Tendering/OpportunityDetail/Index?noticeUID=CO1.NTC.3798567&amp;isFromPublicArea=True&amp;isModal=true&amp;asPopupView=true"/>
    <x v="0"/>
    <x v="0"/>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2"/>
    <d v="2023-09-13T00:00:00"/>
    <s v=""/>
    <m/>
    <n v="0"/>
    <n v="0"/>
    <n v="0"/>
    <s v=""/>
    <s v="  10  Mes(es)  26  Día(s)"/>
    <d v="2023-01-19T00:00:00"/>
    <d v="2023-01-23T00:00:00"/>
    <s v="9  Mes(es)"/>
    <d v="2023-12-18T00:00:00"/>
    <n v="0"/>
    <n v="250"/>
    <n v="75.989999999999995"/>
    <s v="Validación Supervisor"/>
    <s v="Validación Supervisor"/>
    <n v="1"/>
    <n v="7526400"/>
    <n v="43814400"/>
    <s v="  10  Mes(es)  26  Día(s)"/>
  </r>
  <r>
    <n v="2023"/>
    <n v="230094"/>
    <x v="0"/>
    <s v="https://community.secop.gov.co/Public/Tendering/OpportunityDetail/Index?noticeUID=CO1.NTC.3794444&amp;isFromPublicArea=True&amp;isModal=true&amp;asPopupView=true"/>
    <x v="0"/>
    <x v="0"/>
    <s v="DESPACHO SECRETARIO DISTRITAL DE HDA."/>
    <s v="0111-01"/>
    <s v="Prestar servicios profesionales para apoyar la gestión de la DirecciónDistrital de Tesorería, en aspectos relacionados con la validación defacturas de los operadores IMG, así como del seguimiento de la operacióndiaria asociada a la estrategia y la preparación de los documentosnecesarios para el pago de recursos cobrados, a través de análisisfinanciero y estadístico."/>
    <x v="0"/>
    <d v="2023-09-11T00:00:00"/>
    <s v=""/>
    <m/>
    <n v="59872000"/>
    <n v="29936000"/>
    <n v="89808000"/>
    <s v="4 Mes(es)"/>
    <s v="  12  Mes(es)"/>
    <d v="2023-01-19T00:00:00"/>
    <d v="2023-01-25T00:00:00"/>
    <s v="8  Mes(es)"/>
    <d v="2024-01-25T00:00:00"/>
    <n v="59872000"/>
    <n v="248"/>
    <n v="67.95"/>
    <s v="Validación Supervisor"/>
    <s v="Validación Supervisor"/>
    <n v="1"/>
    <n v="29936000"/>
    <n v="89808000"/>
    <s v="  12  Mes(es)"/>
  </r>
  <r>
    <n v="2023"/>
    <n v="230086"/>
    <x v="0"/>
    <s v="https://community.secop.gov.co/Public/Tendering/OpportunityDetail/Index?noticeUID=CO1.NTC.3792362&amp;isFromPublicArea=True&amp;isModal=true&amp;asPopupView=true"/>
    <x v="0"/>
    <x v="0"/>
    <s v="SUBD. ASUNTOS CONTRACTUALES"/>
    <s v="0111-01"/>
    <s v="Prestar los servicios profesionales para realizar apoyo de creación ycargue de información en el sistema Web Center Content de losexpedientes digitales y aplicación de las TRD y TVD de los expedientesfísicos en la Subdirección de Asuntos Contractuales."/>
    <x v="0"/>
    <d v="2023-09-12T00:00:00"/>
    <s v=""/>
    <m/>
    <n v="31430880"/>
    <n v="15715440"/>
    <n v="47146320"/>
    <s v="4 Mes(es)"/>
    <s v="  12  Mes(es)"/>
    <d v="2023-01-19T00:00:00"/>
    <d v="2023-01-25T00:00:00"/>
    <s v="8  Mes(es)"/>
    <d v="2024-01-25T00:00:00"/>
    <n v="31430880"/>
    <n v="248"/>
    <n v="67.95"/>
    <s v="Validación Supervisor"/>
    <s v="Validación Supervisor"/>
    <n v="1"/>
    <n v="15715440"/>
    <n v="47146320"/>
    <s v="  12  Mes(es)"/>
  </r>
  <r>
    <n v="2023"/>
    <n v="230130"/>
    <x v="0"/>
    <s v="https://community.secop.gov.co/Public/Tendering/OpportunityDetail/Index?noticeUID=CO1.NTC.3822013&amp;isFromPublicArea=True&amp;isModal=true&amp;asPopupView=true"/>
    <x v="0"/>
    <x v="0"/>
    <s v="SUBD. GESTION JUDICIAL"/>
    <s v="0111-01"/>
    <s v="Prestar servicios profesionales para  representar judicial,extrajudicial y/o administrativamente a Bogotá D.C.- Secretaría Distrital de Hacienda  en la atención de procesos penales que le sean asignados  dentro de las etapas de indagación preliminar deinvestigación (formulación de imputación y audiencias preliminares), dejuzgamiento (acusación  preparatoria y juicio oral) y en los incidentesde reparación hasta el trámite ordinario de primera y segunda instancia,de acuerdo a lo establecido en los estudios previos."/>
    <x v="0"/>
    <d v="2023-09-25T00:00:00"/>
    <s v=""/>
    <m/>
    <n v="84936000"/>
    <n v="38929000"/>
    <n v="123865000"/>
    <s v="3 Mes(es) 20 Día(s)"/>
    <s v="  11  Mes(es)  20  Día(s)"/>
    <d v="2023-01-24T00:00:00"/>
    <d v="2023-01-25T00:00:00"/>
    <s v="8  Mes(es)"/>
    <d v="2024-01-14T00:00:00"/>
    <n v="84936000"/>
    <n v="248"/>
    <n v="70.06"/>
    <s v="Validación Supervisor"/>
    <s v="Validación Supervisor"/>
    <n v="1"/>
    <n v="38929000"/>
    <n v="123865000"/>
    <s v="  11  Mes(es)  20  Día(s)"/>
  </r>
  <r>
    <n v="2023"/>
    <n v="230151"/>
    <x v="0"/>
    <s v="https://community.secop.gov.co/Public/Tendering/OpportunityDetail/Index?noticeUID=CO1.NTC.3842929&amp;isFromPublicArea=True&amp;isModal=true&amp;asPopupView=true"/>
    <x v="0"/>
    <x v="0"/>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x v="0"/>
    <d v="2023-09-19T00:00:00"/>
    <s v=""/>
    <m/>
    <n v="63104000"/>
    <n v="31552000"/>
    <n v="94656000"/>
    <s v="4 Mes(es)"/>
    <s v="  12  Mes(es)"/>
    <d v="2023-01-26T00:00:00"/>
    <d v="2023-01-30T00:00:00"/>
    <s v="8  Mes(es)"/>
    <d v="2024-01-30T00:00:00"/>
    <n v="63104000"/>
    <n v="243"/>
    <n v="66.58"/>
    <s v="Validación Supervisor"/>
    <s v="Validación Supervisor"/>
    <n v="1"/>
    <n v="31552000"/>
    <n v="94656000"/>
    <s v="  12  Mes(es)"/>
  </r>
  <r>
    <n v="2023"/>
    <n v="230153"/>
    <x v="0"/>
    <s v="https://community.secop.gov.co/Public/Tendering/OpportunityDetail/Index?noticeUID=CO1.NTC.3859905&amp;isFromPublicArea=True&amp;isModal=true&amp;asPopupView=true"/>
    <x v="0"/>
    <x v="0"/>
    <s v="SUBD. TALENTO HUMANO"/>
    <s v="0111-01"/>
    <s v="Prestar servicios profesionales de soporte jurídico a los procesos acargo de la Subdirección del Talento Humano."/>
    <x v="0"/>
    <d v="2023-09-27T00:00:00"/>
    <s v=""/>
    <m/>
    <n v="63104000"/>
    <n v="31552000"/>
    <n v="94656000"/>
    <s v="4 Mes(es)"/>
    <s v="  12  Mes(es)"/>
    <d v="2023-01-30T00:00:00"/>
    <d v="2023-02-01T00:00:00"/>
    <s v="8  Mes(es)"/>
    <d v="2024-02-01T00:00:00"/>
    <n v="63104000"/>
    <n v="241"/>
    <n v="66.03"/>
    <s v="Validación Supervisor"/>
    <s v="Validación Supervisor"/>
    <n v="1"/>
    <n v="31552000"/>
    <n v="94656000"/>
    <s v="  12  Mes(es)"/>
  </r>
  <r>
    <n v="2023"/>
    <n v="230176"/>
    <x v="0"/>
    <s v="https://community.secop.gov.co/Public/Tendering/OpportunityDetail/Index?noticeUID=CO1.NTC.3881404&amp;isFromPublicArea=True&amp;isModal=true&amp;asPopupView=true"/>
    <x v="0"/>
    <x v="0"/>
    <s v="SUBD. GESTION CONTABLE HACIENDA"/>
    <s v="0111-01"/>
    <s v="Prestar servicios profesionales para realizar procesos de gestión ydepuración de información de los terceros en el módulo BP de Bogdata yTerceros II  cuando se requiera"/>
    <x v="0"/>
    <d v="2023-09-27T00:00:00"/>
    <s v=""/>
    <m/>
    <n v="26056000"/>
    <n v="12919433"/>
    <n v="38975433"/>
    <s v="3 Mes(es) 29 Día(s)"/>
    <s v="  11  Mes(es)  29  Día(s)"/>
    <d v="2023-01-31T00:00:00"/>
    <d v="2023-02-01T00:00:00"/>
    <s v="8  Mes(es)"/>
    <d v="2024-01-30T00:00:00"/>
    <n v="26056000"/>
    <n v="241"/>
    <n v="66.39"/>
    <s v="Validación Supervisor"/>
    <s v="Validación Supervisor"/>
    <n v="1"/>
    <n v="12919433"/>
    <n v="38975433"/>
    <s v="  11  Mes(es)  29  Día(s)"/>
  </r>
  <r>
    <n v="2023"/>
    <n v="230144"/>
    <x v="0"/>
    <s v="https://community.secop.gov.co/Public/Tendering/OpportunityDetail/Index?noticeUID=CO1.NTC.3827602&amp;isFromPublicArea=True&amp;isModal=true&amp;asPopupView=true"/>
    <x v="0"/>
    <x v="0"/>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x v="0"/>
    <d v="2023-09-13T00:00:00"/>
    <s v=""/>
    <m/>
    <n v="62792000"/>
    <n v="31396000"/>
    <n v="94188000"/>
    <s v="4 Mes(es)"/>
    <s v="  12  Mes(es)"/>
    <d v="2023-01-24T00:00:00"/>
    <d v="2023-01-25T00:00:00"/>
    <s v="8  Mes(es)"/>
    <d v="2024-01-25T00:00:00"/>
    <n v="62792000"/>
    <n v="248"/>
    <n v="67.95"/>
    <s v="Validación Supervisor"/>
    <s v="Validación Supervisor"/>
    <n v="1"/>
    <n v="31396000"/>
    <n v="94188000"/>
    <s v="  12  Mes(es)"/>
  </r>
  <r>
    <n v="2023"/>
    <n v="230142"/>
    <x v="0"/>
    <s v="https://community.secop.gov.co/Public/Tendering/OpportunityDetail/Index?noticeUID=CO1.NTC.3827602&amp;isFromPublicArea=True&amp;isModal=true&amp;asPopupView=true"/>
    <x v="0"/>
    <x v="0"/>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x v="0"/>
    <d v="2023-09-21T00:00:00"/>
    <s v=""/>
    <m/>
    <n v="62792000"/>
    <n v="31396000"/>
    <n v="94188000"/>
    <s v="4 Mes(es)"/>
    <s v="  12  Mes(es)"/>
    <d v="2023-01-24T00:00:00"/>
    <d v="2023-01-25T00:00:00"/>
    <s v="8  Mes(es)"/>
    <d v="2024-01-25T00:00:00"/>
    <n v="62792000"/>
    <n v="248"/>
    <n v="67.95"/>
    <s v="Validación Supervisor"/>
    <s v="Validación Supervisor"/>
    <n v="1"/>
    <n v="31396000"/>
    <n v="94188000"/>
    <s v="  12  Mes(es)"/>
  </r>
  <r>
    <n v="2023"/>
    <n v="230147"/>
    <x v="0"/>
    <s v="https://community.secop.gov.co/Public/Tendering/OpportunityDetail/Index?noticeUID=CO1.NTC.3827602&amp;isFromPublicArea=True&amp;isModal=true&amp;asPopupView=true"/>
    <x v="0"/>
    <x v="0"/>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x v="0"/>
    <d v="2023-09-14T00:00:00"/>
    <s v=""/>
    <m/>
    <n v="62792000"/>
    <n v="31396000"/>
    <n v="94188000"/>
    <s v="4 Mes(es)"/>
    <s v="  12  Mes(es)"/>
    <d v="2023-01-24T00:00:00"/>
    <d v="2023-01-26T00:00:00"/>
    <s v="8  Mes(es)"/>
    <d v="2024-01-26T00:00:00"/>
    <n v="62792000"/>
    <n v="247"/>
    <n v="67.67"/>
    <s v="Validación Supervisor"/>
    <s v="Validación Supervisor"/>
    <n v="1"/>
    <n v="31396000"/>
    <n v="94188000"/>
    <s v="  12  Mes(es)"/>
  </r>
  <r>
    <n v="2023"/>
    <n v="230098"/>
    <x v="0"/>
    <s v="https://community.secop.gov.co/Public/Tendering/OpportunityDetail/Index?noticeUID=CO1.NTC.3795392&amp;isFromPublicArea=True&amp;isModal=true&amp;asPopupView=true"/>
    <x v="0"/>
    <x v="0"/>
    <s v="SUBD. ASUNTOS CONTRACTUALES"/>
    <s v="0111-01"/>
    <s v="Prestar servicios profesionales para apoyar la gestión administrativa enla etapa contractual, emisión de conceptos jurídicos, respuestasorganismos de control y ciudadanía y apoyo en la etapa de liquidación ycierre de contratos"/>
    <x v="0"/>
    <d v="2023-09-29T00:00:00"/>
    <s v=""/>
    <m/>
    <n v="38832000"/>
    <n v="18445200"/>
    <n v="57277200"/>
    <s v="3 Mes(es) 24 Día(s)"/>
    <s v="  11  Mes(es)  24  Día(s)"/>
    <d v="2023-01-19T00:00:00"/>
    <d v="2023-02-06T00:00:00"/>
    <s v="8  Mes(es)"/>
    <d v="2024-01-30T00:00:00"/>
    <n v="38832000"/>
    <n v="236"/>
    <n v="65.92"/>
    <s v="Validación Supervisor"/>
    <s v="Validación Supervisor"/>
    <n v="1"/>
    <n v="18445200"/>
    <n v="57277200"/>
    <s v="  11  Mes(es)  24  Día(s)"/>
  </r>
  <r>
    <n v="2023"/>
    <n v="230143"/>
    <x v="0"/>
    <s v="https://community.secop.gov.co/Public/Tendering/OpportunityDetail/Index?noticeUID=CO1.NTC.3825892&amp;isFromPublicArea=True&amp;isModal=true&amp;asPopupView=true"/>
    <x v="0"/>
    <x v="0"/>
    <s v="DESPACHO SECRETARIO DISTRITAL DE HDA."/>
    <s v="0111-01"/>
    <s v="Prestar servicios profesionales apoyando las actividades relacionadascon la gestión y monitoreo del pago de transferencias monetarias de laEstrategia Integral Ingreso Mínimo Garantizado (IMG)."/>
    <x v="0"/>
    <d v="2023-09-25T00:00:00"/>
    <s v=""/>
    <m/>
    <n v="26056000"/>
    <n v="13028000"/>
    <n v="39084000"/>
    <s v="4 Mes(es)"/>
    <s v="  12  Mes(es)"/>
    <d v="2023-01-24T00:00:00"/>
    <d v="2023-01-25T00:00:00"/>
    <s v="8  Mes(es)"/>
    <d v="2024-01-25T00:00:00"/>
    <n v="26056000"/>
    <n v="248"/>
    <n v="67.95"/>
    <s v="Validación Supervisor"/>
    <s v="Validación Supervisor"/>
    <n v="1"/>
    <n v="13028000"/>
    <n v="39084000"/>
    <s v="  12  Mes(es)"/>
  </r>
  <r>
    <n v="2023"/>
    <n v="230173"/>
    <x v="0"/>
    <s v="https://community.secop.gov.co/Public/Tendering/OpportunityDetail/Index?noticeUID=CO1.NTC.3876421&amp;isFromPublicArea=True&amp;isModal=true&amp;asPopupView=true"/>
    <x v="0"/>
    <x v="1"/>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1"/>
    <d v="2023-09-01T00:00:00"/>
    <s v="1018479130"/>
    <m/>
    <n v="0"/>
    <n v="0"/>
    <n v="0"/>
    <s v=""/>
    <s v="11  Mes(es)"/>
    <d v="2023-01-30T00:00:00"/>
    <d v="2023-02-01T00:00:00"/>
    <s v="11  Mes(es)"/>
    <d v="2023-12-31T00:00:00"/>
    <n v="0"/>
    <n v="241"/>
    <n v="72.37"/>
    <s v="Validación Supervisor"/>
    <s v="Validación Supervisor"/>
    <n v="0"/>
    <n v="0"/>
    <n v="22803000"/>
    <s v="11  Mes(es)"/>
  </r>
  <r>
    <n v="2023"/>
    <n v="230135"/>
    <x v="0"/>
    <s v="https://community.secop.gov.co/Public/Tendering/OpportunityDetail/Index?noticeUID=CO1.NTC.3819608&amp;isFromPublicArea=True&amp;isModal=true&amp;asPopupView=true"/>
    <x v="0"/>
    <x v="0"/>
    <s v="DESPACHO SECRETARIO DISTRITAL DE HDA."/>
    <s v="0111-01"/>
    <s v="Prestar los servicios profesionales especializados para apoyar eldesarrollo de la estrategia de fortalecimiento del ciclo presupuestal yevaluación de la calidad del gasto público de manera eficaz y eficienteen el Distrito Capital con enfoque participativo."/>
    <x v="0"/>
    <d v="2023-09-29T00:00:00"/>
    <s v=""/>
    <m/>
    <n v="144000000"/>
    <n v="36000000"/>
    <n v="180000000"/>
    <s v="2 Mes(es)"/>
    <s v="  10  Mes(es)"/>
    <d v="2023-01-24T00:00:00"/>
    <d v="2023-02-01T00:00:00"/>
    <s v="8  Mes(es)"/>
    <d v="2023-12-01T00:00:00"/>
    <n v="144000000"/>
    <n v="241"/>
    <n v="79.540000000000006"/>
    <s v="Validación Supervisor"/>
    <s v="Validación Supervisor"/>
    <n v="1"/>
    <n v="36000000"/>
    <n v="180000000"/>
    <s v="  10  Mes(es)"/>
  </r>
  <r>
    <n v="2023"/>
    <n v="230156"/>
    <x v="0"/>
    <s v="https://community.secop.gov.co/Public/Tendering/OpportunityDetail/Index?noticeUID=CO1.NTC.3847198&amp;isFromPublicArea=True&amp;isModal=true&amp;asPopupView=true"/>
    <x v="0"/>
    <x v="0"/>
    <s v="SUBD. TALENTO HUMANO"/>
    <s v="0111-01"/>
    <s v="Prestar servicios profesionales especializados en el Sistema deVigilancia Epidemiológica en Factores de Riesgo Psicosocial de la Secretaría Distrital de Hacienda."/>
    <x v="0"/>
    <d v="2023-09-27T00:00:00"/>
    <s v=""/>
    <m/>
    <n v="52104000"/>
    <n v="26052000"/>
    <n v="78156000"/>
    <s v="4 Mes(es)"/>
    <s v="  12  Mes(es)"/>
    <d v="2023-01-26T00:00:00"/>
    <d v="2023-02-01T00:00:00"/>
    <s v="8  Mes(es)"/>
    <d v="2024-02-01T00:00:00"/>
    <n v="52104000"/>
    <n v="241"/>
    <n v="66.03"/>
    <s v="Validación Supervisor"/>
    <s v="Validación Supervisor"/>
    <n v="1"/>
    <n v="26052000"/>
    <n v="78156000"/>
    <s v="  12  Mes(es)"/>
  </r>
  <r>
    <n v="2023"/>
    <n v="230155"/>
    <x v="0"/>
    <s v="https://community.secop.gov.co/Public/Tendering/OpportunityDetail/Index?noticeUID=CO1.NTC.3847198&amp;isFromPublicArea=True&amp;isModal=true&amp;asPopupView=true"/>
    <x v="0"/>
    <x v="0"/>
    <s v="SUBD. TALENTO HUMANO"/>
    <s v="0111-01"/>
    <s v="Prestar servicios profesionales especializados en el Sistema deVigilancia Epidemiológica en Factores de Riesgo Psicosocial de la Secretaría Distrital de Hacienda."/>
    <x v="0"/>
    <d v="2023-09-27T00:00:00"/>
    <s v=""/>
    <m/>
    <n v="52104000"/>
    <n v="26052000"/>
    <n v="78156000"/>
    <s v="4 Mes(es)"/>
    <s v="  12  Mes(es)"/>
    <d v="2023-01-26T00:00:00"/>
    <d v="2023-02-01T00:00:00"/>
    <s v="8  Mes(es)"/>
    <d v="2024-02-01T00:00:00"/>
    <n v="52104000"/>
    <n v="241"/>
    <n v="66.03"/>
    <s v="Validación Supervisor"/>
    <s v="Validación Supervisor"/>
    <n v="1"/>
    <n v="26052000"/>
    <n v="78156000"/>
    <s v="  12  Mes(es)"/>
  </r>
  <r>
    <n v="2023"/>
    <n v="230149"/>
    <x v="0"/>
    <s v="https://community.secop.gov.co/Public/Tendering/OpportunityDetail/Index?noticeUID=CO1.NTC.3840753&amp;isFromPublicArea=True&amp;isModal=true&amp;asPopupView=true"/>
    <x v="0"/>
    <x v="0"/>
    <s v="SUBD. ADMINISTRATIVA Y FINANCIERA"/>
    <s v="0111-01"/>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x v="0"/>
    <d v="2023-09-25T00:00:00"/>
    <s v=""/>
    <m/>
    <n v="60192000"/>
    <n v="30096000"/>
    <n v="90288000"/>
    <s v="4 Mes(es)"/>
    <s v="  12  Mes(es)"/>
    <d v="2023-01-26T00:00:00"/>
    <d v="2023-02-01T00:00:00"/>
    <s v="8  Mes(es)"/>
    <d v="2024-02-01T00:00:00"/>
    <n v="60192000"/>
    <n v="241"/>
    <n v="66.03"/>
    <s v="Validación Supervisor"/>
    <s v="Validación Supervisor"/>
    <n v="1"/>
    <n v="30096000"/>
    <n v="90288000"/>
    <s v="  12  Mes(es)"/>
  </r>
  <r>
    <n v="2023"/>
    <n v="230154"/>
    <x v="0"/>
    <s v="https://community.secop.gov.co/Public/Tendering/OpportunityDetail/Index?noticeUID=CO1.NTC.3843598&amp;isFromPublicArea=True&amp;isModal=true&amp;asPopupView=true"/>
    <x v="0"/>
    <x v="0"/>
    <s v="SUBD. GESTION JUDICIAL"/>
    <s v="0111-01"/>
    <s v="Prestar los servicios profesionales para representar a SecretaríaDistrital de Hacienda en la atención de procesos concursales de mínima ymenor cuantía que se adelanten en Centros de Conciliación, Notarias yapoyar a la Subdirección de Gestión Judicial."/>
    <x v="0"/>
    <d v="2023-09-15T00:00:00"/>
    <s v=""/>
    <m/>
    <n v="40128000"/>
    <n v="20064000"/>
    <n v="60192000"/>
    <s v="4 Mes(es)"/>
    <s v="  12  Mes(es)"/>
    <d v="2023-01-26T00:00:00"/>
    <d v="2023-01-27T00:00:00"/>
    <s v="8  Mes(es)"/>
    <d v="2024-01-27T00:00:00"/>
    <n v="40128000"/>
    <n v="246"/>
    <n v="67.400000000000006"/>
    <s v="Validación Supervisor"/>
    <s v="Validación Supervisor"/>
    <n v="1"/>
    <n v="20064000"/>
    <n v="60192000"/>
    <s v="  12  Mes(es)"/>
  </r>
  <r>
    <n v="2023"/>
    <n v="230207"/>
    <x v="0"/>
    <s v="https://community.secop.gov.co/Public/Tendering/OpportunityDetail/Index?noticeUID=CO1.NTC.3887544&amp;isFromPublicArea=True&amp;isModal=true&amp;asPopupView=true"/>
    <x v="0"/>
    <x v="0"/>
    <s v="SUBD. TALENTO HUMANO"/>
    <s v="0111-01"/>
    <s v="Prestar servicios profesionales para desarrollar actividades orientadasa la gestión del conocimiento y el aprendizaje organizacional."/>
    <x v="0"/>
    <d v="2023-09-29T00:00:00"/>
    <s v=""/>
    <m/>
    <n v="56448000"/>
    <n v="28224000"/>
    <n v="84672000"/>
    <s v="4 Mes(es)"/>
    <s v="  12  Mes(es)"/>
    <d v="2023-01-31T00:00:00"/>
    <d v="2023-02-01T00:00:00"/>
    <s v="8  Mes(es)"/>
    <d v="2024-02-01T00:00:00"/>
    <n v="56448000"/>
    <n v="241"/>
    <n v="66.03"/>
    <s v="Validación Supervisor"/>
    <s v="Validación Supervisor"/>
    <n v="1"/>
    <n v="28224000"/>
    <n v="84672000"/>
    <s v="  12  Mes(es)"/>
  </r>
  <r>
    <n v="2023"/>
    <n v="230316"/>
    <x v="0"/>
    <s v="https://community.secop.gov.co/Public/Tendering/OpportunityDetail/Index?noticeUID=CO1.NTC.4123742&amp;isFromPublicArea=True&amp;isModal=true&amp;asPopupView=true"/>
    <x v="0"/>
    <x v="0"/>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1"/>
    <d v="2023-09-14T00:00:00"/>
    <s v="1010205161"/>
    <m/>
    <n v="0"/>
    <n v="0"/>
    <n v="0"/>
    <s v=""/>
    <s v="10  Mes(es)"/>
    <d v="2023-03-10T00:00:00"/>
    <d v="2023-03-13T00:00:00"/>
    <s v="10  Mes(es)"/>
    <d v="2024-01-13T00:00:00"/>
    <n v="0"/>
    <n v="201"/>
    <n v="65.69"/>
    <s v="Validación Supervisor"/>
    <s v="Validación Supervisor"/>
    <n v="0"/>
    <n v="0"/>
    <n v="40320000"/>
    <s v="10  Mes(es)"/>
  </r>
  <r>
    <n v="2023"/>
    <n v="230265"/>
    <x v="0"/>
    <s v="https://community.secop.gov.co/Public/Tendering/OpportunityDetail/Index?noticeUID=CO1.NTC.4052059&amp;isFromPublicArea=True&amp;isModal=true&amp;asPopupView=true"/>
    <x v="0"/>
    <x v="0"/>
    <s v="SUBD. COBRO TRIBUTARIO"/>
    <s v="0111-01"/>
    <s v="Prestar los servicios profesionales en relacion con las actividades deseguimiento y control de la ejecucion del plan operativo 2023 asi comode los diferentes compromisos asumidos por la Subdireccion de CobroTributario con entes externos e internos y los derivados del sistemaintegrado de gestion y la matriz de riesgos de la entidad."/>
    <x v="0"/>
    <d v="2023-09-29T00:00:00"/>
    <s v=""/>
    <m/>
    <n v="37717800"/>
    <n v="18858900"/>
    <n v="56576700"/>
    <s v="3 Mes(es) 21 Día(s)"/>
    <s v="  11  Mes(es)   3  Día(s)"/>
    <d v="2023-02-22T00:00:00"/>
    <d v="2023-02-24T00:00:00"/>
    <s v="7  Mes(es)  12  Día(s)"/>
    <d v="2024-01-27T00:00:00"/>
    <n v="37717800"/>
    <n v="218"/>
    <n v="64.69"/>
    <s v="Validación Supervisor"/>
    <s v="Validación Supervisor"/>
    <n v="1"/>
    <n v="18858900"/>
    <n v="56576700"/>
    <s v="  11  Mes(es)   3  Día(s)"/>
  </r>
  <r>
    <n v="2023"/>
    <n v="230289"/>
    <x v="0"/>
    <s v="https://community.secop.gov.co/Public/Tendering/OpportunityDetail/Index?noticeUID=CO1.NTC.4119981&amp;isFromPublicArea=True&amp;isModal=true&amp;asPopupView=true"/>
    <x v="0"/>
    <x v="0"/>
    <s v="OF. ASESORA DE COMUNICACIONES"/>
    <s v="0111-01"/>
    <s v="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
    <x v="0"/>
    <d v="2023-09-20T00:00:00"/>
    <s v=""/>
    <m/>
    <n v="36813000"/>
    <n v="18406500"/>
    <n v="55219500"/>
    <s v="3 Mes(es) 15 Día(s)"/>
    <s v="  10  Mes(es)  15  Día(s)"/>
    <d v="2023-03-06T00:00:00"/>
    <d v="2023-03-09T00:00:00"/>
    <s v="7  Mes(es)"/>
    <d v="2024-01-24T00:00:00"/>
    <n v="36813000"/>
    <n v="205"/>
    <n v="63.86"/>
    <s v="Validación Supervisor"/>
    <s v="Validación Supervisor"/>
    <n v="1"/>
    <n v="18406500"/>
    <n v="55219500"/>
    <s v="  10  Mes(es)  15  Día(s)"/>
  </r>
  <r>
    <n v="2023"/>
    <n v="230329"/>
    <x v="0"/>
    <s v="https://community.secop.gov.co/Public/Tendering/OpportunityDetail/Index?noticeUID=CO1.NTC.4166237&amp;isFromPublicArea=True&amp;isModal=true&amp;asPopupView=true"/>
    <x v="0"/>
    <x v="0"/>
    <s v="SUBD. TALENTO HUMANO"/>
    <s v="0111-01"/>
    <s v="Prestar servicios profesionales para apoyo a la gestión de laSubdirección del Talento Humano en materia de capacitación enfocada a eldesarrollo del sistema BogData."/>
    <x v="0"/>
    <d v="2023-09-07T00:00:00"/>
    <s v=""/>
    <m/>
    <n v="32766000"/>
    <n v="16383000"/>
    <n v="49149000"/>
    <s v="3 Mes(es)"/>
    <s v="   9  Mes(es)"/>
    <d v="2023-03-14T00:00:00"/>
    <d v="2023-03-21T00:00:00"/>
    <s v="6  Mes(es)"/>
    <d v="2023-12-21T00:00:00"/>
    <n v="32766000"/>
    <n v="193"/>
    <n v="70.180000000000007"/>
    <s v="Validación Supervisor"/>
    <s v="Validación Supervisor"/>
    <n v="1"/>
    <n v="16383000"/>
    <n v="49149000"/>
    <s v="   9  Mes(es)"/>
  </r>
  <r>
    <n v="2023"/>
    <n v="230330"/>
    <x v="0"/>
    <s v="https://community.secop.gov.co/Public/Tendering/OpportunityDetail/Index?noticeUID=CO1.NTC.4169519&amp;isFromPublicArea=True&amp;isModal=true&amp;asPopupView=true"/>
    <x v="0"/>
    <x v="0"/>
    <s v="SUBD. SOLUCIONES TIC"/>
    <s v="0111-01"/>
    <s v="Prestación de Servicios Profesionales para llevar a cabo las actividadesde configuración, parametrización, atención de incidentes que serequieran efectuar en el módulo PSM del ERP de SAP."/>
    <x v="2"/>
    <d v="2023-09-08T00:00:00"/>
    <s v=""/>
    <m/>
    <n v="0"/>
    <n v="0"/>
    <n v="0"/>
    <s v=""/>
    <s v="10  Mes(es)"/>
    <d v="2023-03-14T00:00:00"/>
    <d v="2023-03-16T00:00:00"/>
    <s v="10  Mes(es)"/>
    <d v="2024-01-30T00:00:00"/>
    <n v="0"/>
    <n v="198"/>
    <n v="61.88"/>
    <s v="Validación Supervisor"/>
    <s v="Validación Supervisor"/>
    <n v="0"/>
    <n v="0"/>
    <n v="249900000"/>
    <s v="10  Mes(es)"/>
  </r>
  <r>
    <n v="2021"/>
    <n v="210541"/>
    <x v="0"/>
    <s v="https://community.secop.gov.co/Public/Tendering/OpportunityDetail/Index?noticeUID=CO1.NTC.2347319&amp;isFromPublicArea=True&amp;isModal=true&amp;asPopupView=true"/>
    <x v="1"/>
    <x v="2"/>
    <s v="SUBD. INFRAESTRUCTURA TIC"/>
    <s v="0111-01"/>
    <s v="Prestar los servicios de soporte técnico para todos los productosMicrosoft instalados o por instalar en la Secretaría Distrital deHacienda"/>
    <x v="3"/>
    <d v="2023-09-08T00:00:00"/>
    <s v=""/>
    <m/>
    <n v="200000000"/>
    <n v="0"/>
    <n v="272975000"/>
    <s v=""/>
    <s v="  30  Mes(es)  15  Día(s)"/>
    <d v="2021-11-25T00:00:00"/>
    <d v="2021-12-03T00:00:00"/>
    <s v="12  Mes(es)"/>
    <d v="2024-06-18T00:00:00"/>
    <n v="200000000"/>
    <n v="666"/>
    <n v="71.77"/>
    <s v="Validación Supervisor"/>
    <s v="Validación Supervisor"/>
    <n v="2"/>
    <n v="72975000"/>
    <n v="272975000"/>
    <s v="  30  Mes(es)  15  Día(s)"/>
  </r>
  <r>
    <n v="2023"/>
    <n v="230407"/>
    <x v="0"/>
    <s v="https://community.secop.gov.co/Public/Tendering/OpportunityDetail/Index?noticeUID=CO1.NTC.4245504&amp;isFromPublicArea=True&amp;isModal=true&amp;asPopupView=true"/>
    <x v="0"/>
    <x v="1"/>
    <s v="FONDO CUENTA CONCEJO DE BOGOTA, D.C."/>
    <s v="0111-04"/>
    <s v="Prestar los servicios de apoyo a la gestión para la preparación,alistamiento y organización del archivo que se encuentra a cargo de laDirección Técnica Jurídica del Concejo de Bogotá"/>
    <x v="0"/>
    <d v="2023-09-13T00:00:00"/>
    <s v=""/>
    <m/>
    <n v="11630000"/>
    <n v="3256400"/>
    <n v="14886400"/>
    <s v="1 Mes(es) 12 Día(s)"/>
    <s v="   6  Mes(es)  12  Día(s)"/>
    <d v="2023-03-31T00:00:00"/>
    <d v="2023-04-20T00:00:00"/>
    <s v="5  Mes(es)"/>
    <d v="2023-11-01T00:00:00"/>
    <n v="11630000"/>
    <n v="163"/>
    <n v="83.59"/>
    <s v="Validación Supervisor"/>
    <s v="Validación Supervisor"/>
    <n v="1"/>
    <n v="3256400"/>
    <n v="14886400"/>
    <s v="   6  Mes(es)  12  Día(s)"/>
  </r>
  <r>
    <n v="2023"/>
    <n v="230372"/>
    <x v="0"/>
    <s v="https://community.secop.gov.co/Public/Tendering/OpportunityDetail/Index?noticeUID=CO1.NTC.4218332&amp;isFromPublicArea=True&amp;isModal=true&amp;asPopupView=true"/>
    <x v="0"/>
    <x v="0"/>
    <s v="FONDO CUENTA CONCEJO DE BOGOTA, D.C."/>
    <s v="0111-04"/>
    <s v="Prestar servicios profesionales para la ejecución de las funciones acargo de las Comisiones Permanentes de la Corporación, relativas altrámite de los proyectos de acuerdo que correspondan a cada una de estassegún sus competencias normativas"/>
    <x v="0"/>
    <d v="2023-09-15T00:00:00"/>
    <s v=""/>
    <m/>
    <n v="16285000"/>
    <n v="4776933"/>
    <n v="21061933"/>
    <s v="1 Mes(es) 14 Día(s)"/>
    <s v="   6  Mes(es)  14  Día(s)"/>
    <d v="2023-03-27T00:00:00"/>
    <d v="2023-04-18T00:00:00"/>
    <s v="5  Mes(es)"/>
    <d v="2023-11-01T00:00:00"/>
    <n v="16285000"/>
    <n v="165"/>
    <n v="83.76"/>
    <s v="Validación Supervisor"/>
    <s v="Validación Supervisor"/>
    <n v="1"/>
    <n v="4776933"/>
    <n v="21061933"/>
    <s v="   6  Mes(es)  14  Día(s)"/>
  </r>
  <r>
    <n v="2023"/>
    <n v="230355"/>
    <x v="0"/>
    <s v="https://community.secop.gov.co/Public/Tendering/OpportunityDetail/Index?noticeUID=CO1.NTC.4199311&amp;isFromPublicArea=True&amp;isModal=true&amp;asPopupView=true"/>
    <x v="0"/>
    <x v="1"/>
    <s v="FONDO CUENTA CONCEJO DE BOGOTA, D.C."/>
    <s v="0111-04"/>
    <s v="Prestar los servicios de apoyo a la gestión en el proceso decorrespondencia en el marco de los lineamientos de la política de gestión documental"/>
    <x v="0"/>
    <d v="2023-09-07T00:00:00"/>
    <s v=""/>
    <m/>
    <n v="11630000"/>
    <n v="3799133"/>
    <n v="15429133"/>
    <s v="1 Mes(es) 19 Día(s)"/>
    <s v="   6  Mes(es)  19  Día(s)"/>
    <d v="2023-03-22T00:00:00"/>
    <d v="2023-04-13T00:00:00"/>
    <s v="5  Mes(es)"/>
    <d v="2023-11-01T00:00:00"/>
    <n v="11630000"/>
    <n v="170"/>
    <n v="84.16"/>
    <s v="Validación Supervisor"/>
    <s v="Validación Supervisor"/>
    <n v="1"/>
    <n v="3799133"/>
    <n v="15429133"/>
    <s v="   6  Mes(es)  19  Día(s)"/>
  </r>
  <r>
    <n v="2023"/>
    <n v="230454"/>
    <x v="0"/>
    <s v="https://community.secop.gov.co/Public/Tendering/OpportunityDetail/Index?noticeUID=CO1.NTC.4207067&amp;isFromPublicArea=True&amp;isModal=true&amp;asPopupView=true"/>
    <x v="0"/>
    <x v="0"/>
    <s v="FONDO CUENTA CONCEJO DE BOGOTA, D.C."/>
    <s v="0111-04"/>
    <s v="Prestar servicios profesionales para la implementación, gestión yseguimiento de la política de riesgos definida por el DAFP."/>
    <x v="0"/>
    <d v="2023-09-15T00:00:00"/>
    <s v=""/>
    <m/>
    <n v="35280000"/>
    <n v="10348800"/>
    <n v="45628800"/>
    <s v="1 Mes(es) 14 Día(s)"/>
    <s v="   6  Mes(es)  14  Día(s)"/>
    <d v="2023-04-17T00:00:00"/>
    <d v="2023-04-18T00:00:00"/>
    <s v="5  Mes(es)"/>
    <d v="2023-11-01T00:00:00"/>
    <n v="35280000"/>
    <n v="165"/>
    <n v="83.76"/>
    <s v="Validación Supervisor"/>
    <s v="Validación Supervisor"/>
    <n v="1"/>
    <n v="10348800"/>
    <n v="45628800"/>
    <s v="   6  Mes(es)  14  Día(s)"/>
  </r>
  <r>
    <n v="2023"/>
    <n v="230399"/>
    <x v="0"/>
    <s v="https://community.secop.gov.co/Public/Tendering/OpportunityDetail/Index?noticeUID=CO1.NTC.4218332&amp;isFromPublicArea=True&amp;isModal=true&amp;asPopupView=true"/>
    <x v="0"/>
    <x v="0"/>
    <s v="FONDO CUENTA CONCEJO DE BOGOTA, D.C."/>
    <s v="0111-04"/>
    <s v="Prestar servicios profesionales para la ejecución de las funciones acargo de las Comisiones Permanentes de la Corporación, relativas altrámite de los proyectos de acuerdo que correspondan a cada una de estassegún sus competencias normativas"/>
    <x v="0"/>
    <d v="2023-09-08T00:00:00"/>
    <s v=""/>
    <m/>
    <n v="16285000"/>
    <n v="5428333"/>
    <n v="21713333"/>
    <s v="1 Mes(es) 20 Día(s)"/>
    <s v="   6  Mes(es)  20  Día(s)"/>
    <d v="2023-03-31T00:00:00"/>
    <d v="2023-04-12T00:00:00"/>
    <s v="5  Mes(es)"/>
    <d v="2023-11-01T00:00:00"/>
    <n v="16285000"/>
    <n v="171"/>
    <n v="84.24"/>
    <s v="Validación Supervisor"/>
    <s v="Validación Supervisor"/>
    <n v="1"/>
    <n v="5428333"/>
    <n v="21713333"/>
    <s v="   6  Mes(es)  20  Día(s)"/>
  </r>
  <r>
    <n v="2023"/>
    <n v="230391"/>
    <x v="0"/>
    <s v="https://community.secop.gov.co/Public/Tendering/OpportunityDetail/Index?noticeUID=CO1.NTC.4218332&amp;isFromPublicArea=True&amp;isModal=true&amp;asPopupView=true"/>
    <x v="0"/>
    <x v="0"/>
    <s v="FONDO CUENTA CONCEJO DE BOGOTA, D.C."/>
    <s v="0111-04"/>
    <s v="Prestar servicios profesionales para la ejecución de las funciones acargo de las Comisiones Permanentes de la Corporación, relativas altrámite de los proyectos de acuerdo que correspondan a cada una de estassegún sus competencias normativas"/>
    <x v="0"/>
    <d v="2023-09-08T00:00:00"/>
    <s v=""/>
    <m/>
    <n v="16285000"/>
    <n v="5645467"/>
    <n v="21930467"/>
    <s v="1 Mes(es) 22 Día(s)"/>
    <s v="   6  Mes(es)  22  Día(s)"/>
    <d v="2023-03-30T00:00:00"/>
    <d v="2023-04-10T00:00:00"/>
    <s v="5  Mes(es)"/>
    <d v="2023-11-01T00:00:00"/>
    <n v="16285000"/>
    <n v="173"/>
    <n v="84.39"/>
    <s v="Validación Supervisor"/>
    <s v="Validación Supervisor"/>
    <n v="1"/>
    <n v="5645467"/>
    <n v="21930467"/>
    <s v="   6  Mes(es)  22  Día(s)"/>
  </r>
  <r>
    <n v="2022"/>
    <n v="220402"/>
    <x v="0"/>
    <s v="https://community.secop.gov.co/Public/Tendering/OpportunityDetail/Index?noticeUID=CO1.NTC.2936122&amp;isFromPublicArea=True&amp;isModal=true&amp;asPopupView=true"/>
    <x v="1"/>
    <x v="2"/>
    <s v="SUBD. SERVICIOS TIC"/>
    <s v="0111-01"/>
    <s v="Prestar los servicios de actualización y soporte del licencimiento demesa de servicios CA"/>
    <x v="4"/>
    <d v="2023-09-14T00:00:00"/>
    <s v=""/>
    <m/>
    <n v="280415357"/>
    <n v="0"/>
    <n v="420367092"/>
    <s v="1 Mes(es)"/>
    <s v="  15  Mes(es)"/>
    <d v="2022-06-15T00:00:00"/>
    <d v="2022-07-15T00:00:00"/>
    <s v="12  Mes(es)"/>
    <d v="2023-10-15T00:00:00"/>
    <n v="280415357"/>
    <n v="442"/>
    <n v="96.72"/>
    <s v="Validación Supervisor"/>
    <s v="Validación Supervisor"/>
    <n v="2"/>
    <n v="139951735"/>
    <n v="420367092"/>
    <s v="  15  Mes(es)"/>
  </r>
  <r>
    <n v="2023"/>
    <n v="230402"/>
    <x v="0"/>
    <s v="https://community.secop.gov.co/Public/Tendering/OpportunityDetail/Index?noticeUID=CO1.NTC.4221353&amp;isFromPublicArea=True&amp;isModal=true&amp;asPopupView=true"/>
    <x v="0"/>
    <x v="0"/>
    <s v="FONDO CUENTA CONCEJO DE BOGOTA, D.C."/>
    <s v="0111-04"/>
    <s v="Prestar servicios profesionales para la ejecución las funciones a cargode la Dirección Administrativa, relativas a la ejecución de planes yprogramas definidos para el bienestar de los colaboradores de laCorporación"/>
    <x v="0"/>
    <d v="2023-09-05T00:00:00"/>
    <s v=""/>
    <m/>
    <n v="16285000"/>
    <n v="6188300"/>
    <n v="22473300"/>
    <s v="1 Mes(es) 27 Día(s)"/>
    <s v="   6  Mes(es)  27  Día(s)"/>
    <d v="2023-03-31T00:00:00"/>
    <d v="2023-04-05T00:00:00"/>
    <s v="5  Mes(es)"/>
    <d v="2023-11-01T00:00:00"/>
    <n v="16285000"/>
    <n v="178"/>
    <n v="84.76"/>
    <s v="Validación Supervisor"/>
    <s v="Validación Supervisor"/>
    <n v="1"/>
    <n v="6188300"/>
    <n v="22473300"/>
    <s v="   6  Mes(es)  27  Día(s)"/>
  </r>
  <r>
    <n v="2023"/>
    <n v="230404"/>
    <x v="0"/>
    <s v="https://community.secop.gov.co/Public/Tendering/OpportunityDetail/Index?noticeUID=CO1.NTC.4244401&amp;isFromPublicArea=True&amp;isModal=true&amp;asPopupView=true"/>
    <x v="0"/>
    <x v="0"/>
    <s v="FONDO CUENTA CONCEJO DE BOGOTA, D.C."/>
    <s v="0111-04"/>
    <s v="Prestar los servicios profesionales para adelantar las actuacionesjurídicas y judiciales y apoyo en la generación de conceptos en el marcode los procesos de la Corporación"/>
    <x v="0"/>
    <d v="2023-09-01T00:00:00"/>
    <s v=""/>
    <m/>
    <n v="21195000"/>
    <n v="8054100"/>
    <n v="29249100"/>
    <s v="1 Mes(es) 27 Día(s)"/>
    <s v="   6  Mes(es)  27  Día(s)"/>
    <d v="2023-03-31T00:00:00"/>
    <d v="2023-04-05T00:00:00"/>
    <s v="5  Mes(es)"/>
    <d v="2023-11-01T00:00:00"/>
    <n v="21195000"/>
    <n v="178"/>
    <n v="84.76"/>
    <s v="Validación Supervisor"/>
    <s v="Validación Supervisor"/>
    <n v="1"/>
    <n v="8054100"/>
    <n v="29249100"/>
    <s v="   6  Mes(es)  27  Día(s)"/>
  </r>
  <r>
    <n v="2023"/>
    <n v="230406"/>
    <x v="0"/>
    <s v="https://community.secop.gov.co/Public/Tendering/OpportunityDetail/Index?noticeUID=CO1.NTC.4244825&amp;isFromPublicArea=True&amp;isModal=true&amp;asPopupView=true"/>
    <x v="0"/>
    <x v="0"/>
    <s v="FONDO CUENTA CONCEJO DE BOGOTA, D.C."/>
    <s v="0111-04"/>
    <s v="Prestar los servicios profesionales en el proceso de seguimiento a lasactividades e Indicadores del plan de acción a cargo del Proceso deGestión Financiera y del seguimiento y planeación del presupuesto delConcejo de Bogotá D.C."/>
    <x v="0"/>
    <d v="2023-09-05T00:00:00"/>
    <s v=""/>
    <m/>
    <n v="27105000"/>
    <n v="9396400"/>
    <n v="36501400"/>
    <s v="1 Mes(es) 22 Día(s)"/>
    <s v="   6  Mes(es)  22  Día(s)"/>
    <d v="2023-03-31T00:00:00"/>
    <d v="2023-04-10T00:00:00"/>
    <s v="5  Mes(es)"/>
    <d v="2023-11-01T00:00:00"/>
    <n v="27105000"/>
    <n v="173"/>
    <n v="84.39"/>
    <s v="Validación Supervisor"/>
    <s v="Validación Supervisor"/>
    <n v="1"/>
    <n v="9396400"/>
    <n v="36501400"/>
    <s v="   6  Mes(es)  22  Día(s)"/>
  </r>
  <r>
    <n v="2023"/>
    <n v="230426"/>
    <x v="0"/>
    <s v="https://community.secop.gov.co/Public/Tendering/OpportunityDetail/Index?noticeUID=CO1.NTC.4251355&amp;isFromPublicArea=True&amp;isModal=true&amp;asPopupView=true"/>
    <x v="0"/>
    <x v="0"/>
    <s v="FONDO CUENTA CONCEJO DE BOGOTA, D.C."/>
    <s v="0111-04"/>
    <s v="Prestar los servicios profesionales en el soporte jurídico en losprocesos a cargo de la Dirección Financiera de la Corporación"/>
    <x v="0"/>
    <d v="2023-09-01T00:00:00"/>
    <s v=""/>
    <m/>
    <n v="25080000"/>
    <n v="8360000"/>
    <n v="33440000"/>
    <s v="1 Mes(es) 20 Día(s)"/>
    <s v="   6  Mes(es)  20  Día(s)"/>
    <d v="2023-04-01T00:00:00"/>
    <d v="2023-04-12T00:00:00"/>
    <s v="5  Mes(es)"/>
    <d v="2023-11-01T00:00:00"/>
    <n v="25080000"/>
    <n v="171"/>
    <n v="84.24"/>
    <s v="Validación Supervisor"/>
    <s v="Validación Supervisor"/>
    <n v="1"/>
    <n v="8360000"/>
    <n v="33440000"/>
    <s v="   6  Mes(es)  20  Día(s)"/>
  </r>
  <r>
    <n v="2023"/>
    <n v="230411"/>
    <x v="0"/>
    <s v="https://community.secop.gov.co/Public/Tendering/OpportunityDetail/Index?noticeUID=CO1.NTC.4246446&amp;isFromPublicArea=True&amp;isModal=true&amp;asPopupView=true"/>
    <x v="0"/>
    <x v="0"/>
    <s v="FONDO CUENTA CONCEJO DE BOGOTA, D.C."/>
    <s v="0111-04"/>
    <s v="Prestar servicios profesionales para apoyar las funciones a cargo de laSecretaria General de la Corporación, relativas al trámite de losproyectos de acuerdo, actos administrativos, acuerdos aprobados,procesos de relatoría, correctoría y publicación en anales."/>
    <x v="0"/>
    <d v="2023-09-06T00:00:00"/>
    <s v=""/>
    <m/>
    <n v="16285000"/>
    <n v="5536900"/>
    <n v="21821900"/>
    <s v="1 Mes(es) 21 Día(s)"/>
    <s v="   6  Mes(es)  21  Día(s)"/>
    <d v="2023-03-31T00:00:00"/>
    <d v="2023-04-11T00:00:00"/>
    <s v="5  Mes(es)"/>
    <d v="2023-11-01T00:00:00"/>
    <n v="16285000"/>
    <n v="172"/>
    <n v="84.31"/>
    <s v="Validación Supervisor"/>
    <s v="Validación Supervisor"/>
    <n v="1"/>
    <n v="5536900"/>
    <n v="21821900"/>
    <s v="   6  Mes(es)  21  Día(s)"/>
  </r>
  <r>
    <n v="2023"/>
    <n v="230415"/>
    <x v="0"/>
    <s v="https://community.secop.gov.co/Public/Tendering/OpportunityDetail/Index?noticeUID=CO1.NTC.4246446&amp;isFromPublicArea=True&amp;isModal=true&amp;asPopupView=true"/>
    <x v="0"/>
    <x v="0"/>
    <s v="FONDO CUENTA CONCEJO DE BOGOTA, D.C."/>
    <s v="0111-04"/>
    <s v="Prestar servicios profesionales para apoyar las funciones a cargo de laSecretaria General de la Corporación, relativas al trámite de losproyectos de acuerdo, actos administrativos, acuerdos aprobados,procesos de relatoría, correctoría y publicación en anales."/>
    <x v="0"/>
    <d v="2023-09-11T00:00:00"/>
    <s v=""/>
    <m/>
    <n v="16285000"/>
    <n v="5319767"/>
    <n v="21604767"/>
    <s v="1 Mes(es) 19 Día(s)"/>
    <s v="   6  Mes(es)  19  Día(s)"/>
    <d v="2023-03-31T00:00:00"/>
    <d v="2023-04-13T00:00:00"/>
    <s v="5  Mes(es)"/>
    <d v="2023-11-01T00:00:00"/>
    <n v="16285000"/>
    <n v="170"/>
    <n v="84.16"/>
    <s v="Validación Supervisor"/>
    <s v="Validación Supervisor"/>
    <n v="1"/>
    <n v="5319767"/>
    <n v="21604767"/>
    <s v="   6  Mes(es)  19  Día(s)"/>
  </r>
  <r>
    <n v="2023"/>
    <n v="230417"/>
    <x v="0"/>
    <s v="https://community.secop.gov.co/Public/Tendering/OpportunityDetail/Index?noticeUID=CO1.NTC.4246446&amp;isFromPublicArea=True&amp;isModal=true&amp;asPopupView=true"/>
    <x v="0"/>
    <x v="0"/>
    <s v="FONDO CUENTA CONCEJO DE BOGOTA, D.C."/>
    <s v="0111-04"/>
    <s v="Prestar servicios profesionales para apoyar las funciones a cargo de laSecretaria General de la Corporación, relativas al trámite de losproyectos de acuerdo, actos administrativos, acuerdos aprobados,procesos de relatoría, correctoría y publicación en anales."/>
    <x v="0"/>
    <d v="2023-09-05T00:00:00"/>
    <s v=""/>
    <m/>
    <n v="16285000"/>
    <n v="6188300"/>
    <n v="22473300"/>
    <s v="1 Mes(es) 27 Día(s)"/>
    <s v="   6  Mes(es)  27  Día(s)"/>
    <d v="2023-03-31T00:00:00"/>
    <d v="2023-04-05T00:00:00"/>
    <s v="5  Mes(es)"/>
    <d v="2023-11-01T00:00:00"/>
    <n v="16285000"/>
    <n v="178"/>
    <n v="84.76"/>
    <s v="Validación Supervisor"/>
    <s v="Validación Supervisor"/>
    <n v="1"/>
    <n v="6188300"/>
    <n v="22473300"/>
    <s v="   6  Mes(es)  27  Día(s)"/>
  </r>
  <r>
    <n v="2023"/>
    <n v="230420"/>
    <x v="0"/>
    <s v="https://community.secop.gov.co/Public/Tendering/OpportunityDetail/Index?noticeUID=CO1.NTC.4246446&amp;isFromPublicArea=True&amp;isModal=true&amp;asPopupView=true"/>
    <x v="0"/>
    <x v="0"/>
    <s v="FONDO CUENTA CONCEJO DE BOGOTA, D.C."/>
    <s v="0111-04"/>
    <s v="Prestar servicios profesionales para apoyar las funciones a cargo de laSecretaria General de la Corporación, relativas al trámite de losproyectos de acuerdo, actos administrativos, acuerdos aprobados,procesos de relatoría, correctoría y publicación en anales."/>
    <x v="0"/>
    <d v="2023-09-07T00:00:00"/>
    <s v=""/>
    <m/>
    <n v="16285000"/>
    <n v="5645467"/>
    <n v="21930467"/>
    <s v="1 Mes(es) 22 Día(s)"/>
    <s v="   6  Mes(es)  22  Día(s)"/>
    <d v="2023-03-31T00:00:00"/>
    <d v="2023-04-10T00:00:00"/>
    <s v="5  Mes(es)"/>
    <d v="2023-11-01T00:00:00"/>
    <n v="16285000"/>
    <n v="173"/>
    <n v="84.39"/>
    <s v="Validación Supervisor"/>
    <s v="Validación Supervisor"/>
    <n v="1"/>
    <n v="5645467"/>
    <n v="21930467"/>
    <s v="   6  Mes(es)  22  Día(s)"/>
  </r>
  <r>
    <n v="2023"/>
    <n v="230421"/>
    <x v="0"/>
    <s v="https://community.secop.gov.co/Public/Tendering/OpportunityDetail/Index?noticeUID=CO1.NTC.4246446&amp;isFromPublicArea=True&amp;isModal=true&amp;asPopupView=true"/>
    <x v="0"/>
    <x v="0"/>
    <s v="FONDO CUENTA CONCEJO DE BOGOTA, D.C."/>
    <s v="0111-04"/>
    <s v="Prestar servicios profesionales para apoyar las funciones a cargo de laSecretaria General de la Corporación, relativas al trámite de losproyectos de acuerdo, actos administrativos, acuerdos aprobados,procesos de relatoría, correctoría y publicación en anales."/>
    <x v="0"/>
    <d v="2023-09-08T00:00:00"/>
    <s v=""/>
    <m/>
    <n v="16285000"/>
    <n v="5536900"/>
    <n v="21821900"/>
    <s v="1 Mes(es) 21 Día(s)"/>
    <s v="   6  Mes(es)  21  Día(s)"/>
    <d v="2023-04-01T00:00:00"/>
    <d v="2023-04-11T00:00:00"/>
    <s v="5  Mes(es)"/>
    <d v="2023-11-01T00:00:00"/>
    <n v="16285000"/>
    <n v="172"/>
    <n v="84.31"/>
    <s v="Validación Supervisor"/>
    <s v="Validación Supervisor"/>
    <n v="1"/>
    <n v="5536900"/>
    <n v="21821900"/>
    <s v="   6  Mes(es)  21  Día(s)"/>
  </r>
  <r>
    <n v="2023"/>
    <n v="230422"/>
    <x v="0"/>
    <s v="https://community.secop.gov.co/Public/Tendering/OpportunityDetail/Index?noticeUID=CO1.NTC.4246446&amp;isFromPublicArea=True&amp;isModal=true&amp;asPopupView=true"/>
    <x v="0"/>
    <x v="0"/>
    <s v="FONDO CUENTA CONCEJO DE BOGOTA, D.C."/>
    <s v="0111-04"/>
    <s v="Prestar servicios profesionales para apoyar las funciones a cargo de laSecretaria General de la Corporación, relativas al trámite de losproyectos de acuerdo, actos administrativos, acuerdos aprobados,procesos de relatoría, correctoría y publicación en anales."/>
    <x v="0"/>
    <d v="2023-09-06T00:00:00"/>
    <s v=""/>
    <m/>
    <n v="16285000"/>
    <n v="5211200"/>
    <n v="21496200"/>
    <s v="1 Mes(es) 18 Día(s)"/>
    <s v="   6  Mes(es)  18  Día(s)"/>
    <d v="2023-03-31T00:00:00"/>
    <d v="2023-04-14T00:00:00"/>
    <s v="5  Mes(es)"/>
    <d v="2023-11-01T00:00:00"/>
    <n v="16285000"/>
    <n v="169"/>
    <n v="84.08"/>
    <s v="Validación Supervisor"/>
    <s v="Validación Supervisor"/>
    <n v="1"/>
    <n v="5211200"/>
    <n v="21496200"/>
    <s v="   6  Mes(es)  18  Día(s)"/>
  </r>
  <r>
    <n v="2023"/>
    <n v="230412"/>
    <x v="0"/>
    <s v="https://community.secop.gov.co/Public/Tendering/OpportunityDetail/Index?noticeUID=CO1.NTC.4249795&amp;isFromPublicArea=True&amp;isModal=true&amp;asPopupView=true"/>
    <x v="0"/>
    <x v="1"/>
    <s v="FONDO CUENTA CONCEJO DE BOGOTA, D.C."/>
    <s v="0111-04"/>
    <s v="Prestar servicios técnicos en el proceso de ejecución y seguimiento alos planes y programas que debe adelantar la Mesa Directiva en el marcodel plan estratégico de la Corporación"/>
    <x v="0"/>
    <d v="2023-09-22T00:00:00"/>
    <s v=""/>
    <m/>
    <n v="16285000"/>
    <n v="4125533"/>
    <n v="20410533"/>
    <s v="1 Mes(es) 8 Día(s)"/>
    <s v="   6  Mes(es)   8  Día(s)"/>
    <d v="2023-03-31T00:00:00"/>
    <d v="2023-04-24T00:00:00"/>
    <s v="5  Mes(es)"/>
    <d v="2023-11-01T00:00:00"/>
    <n v="16285000"/>
    <n v="159"/>
    <n v="83.25"/>
    <s v="Validación Supervisor"/>
    <s v="Validación Supervisor"/>
    <n v="1"/>
    <n v="4125533"/>
    <n v="20410533"/>
    <s v="   6  Mes(es)   8  Día(s)"/>
  </r>
  <r>
    <n v="2023"/>
    <n v="230423"/>
    <x v="0"/>
    <s v="https://community.secop.gov.co/Public/Tendering/OpportunityDetail/Index?noticeUID=CO1.NTC.4250773&amp;isFromPublicArea=True&amp;isModal=true&amp;asPopupView=true"/>
    <x v="0"/>
    <x v="0"/>
    <s v="FONDO CUENTA CONCEJO DE BOGOTA, D.C."/>
    <s v="0111-04"/>
    <s v="Prestar servicios profesionales para el seguimiento y control a laejecución presupuestal de la Corporación"/>
    <x v="0"/>
    <d v="2023-09-05T00:00:00"/>
    <s v=""/>
    <m/>
    <n v="30240000"/>
    <n v="10281600"/>
    <n v="40521600"/>
    <s v="1 Mes(es) 21 Día(s)"/>
    <s v="   6  Mes(es)  21  Día(s)"/>
    <d v="2023-04-01T00:00:00"/>
    <d v="2023-04-11T00:00:00"/>
    <s v="5  Mes(es)"/>
    <d v="2023-11-01T00:00:00"/>
    <n v="30240000"/>
    <n v="172"/>
    <n v="84.31"/>
    <s v="Validación Supervisor"/>
    <s v="Validación Supervisor"/>
    <n v="1"/>
    <n v="10281600"/>
    <n v="40521600"/>
    <s v="   6  Mes(es)  21  Día(s)"/>
  </r>
  <r>
    <n v="2023"/>
    <n v="230425"/>
    <x v="0"/>
    <s v="https://community.secop.gov.co/Public/Tendering/OpportunityDetail/Index?noticeUID=CO1.NTC.4250773&amp;isFromPublicArea=True&amp;isModal=true&amp;asPopupView=true"/>
    <x v="0"/>
    <x v="0"/>
    <s v="FONDO CUENTA CONCEJO DE BOGOTA, D.C."/>
    <s v="0111-04"/>
    <s v="Prestar servicios profesionales para el seguimiento y control a laejecución presupuestal de la Corporación"/>
    <x v="0"/>
    <d v="2023-09-05T00:00:00"/>
    <s v=""/>
    <m/>
    <n v="30240000"/>
    <n v="11491200"/>
    <n v="41731200"/>
    <s v="1 Mes(es) 27 Día(s)"/>
    <s v="   6  Mes(es)  27  Día(s)"/>
    <d v="2023-04-01T00:00:00"/>
    <d v="2023-04-05T00:00:00"/>
    <s v="5  Mes(es)"/>
    <d v="2023-11-01T00:00:00"/>
    <n v="30240000"/>
    <n v="178"/>
    <n v="84.76"/>
    <s v="Validación Supervisor"/>
    <s v="Validación Supervisor"/>
    <n v="1"/>
    <n v="11491200"/>
    <n v="41731200"/>
    <s v="   6  Mes(es)  27  Día(s)"/>
  </r>
  <r>
    <n v="2023"/>
    <n v="230419"/>
    <x v="0"/>
    <s v="https://community.secop.gov.co/Public/Tendering/OpportunityDetail/Index?noticeUID=CO1.NTC.4250854&amp;isFromPublicArea=True&amp;isModal=true&amp;asPopupView=true"/>
    <x v="0"/>
    <x v="0"/>
    <s v="FONDO CUENTA CONCEJO DE BOGOTA, D.C."/>
    <s v="0111-04"/>
    <s v="Prestar servicios profesionales para la estructuración, ejecución yseguimiento de las acciones formuladas con ocasión de procesos deauditoria y mejora continua que sean competencia de la DirecciónAdministrativa del Concejo de Bogotá."/>
    <x v="0"/>
    <d v="2023-09-11T00:00:00"/>
    <s v=""/>
    <m/>
    <n v="26295000"/>
    <n v="7888500"/>
    <n v="34183500"/>
    <s v="1 Mes(es) 15 Día(s)"/>
    <s v="   6  Mes(es)  15  Día(s)"/>
    <d v="2023-04-03T00:00:00"/>
    <d v="2023-04-17T00:00:00"/>
    <s v="5  Mes(es)"/>
    <d v="2023-11-01T00:00:00"/>
    <n v="26295000"/>
    <n v="166"/>
    <n v="83.84"/>
    <s v="Validación Supervisor"/>
    <s v="Validación Supervisor"/>
    <n v="1"/>
    <n v="7888500"/>
    <n v="34183500"/>
    <s v="   6  Mes(es)  15  Día(s)"/>
  </r>
  <r>
    <n v="2023"/>
    <n v="230429"/>
    <x v="0"/>
    <s v="https://community.secop.gov.co/Public/Tendering/OpportunityDetail/Index?noticeUID=CO1.NTC.4236992&amp;isFromPublicArea=True&amp;isModal=true&amp;asPopupView=true"/>
    <x v="0"/>
    <x v="0"/>
    <s v="FONDO CUENTA CONCEJO DE BOGOTA, D.C."/>
    <s v="0111-04"/>
    <s v="Prestar servicios profesionales para apoyar las funciones a cargo de laDirección Financiera, relativas a la gestión contable y la elaboraciónde balances y estados financieros de la Corporación."/>
    <x v="0"/>
    <d v="2023-09-05T00:00:00"/>
    <s v=""/>
    <m/>
    <n v="16285000"/>
    <n v="5319767"/>
    <n v="21604767"/>
    <s v="1 Mes(es) 19 Día(s)"/>
    <s v="   6  Mes(es)  19  Día(s)"/>
    <d v="2023-04-04T00:00:00"/>
    <d v="2023-04-13T00:00:00"/>
    <s v="5  Mes(es)"/>
    <d v="2023-11-01T00:00:00"/>
    <n v="16285000"/>
    <n v="170"/>
    <n v="84.16"/>
    <s v="Validación Supervisor"/>
    <s v="Validación Supervisor"/>
    <n v="1"/>
    <n v="5319767"/>
    <n v="21604767"/>
    <s v="   6  Mes(es)  19  Día(s)"/>
  </r>
  <r>
    <n v="2022"/>
    <n v="220414"/>
    <x v="0"/>
    <s v="https://community.secop.gov.co/Public/Tendering/OpportunityDetail/Index?noticeUID=CO1.NTC.2972907&amp;isFromPublicArea=True&amp;isModal=true&amp;asPopupView=true"/>
    <x v="2"/>
    <x v="3"/>
    <s v="SUBD. ADMINISTRATIVA Y FINANCIERA"/>
    <n v="0"/>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x v="4"/>
    <d v="2023-09-05T00:00:00"/>
    <s v=""/>
    <m/>
    <n v="0"/>
    <n v="0"/>
    <n v="0"/>
    <s v="10 Mes(es) 5 Día(s)"/>
    <s v="  24  Mes(es)   5  Día(s)"/>
    <d v="2022-07-01T00:00:00"/>
    <d v="2022-07-07T00:00:00"/>
    <s v="14  Mes(es)"/>
    <d v="2024-07-12T00:00:00"/>
    <n v="0"/>
    <n v="450"/>
    <n v="61.14"/>
    <n v="0"/>
    <n v="0"/>
    <n v="0"/>
    <n v="0"/>
    <n v="0"/>
    <s v="  24  Mes(es)   5  Día(s)"/>
  </r>
  <r>
    <n v="2023"/>
    <n v="230448"/>
    <x v="0"/>
    <s v="https://community.secop.gov.co/Public/Tendering/OpportunityDetail/Index?noticeUID=CO1.NTC.4299795&amp;isFromPublicArea=True&amp;isModal=true&amp;asPopupView=true"/>
    <x v="0"/>
    <x v="1"/>
    <s v="FONDO CUENTA CONCEJO DE BOGOTA, D.C."/>
    <s v="0111-04"/>
    <s v="Prestar servicios de apoyo a la gestión en relación con los procesos acargo de las Comisiones Permanentes de la Corporación"/>
    <x v="0"/>
    <d v="2023-09-15T00:00:00"/>
    <s v=""/>
    <m/>
    <n v="7755000"/>
    <n v="2274800"/>
    <n v="10029800"/>
    <s v="1 Mes(es) 14 Día(s)"/>
    <s v="   6  Mes(es)  14  Día(s)"/>
    <d v="2023-04-17T00:00:00"/>
    <d v="2023-04-18T00:00:00"/>
    <s v="5  Mes(es)"/>
    <d v="2023-11-01T00:00:00"/>
    <n v="7755000"/>
    <n v="165"/>
    <n v="83.76"/>
    <s v="Validación Supervisor"/>
    <s v="Validación Supervisor"/>
    <n v="1"/>
    <n v="2274800"/>
    <n v="10029800"/>
    <s v="   6  Mes(es)  14  Día(s)"/>
  </r>
  <r>
    <n v="2023"/>
    <n v="230450"/>
    <x v="0"/>
    <s v="https://community.secop.gov.co/Public/Tendering/OpportunityDetail/Index?noticeUID=CO1.NTC.4299795&amp;isFromPublicArea=True&amp;isModal=true&amp;asPopupView=true"/>
    <x v="0"/>
    <x v="1"/>
    <s v="FONDO CUENTA CONCEJO DE BOGOTA, D.C."/>
    <s v="0111-04"/>
    <s v="Prestar servicios de apoyo a la gestión en relación con los procesos acargo de las Comisiones Permanentes de la Corporación"/>
    <x v="0"/>
    <d v="2023-09-24T00:00:00"/>
    <s v=""/>
    <m/>
    <n v="7755000"/>
    <n v="1809500"/>
    <n v="9564500"/>
    <s v="1 Mes(es) 5 Día(s)"/>
    <s v="   6  Mes(es)   5  Día(s)"/>
    <d v="2023-04-17T00:00:00"/>
    <d v="2023-04-27T00:00:00"/>
    <s v="5  Mes(es)"/>
    <d v="2023-11-01T00:00:00"/>
    <n v="7755000"/>
    <n v="156"/>
    <n v="82.98"/>
    <s v="Validación Supervisor"/>
    <s v="Validación Supervisor"/>
    <n v="1"/>
    <n v="1809500"/>
    <n v="9564500"/>
    <s v="   6  Mes(es)   5  Día(s)"/>
  </r>
  <r>
    <n v="2023"/>
    <n v="230452"/>
    <x v="0"/>
    <s v="https://community.secop.gov.co/Public/Tendering/OpportunityDetail/Index?noticeUID=CO1.NTC.4299795&amp;isFromPublicArea=True&amp;isModal=true&amp;asPopupView=true"/>
    <x v="0"/>
    <x v="1"/>
    <s v="FONDO CUENTA CONCEJO DE BOGOTA, D.C."/>
    <s v="0111-04"/>
    <s v="Prestar servicios de apoyo a la gestión en relación con los procesos acargo de las Comisiones Permanentes de la Corporación"/>
    <x v="0"/>
    <d v="2023-09-15T00:00:00"/>
    <s v=""/>
    <m/>
    <n v="7755000"/>
    <n v="2223100"/>
    <n v="9978100"/>
    <s v="1 Mes(es) 13 Día(s)"/>
    <s v="   6  Mes(es)  13  Día(s)"/>
    <d v="2023-04-17T00:00:00"/>
    <d v="2023-04-19T00:00:00"/>
    <s v="5  Mes(es)"/>
    <d v="2023-11-01T00:00:00"/>
    <n v="7755000"/>
    <n v="164"/>
    <n v="83.67"/>
    <s v="Validación Supervisor"/>
    <s v="Validación Supervisor"/>
    <n v="1"/>
    <n v="2223100"/>
    <n v="9978100"/>
    <s v="   6  Mes(es)  13  Día(s)"/>
  </r>
  <r>
    <n v="2023"/>
    <n v="230472"/>
    <x v="0"/>
    <s v="https://community.secop.gov.co/Public/Tendering/OpportunityDetail/Index?noticeUID=CO1.NTC.4313534&amp;isFromPublicArea=True&amp;isModal=true&amp;asPopupView=true"/>
    <x v="0"/>
    <x v="0"/>
    <s v="FONDO CUENTA CONCEJO DE BOGOTA, D.C."/>
    <s v="0111-04"/>
    <s v="Prestar servicios profesionales para apoyar las funciones a cargo de laOficina Asesora de Comunicaciones, relativas a la divulgación y prensade las actividades de la Corporación, así como el apoyo para larealización de eventos internos y externos del Concejo de Bogotá."/>
    <x v="0"/>
    <d v="2023-09-21T00:00:00"/>
    <s v=""/>
    <m/>
    <n v="16285000"/>
    <n v="4125533"/>
    <n v="20410533"/>
    <s v="1 Mes(es) 8 Día(s)"/>
    <s v="   6  Mes(es)   8  Día(s)"/>
    <d v="2023-04-19T00:00:00"/>
    <d v="2023-04-24T00:00:00"/>
    <s v="5  Mes(es)"/>
    <d v="2023-11-01T00:00:00"/>
    <n v="16285000"/>
    <n v="159"/>
    <n v="83.25"/>
    <s v="Validación Supervisor"/>
    <s v="Validación Supervisor"/>
    <n v="1"/>
    <n v="4125533"/>
    <n v="20410533"/>
    <s v="   6  Mes(es)   8  Día(s)"/>
  </r>
  <r>
    <n v="2023"/>
    <n v="230473"/>
    <x v="0"/>
    <s v="https://community.secop.gov.co/Public/Tendering/OpportunityDetail/Index?noticeUID=CO1.NTC.4313534&amp;isFromPublicArea=True&amp;isModal=true&amp;asPopupView=true"/>
    <x v="0"/>
    <x v="0"/>
    <s v="FONDO CUENTA CONCEJO DE BOGOTA, D.C."/>
    <s v="0111-04"/>
    <s v="Prestar servicios profesionales para apoyar las funciones a cargo de laOficina Asesora de Comunicaciones, relativas a la divulgación y prensade las actividades de la Corporación, así como el apoyo para larealización de eventos internos y externos del Concejo de Bogotá."/>
    <x v="0"/>
    <d v="2023-09-19T00:00:00"/>
    <s v=""/>
    <m/>
    <n v="16285000"/>
    <n v="4125533"/>
    <n v="20410533"/>
    <s v="1 Mes(es) 8 Día(s)"/>
    <s v="   6  Mes(es)   8  Día(s)"/>
    <d v="2023-04-19T00:00:00"/>
    <d v="2023-04-24T00:00:00"/>
    <s v="5  Mes(es)"/>
    <d v="2023-11-01T00:00:00"/>
    <n v="16285000"/>
    <n v="159"/>
    <n v="83.25"/>
    <s v="Validación Supervisor"/>
    <s v="Validación Supervisor"/>
    <n v="1"/>
    <n v="4125533"/>
    <n v="20410533"/>
    <s v="   6  Mes(es)   8  Día(s)"/>
  </r>
  <r>
    <n v="2022"/>
    <n v="220420"/>
    <x v="0"/>
    <s v="https://community.secop.gov.co/Public/Tendering/OpportunityDetail/Index?noticeUID=CO1.NTC.2971701&amp;isFromPublicArea=True&amp;isModal=true&amp;asPopupView=true"/>
    <x v="3"/>
    <x v="2"/>
    <s v="SUBD. DETERMINACION"/>
    <s v="0111-01"/>
    <s v="Prestar los servicios de outsourcing de sistematización y automatizaciónpara el control integral del impuesto al consumo."/>
    <x v="0"/>
    <d v="2023-09-16T00:00:00"/>
    <s v=""/>
    <m/>
    <n v="598680824"/>
    <n v="167684380"/>
    <n v="766365204"/>
    <s v="4 Mes(es)"/>
    <s v="  18  Mes(es)   7  Día(s)"/>
    <d v="2022-07-08T00:00:00"/>
    <d v="2022-07-25T00:00:00"/>
    <s v="8  Mes(es)"/>
    <d v="2024-02-02T00:00:00"/>
    <n v="598680824"/>
    <n v="432"/>
    <n v="77.56"/>
    <s v="Validación Supervisor"/>
    <s v="Validación Supervisor"/>
    <n v="1"/>
    <n v="167684380"/>
    <n v="766365204"/>
    <s v="  18  Mes(es)   7  Día(s)"/>
  </r>
  <r>
    <n v="2023"/>
    <n v="230464"/>
    <x v="0"/>
    <s v="https://community.secop.gov.co/Public/Tendering/OpportunityDetail/Index?noticeUID=CO1.NTC.4304872&amp;isFromPublicArea=True&amp;isModal=true&amp;asPopupView=true"/>
    <x v="0"/>
    <x v="0"/>
    <s v="FONDO CUENTA CONCEJO DE BOGOTA, D.C."/>
    <s v="0111-04"/>
    <s v="Prestar los servicios profesionales para la gestión, trámite yseguimiento para la consolidación y respuesta de los requerimientos recibidos en el marco de la misionalidad de la Corporación, generando mecanismos para la operatividad de la participación ciudadana."/>
    <x v="0"/>
    <d v="2023-09-08T00:00:00"/>
    <s v=""/>
    <m/>
    <n v="21710000"/>
    <n v="5499867"/>
    <n v="27209867"/>
    <s v="1 Mes(es) 8 Día(s)"/>
    <s v="   6  Mes(es)   8  Día(s)"/>
    <d v="2023-04-18T00:00:00"/>
    <d v="2023-04-24T00:00:00"/>
    <s v="5  Mes(es)"/>
    <d v="2023-11-01T00:00:00"/>
    <n v="21710000"/>
    <n v="159"/>
    <n v="83.25"/>
    <s v="Validación Supervisor"/>
    <s v="Validación Supervisor"/>
    <n v="1"/>
    <n v="5499867"/>
    <n v="27209867"/>
    <s v="   6  Mes(es)   8  Día(s)"/>
  </r>
  <r>
    <n v="2023"/>
    <n v="230477"/>
    <x v="0"/>
    <s v="https://community.secop.gov.co/Public/Tendering/OpportunityDetail/Index?noticeUID=CO1.NTC.4306226&amp;isFromPublicArea=True&amp;isModal=true&amp;asPopupView=true"/>
    <x v="0"/>
    <x v="0"/>
    <s v="FONDO CUENTA CONCEJO DE BOGOTA, D.C."/>
    <s v="0111-04"/>
    <s v="Prestar servicios profesionales a la Dirección Administrativa para laejecución de las acciones propias de la gestión y control de losprocesos de administración del talento humano del Concejo de Bogotá."/>
    <x v="0"/>
    <d v="2023-09-06T00:00:00"/>
    <s v=""/>
    <m/>
    <n v="29850000"/>
    <n v="8358000"/>
    <n v="38208000"/>
    <s v="1 Mes(es) 12 Día(s)"/>
    <s v="   6  Mes(es)  12  Día(s)"/>
    <d v="2023-04-19T00:00:00"/>
    <d v="2023-04-20T00:00:00"/>
    <s v="5  Mes(es)"/>
    <d v="2023-11-01T00:00:00"/>
    <n v="29850000"/>
    <n v="163"/>
    <n v="83.59"/>
    <s v="Validación Supervisor"/>
    <s v="Validación Supervisor"/>
    <n v="1"/>
    <n v="8358000"/>
    <n v="38208000"/>
    <s v="   6  Mes(es)  12  Día(s)"/>
  </r>
  <r>
    <n v="2023"/>
    <n v="230479"/>
    <x v="0"/>
    <s v="https://community.secop.gov.co/Public/Tendering/OpportunityDetail/Index?noticeUID=CO1.NTC.4306226&amp;isFromPublicArea=True&amp;isModal=true&amp;asPopupView=true"/>
    <x v="0"/>
    <x v="0"/>
    <s v="FONDO CUENTA CONCEJO DE BOGOTA, D.C."/>
    <s v="0111-04"/>
    <s v="Prestar servicios profesionales a la Dirección Administrativa para laejecución de las acciones propias de la gestión y control de losprocesos de administración del talento humano del Concejo de Bogotá."/>
    <x v="0"/>
    <d v="2023-09-22T00:00:00"/>
    <s v=""/>
    <m/>
    <n v="29850000"/>
    <n v="6965000"/>
    <n v="36815000"/>
    <s v="1 Mes(es) 5 Día(s)"/>
    <s v="   6  Mes(es)   5  Día(s)"/>
    <d v="2023-04-19T00:00:00"/>
    <d v="2023-04-27T00:00:00"/>
    <s v="5  Mes(es)"/>
    <d v="2023-11-01T00:00:00"/>
    <n v="29850000"/>
    <n v="156"/>
    <n v="82.98"/>
    <s v="Validación Supervisor"/>
    <s v="Validación Supervisor"/>
    <n v="1"/>
    <n v="6965000"/>
    <n v="36815000"/>
    <s v="   6  Mes(es)   5  Día(s)"/>
  </r>
  <r>
    <n v="2023"/>
    <n v="230442"/>
    <x v="0"/>
    <s v="https://community.secop.gov.co/Public/Tendering/OpportunityDetail/Index?noticeUID=CO1.NTC.4295887&amp;isFromPublicArea=True&amp;isModal=true&amp;asPopupView=true"/>
    <x v="0"/>
    <x v="0"/>
    <s v="FONDO CUENTA CONCEJO DE BOGOTA, D.C."/>
    <s v="0111-04"/>
    <s v="Prestar los servicios de apoyo operativo al proceso de Recursos Físicosde la Dirección Administrativa."/>
    <x v="0"/>
    <d v="2023-09-18T00:00:00"/>
    <s v=""/>
    <m/>
    <n v="11630000"/>
    <n v="3411467"/>
    <n v="15041467"/>
    <s v="1 Mes(es) 14 Día(s)"/>
    <s v="   6  Mes(es)  14  Día(s)"/>
    <d v="2023-04-14T00:00:00"/>
    <d v="2023-04-18T00:00:00"/>
    <s v="5  Mes(es)"/>
    <d v="2023-11-01T00:00:00"/>
    <n v="11630000"/>
    <n v="165"/>
    <n v="83.76"/>
    <s v="Validación Supervisor"/>
    <s v="Validación Supervisor"/>
    <n v="1"/>
    <n v="3411467"/>
    <n v="15041467"/>
    <s v="   6  Mes(es)  14  Día(s)"/>
  </r>
  <r>
    <n v="2023"/>
    <n v="230469"/>
    <x v="0"/>
    <s v="https://community.secop.gov.co/Public/Tendering/OpportunityDetail/Index?noticeUID=CO1.NTC.4310719&amp;isFromPublicArea=True&amp;isModal=true&amp;asPopupView=true"/>
    <x v="0"/>
    <x v="0"/>
    <s v="FONDO CUENTA CONCEJO DE BOGOTA, D.C."/>
    <s v="0111-04"/>
    <s v="Prestar servicios profesionales para adelantar el desarrollo de lasactividades de seguimiento a la gestión y evaluación de planes yproyectos de los procesos de bienestar relativos a la administración deltalento humano."/>
    <x v="0"/>
    <d v="2023-09-21T00:00:00"/>
    <s v=""/>
    <m/>
    <n v="17835000"/>
    <n v="4874900"/>
    <n v="22709900"/>
    <s v="1 Mes(es) 11 Día(s)"/>
    <s v="   6  Mes(es)  11  Día(s)"/>
    <d v="2023-04-19T00:00:00"/>
    <d v="2023-04-21T00:00:00"/>
    <s v="5  Mes(es)"/>
    <d v="2023-11-01T00:00:00"/>
    <n v="17835000"/>
    <n v="162"/>
    <n v="83.51"/>
    <s v="Validación Supervisor"/>
    <s v="Validación Supervisor"/>
    <n v="1"/>
    <n v="4874900"/>
    <n v="22709900"/>
    <s v="   6  Mes(es)  11  Día(s)"/>
  </r>
  <r>
    <n v="2023"/>
    <n v="230470"/>
    <x v="0"/>
    <s v="https://community.secop.gov.co/Public/Tendering/OpportunityDetail/Index?noticeUID=CO1.NTC.4310651&amp;isFromPublicArea=True&amp;isModal=true&amp;asPopupView=true"/>
    <x v="0"/>
    <x v="0"/>
    <s v="FONDO CUENTA CONCEJO DE BOGOTA, D.C."/>
    <s v="0111-04"/>
    <s v="Prestar los servicios profesionales para la atención de las PQRS delproceso de servicio al ciudadano en la Corporación."/>
    <x v="0"/>
    <d v="2023-09-15T00:00:00"/>
    <s v=""/>
    <m/>
    <n v="16285000"/>
    <n v="4451233"/>
    <n v="20736233"/>
    <s v="1 Mes(es) 11 Día(s)"/>
    <s v="   6  Mes(es)  11  Día(s)"/>
    <d v="2023-04-19T00:00:00"/>
    <d v="2023-04-21T00:00:00"/>
    <s v="5  Mes(es)"/>
    <d v="2023-11-01T00:00:00"/>
    <n v="16285000"/>
    <n v="162"/>
    <n v="83.51"/>
    <s v="Validación Supervisor"/>
    <s v="Validación Supervisor"/>
    <n v="1"/>
    <n v="4451233"/>
    <n v="20736233"/>
    <s v="   6  Mes(es)  11  Día(s)"/>
  </r>
  <r>
    <n v="2023"/>
    <n v="230461"/>
    <x v="0"/>
    <s v="https://community.secop.gov.co/Public/Tendering/OpportunityDetail/Index?noticeUID=CO1.NTC.4306579&amp;isFromPublicArea=True&amp;isModal=true&amp;asPopupView=true"/>
    <x v="0"/>
    <x v="0"/>
    <s v="FONDO CUENTA CONCEJO DE BOGOTA, D.C."/>
    <s v="0111-04"/>
    <s v="Prestar servicios profesionales especializados para la estructuración yejecución de los planes de auditoría interna que la Oficina de ControlInterno desarrolla en el Concejo de Bogotá D.C. en el marco de lanormatividad vigente."/>
    <x v="0"/>
    <d v="2023-09-20T00:00:00"/>
    <s v=""/>
    <m/>
    <n v="40250000"/>
    <n v="11270000"/>
    <n v="51520000"/>
    <s v="1 Mes(es) 12 Día(s)"/>
    <s v="   6  Mes(es)  12  Día(s)"/>
    <d v="2023-04-18T00:00:00"/>
    <d v="2023-04-20T00:00:00"/>
    <s v="5  Mes(es)"/>
    <d v="2023-11-01T00:00:00"/>
    <n v="40250000"/>
    <n v="163"/>
    <n v="83.59"/>
    <s v="Validación Supervisor"/>
    <s v="Validación Supervisor"/>
    <n v="1"/>
    <n v="11270000"/>
    <n v="51520000"/>
    <s v="   6  Mes(es)  12  Día(s)"/>
  </r>
  <r>
    <n v="2023"/>
    <n v="230463"/>
    <x v="0"/>
    <s v="https://community.secop.gov.co/Public/Tendering/OpportunityDetail/Index?noticeUID=CO1.NTC.4306579&amp;isFromPublicArea=True&amp;isModal=true&amp;asPopupView=true"/>
    <x v="0"/>
    <x v="0"/>
    <s v="FONDO CUENTA CONCEJO DE BOGOTA, D.C."/>
    <s v="0111-04"/>
    <s v="Prestar servicios profesionales especializados para la estructuración yejecución de los planes de auditoría interna que la Oficina de ControlInterno desarrolla en el Concejo de Bogotá D.C. en el marco de lanormatividad vigente."/>
    <x v="0"/>
    <d v="2023-09-15T00:00:00"/>
    <s v=""/>
    <m/>
    <n v="40250000"/>
    <n v="11538333"/>
    <n v="51788333"/>
    <s v="1 Mes(es) 13 Día(s)"/>
    <s v="   6  Mes(es)  13  Día(s)"/>
    <d v="2023-04-18T00:00:00"/>
    <d v="2023-04-19T00:00:00"/>
    <s v="5  Mes(es)"/>
    <d v="2023-11-01T00:00:00"/>
    <n v="40250000"/>
    <n v="164"/>
    <n v="83.67"/>
    <s v="Validación Supervisor"/>
    <s v="Validación Supervisor"/>
    <n v="1"/>
    <n v="11538333"/>
    <n v="51788333"/>
    <s v="   6  Mes(es)  13  Día(s)"/>
  </r>
  <r>
    <n v="2023"/>
    <n v="230462"/>
    <x v="0"/>
    <s v="https://community.secop.gov.co/Public/Tendering/OpportunityDetail/Index?noticeUID=CO1.NTC.4305166&amp;isFromPublicArea=True&amp;isModal=true&amp;asPopupView=true"/>
    <x v="0"/>
    <x v="0"/>
    <s v="FONDO CUENTA CONCEJO DE BOGOTA, D.C."/>
    <s v="0111-04"/>
    <s v="Prestar servicios profesionales a la Dirección Financiera del Concejo deBogotá para el seguimiento y ejecución a los planes de mejora"/>
    <x v="0"/>
    <d v="2023-09-08T00:00:00"/>
    <s v=""/>
    <m/>
    <n v="25890000"/>
    <n v="7594400"/>
    <n v="33484400"/>
    <s v="1 Mes(es) 14 Día(s)"/>
    <s v="   6  Mes(es)  14  Día(s)"/>
    <d v="2023-04-17T00:00:00"/>
    <d v="2023-04-18T00:00:00"/>
    <s v="5  Mes(es)"/>
    <d v="2023-11-01T00:00:00"/>
    <n v="25890000"/>
    <n v="165"/>
    <n v="83.76"/>
    <s v="Validación Supervisor"/>
    <s v="Validación Supervisor"/>
    <n v="1"/>
    <n v="7594400"/>
    <n v="33484400"/>
    <s v="   6  Mes(es)  14  Día(s)"/>
  </r>
  <r>
    <n v="2023"/>
    <n v="230458"/>
    <x v="0"/>
    <s v="https://community.secop.gov.co/Public/Tendering/OpportunityDetail/Index?noticeUID=CO1.NTC.4304331&amp;isFromPublicArea=True&amp;isModal=true&amp;asPopupView=true"/>
    <x v="0"/>
    <x v="0"/>
    <s v="FONDO CUENTA CONCEJO DE BOGOTA, D.C."/>
    <s v="0111-04"/>
    <s v="Prestar servicios profesionales para el diseño gráfico de las piezas querequiera la Oficina Asesora de Comunicaciones en el cumplimiento de susfunciones."/>
    <x v="0"/>
    <d v="2023-09-15T00:00:00"/>
    <s v=""/>
    <m/>
    <n v="22225000"/>
    <n v="6371167"/>
    <n v="28596167"/>
    <s v="1 Mes(es) 13 Día(s)"/>
    <s v="   6  Mes(es)  13  Día(s)"/>
    <d v="2023-04-17T00:00:00"/>
    <d v="2023-04-19T00:00:00"/>
    <s v="5  Mes(es)"/>
    <d v="2023-11-01T00:00:00"/>
    <n v="22225000"/>
    <n v="164"/>
    <n v="83.67"/>
    <s v="Validación Supervisor"/>
    <s v="Validación Supervisor"/>
    <n v="1"/>
    <n v="6371167"/>
    <n v="28596167"/>
    <s v="   6  Mes(es)  13  Día(s)"/>
  </r>
  <r>
    <n v="2023"/>
    <n v="230460"/>
    <x v="0"/>
    <s v="https://community.secop.gov.co/Public/Tendering/OpportunityDetail/Index?noticeUID=CO1.NTC.4304552&amp;isFromPublicArea=True&amp;isModal=true&amp;asPopupView=true"/>
    <x v="0"/>
    <x v="0"/>
    <s v="FONDO CUENTA CONCEJO DE BOGOTA, D.C."/>
    <s v="0111-04"/>
    <s v="Prestar servicios profesionales para la proyección de respuestas a lassolicitudes ciudadanas y de autoridades que sean competencia de laSecretaria General de la Corporación."/>
    <x v="0"/>
    <d v="2023-09-21T00:00:00"/>
    <s v=""/>
    <m/>
    <n v="25485000"/>
    <n v="6965900"/>
    <n v="32450900"/>
    <s v="1 Mes(es) 11 Día(s)"/>
    <s v="   6  Mes(es)  11  Día(s)"/>
    <d v="2023-04-18T00:00:00"/>
    <d v="2023-04-21T00:00:00"/>
    <s v="5  Mes(es)"/>
    <d v="2023-11-01T00:00:00"/>
    <n v="25485000"/>
    <n v="162"/>
    <n v="83.51"/>
    <s v="Validación Supervisor"/>
    <s v="Validación Supervisor"/>
    <n v="1"/>
    <n v="6965900"/>
    <n v="32450900"/>
    <s v="   6  Mes(es)  11  Día(s)"/>
  </r>
  <r>
    <n v="2023"/>
    <n v="230475"/>
    <x v="0"/>
    <s v="https://community.secop.gov.co/Public/Tendering/OpportunityDetail/Index?noticeUID=CO1.NTC.4315595&amp;isFromPublicArea=True&amp;isModal=true&amp;asPopupView=true"/>
    <x v="0"/>
    <x v="0"/>
    <s v="FONDO CUENTA CONCEJO DE BOGOTA, D.C."/>
    <s v="0111-04"/>
    <s v="Prestar servicios profesionales para la actualización del micrositio dela Comisión en la página Web, administración del botón de Participacióny el perfil del aplicativo SDQS de la Comisión."/>
    <x v="0"/>
    <d v="2023-09-06T00:00:00"/>
    <s v=""/>
    <m/>
    <n v="20160000"/>
    <n v="4972800"/>
    <n v="25132800"/>
    <s v="1 Mes(es) 7 Día(s)"/>
    <s v="   6  Mes(es)   7  Día(s)"/>
    <d v="2023-04-19T00:00:00"/>
    <d v="2023-04-25T00:00:00"/>
    <s v="5  Mes(es)"/>
    <d v="2023-11-01T00:00:00"/>
    <n v="20160000"/>
    <n v="158"/>
    <n v="83.16"/>
    <s v="Validación Supervisor"/>
    <s v="Validación Supervisor"/>
    <n v="1"/>
    <n v="4972800"/>
    <n v="25132800"/>
    <s v="   6  Mes(es)   7  Día(s)"/>
  </r>
  <r>
    <n v="2023"/>
    <n v="230476"/>
    <x v="0"/>
    <s v="https://community.secop.gov.co/Public/Tendering/OpportunityDetail/Index?noticeUID=CO1.NTC.4315019&amp;isFromPublicArea=True&amp;isModal=true&amp;asPopupView=true"/>
    <x v="0"/>
    <x v="0"/>
    <s v="FONDO CUENTA CONCEJO DE BOGOTA, D.C."/>
    <s v="0111-04"/>
    <s v="Prestar los servicios profesionales a la Dirección Jurídica del Concejode Bogotá para la generación de insumos técnicos y conceptos requeridospara la defensa de la Corporación con ocasión de procesos judiciales yadministrativos."/>
    <x v="0"/>
    <d v="2023-09-12T00:00:00"/>
    <s v=""/>
    <m/>
    <n v="34115000"/>
    <n v="9552200"/>
    <n v="43667200"/>
    <s v="1 Mes(es) 12 Día(s)"/>
    <s v="   6  Mes(es)  12  Día(s)"/>
    <d v="2023-04-19T00:00:00"/>
    <d v="2023-04-20T00:00:00"/>
    <s v="5  Mes(es)"/>
    <d v="2023-11-01T00:00:00"/>
    <n v="34115000"/>
    <n v="163"/>
    <n v="83.59"/>
    <s v="Validación Supervisor"/>
    <s v="Validación Supervisor"/>
    <n v="1"/>
    <n v="9552200"/>
    <n v="43667200"/>
    <s v="   6  Mes(es)  12  Día(s)"/>
  </r>
  <r>
    <n v="2023"/>
    <n v="230468"/>
    <x v="0"/>
    <s v="https://community.secop.gov.co/Public/Tendering/OpportunityDetail/Index?noticeUID=CO1.NTC.4310406&amp;isFromPublicArea=True&amp;isModal=true&amp;asPopupView=true"/>
    <x v="0"/>
    <x v="1"/>
    <s v="FONDO CUENTA CONCEJO DE BOGOTA, D.C."/>
    <s v="0111-04"/>
    <s v="Prestar los servicios profesionales para realizar las actividadesrequeridas en las etapas planeación, seguimiento y liquidación de losprocesos contractuales que ejecuta la Corporación, en el marco de losplanes institucionales."/>
    <x v="0"/>
    <d v="2023-09-06T00:00:00"/>
    <s v=""/>
    <m/>
    <n v="17835000"/>
    <n v="4874900"/>
    <n v="22709900"/>
    <s v="1 Mes(es) 11 Día(s)"/>
    <s v="   6  Mes(es)  11  Día(s)"/>
    <d v="2023-04-18T00:00:00"/>
    <d v="2023-04-21T00:00:00"/>
    <s v="5  Mes(es)"/>
    <d v="2023-11-01T00:00:00"/>
    <n v="17835000"/>
    <n v="162"/>
    <n v="83.51"/>
    <s v="Validación Supervisor"/>
    <s v="Validación Supervisor"/>
    <n v="1"/>
    <n v="4874900"/>
    <n v="22709900"/>
    <s v="   6  Mes(es)  11  Día(s)"/>
  </r>
  <r>
    <n v="2023"/>
    <n v="230471"/>
    <x v="0"/>
    <s v="https://community.secop.gov.co/Public/Tendering/OpportunityDetail/Index?noticeUID=CO1.NTC.4310687&amp;isFromPublicArea=True&amp;isModal=true&amp;asPopupView=true"/>
    <x v="0"/>
    <x v="1"/>
    <s v="FONDO CUENTA CONCEJO DE BOGOTA, D.C."/>
    <s v="0111-04"/>
    <s v="Prestar servicios profesionales para realizar la programación,seguimiento y evaluación de los planes, programas y proyectos a cargodel proceso de gestión financiera, en el marco de las diferentes etapascontractuales."/>
    <x v="0"/>
    <d v="2023-09-08T00:00:00"/>
    <s v=""/>
    <m/>
    <n v="20160000"/>
    <n v="5779200"/>
    <n v="25939200"/>
    <s v="1 Mes(es) 13 Día(s)"/>
    <s v="   6  Mes(es)  13  Día(s)"/>
    <d v="2023-04-19T00:00:00"/>
    <d v="2023-04-19T00:00:00"/>
    <s v="5  Mes(es)"/>
    <d v="2023-11-01T00:00:00"/>
    <n v="20160000"/>
    <n v="164"/>
    <n v="83.67"/>
    <s v="Validación Supervisor"/>
    <s v="Validación Supervisor"/>
    <n v="1"/>
    <n v="5779200"/>
    <n v="25939200"/>
    <s v="   6  Mes(es)  13  Día(s)"/>
  </r>
  <r>
    <n v="2023"/>
    <n v="230501"/>
    <x v="0"/>
    <s v="https://community.secop.gov.co/Public/Tendering/OpportunityDetail/Index?noticeUID=CO1.NTC.4331613&amp;isFromPublicArea=True&amp;isModal=true&amp;asPopupView=true"/>
    <x v="0"/>
    <x v="0"/>
    <s v="FONDO CUENTA CONCEJO DE BOGOTA, D.C."/>
    <s v="0111-04"/>
    <s v="Prestar los servicios profesionales para apoyar el Proceso de Sistemas ySeguridad de la Información, en las actividades relacionadas con elSistema de Seguridad de la Información del Concejo de Bogotá D.C."/>
    <x v="0"/>
    <d v="2023-09-27T00:00:00"/>
    <s v=""/>
    <m/>
    <n v="20160000"/>
    <n v="3628800"/>
    <n v="23788800"/>
    <s v="27 Día(s)"/>
    <s v="   5  Mes(es)  27  Día(s)"/>
    <d v="2023-04-24T00:00:00"/>
    <d v="2023-05-05T00:00:00"/>
    <s v="5  Mes(es)"/>
    <d v="2023-11-01T00:00:00"/>
    <n v="20160000"/>
    <n v="148"/>
    <n v="82.22"/>
    <s v="Validación Supervisor"/>
    <s v="Validación Supervisor"/>
    <n v="1"/>
    <n v="3628800"/>
    <n v="23788800"/>
    <s v="   5  Mes(es)  27  Día(s)"/>
  </r>
  <r>
    <n v="2023"/>
    <n v="230481"/>
    <x v="0"/>
    <s v="https://community.secop.gov.co/Public/Tendering/OpportunityDetail/Index?noticeUID=CO1.NTC.4310687&amp;isFromPublicArea=True&amp;isModal=true&amp;asPopupView=true"/>
    <x v="0"/>
    <x v="1"/>
    <s v="FONDO CUENTA CONCEJO DE BOGOTA, D.C."/>
    <s v="0111-04"/>
    <s v="Prestar servicios profesionales para realizar la programación,seguimiento y evaluación de los planes, programas y proyectos a cargodel proceso de gestión financiera, en el marco de las diferentes etapascontractuales."/>
    <x v="0"/>
    <d v="2023-09-20T00:00:00"/>
    <s v=""/>
    <m/>
    <n v="20160000"/>
    <n v="4972800"/>
    <n v="25132800"/>
    <s v="1 Mes(es) 7 Día(s)"/>
    <s v="   6  Mes(es)   7  Día(s)"/>
    <d v="2023-04-19T00:00:00"/>
    <d v="2023-04-25T00:00:00"/>
    <s v="5  Mes(es)"/>
    <d v="2023-11-01T00:00:00"/>
    <n v="20160000"/>
    <n v="158"/>
    <n v="83.16"/>
    <s v="Validación Supervisor"/>
    <s v="Validación Supervisor"/>
    <n v="1"/>
    <n v="4972800"/>
    <n v="25132800"/>
    <s v="   6  Mes(es)   7  Día(s)"/>
  </r>
  <r>
    <n v="2023"/>
    <n v="230492"/>
    <x v="0"/>
    <s v="https://community.secop.gov.co/Public/Tendering/OpportunityDetail/Index?noticeUID=CO1.NTC.4310687&amp;isFromPublicArea=True&amp;isModal=true&amp;asPopupView=true"/>
    <x v="0"/>
    <x v="1"/>
    <s v="FONDO CUENTA CONCEJO DE BOGOTA, D.C."/>
    <s v="0111-04"/>
    <s v="Prestar servicios profesionales para realizar la programación,seguimiento y evaluación de los planes, programas y proyectos a cargodel proceso de gestión financiera, en el marco de las diferentes etapascontractuales."/>
    <x v="0"/>
    <d v="2023-09-13T00:00:00"/>
    <s v=""/>
    <m/>
    <n v="20160000"/>
    <n v="5107200"/>
    <n v="25267200"/>
    <s v="1 Mes(es) 8 Día(s)"/>
    <s v="   6  Mes(es)   8  Día(s)"/>
    <d v="2023-04-21T00:00:00"/>
    <d v="2023-04-24T00:00:00"/>
    <s v="5  Mes(es)"/>
    <d v="2023-11-01T00:00:00"/>
    <n v="20160000"/>
    <n v="159"/>
    <n v="83.25"/>
    <s v="Validación Supervisor"/>
    <s v="Validación Supervisor"/>
    <n v="1"/>
    <n v="5107200"/>
    <n v="25267200"/>
    <s v="   6  Mes(es)   8  Día(s)"/>
  </r>
  <r>
    <n v="2023"/>
    <n v="230483"/>
    <x v="0"/>
    <s v="https://community.secop.gov.co/Public/Tendering/OpportunityDetail/Index?noticeUID=CO1.NTC.4299795&amp;isFromPublicArea=True&amp;isModal=true&amp;asPopupView=true"/>
    <x v="0"/>
    <x v="1"/>
    <s v="FONDO CUENTA CONCEJO DE BOGOTA, D.C."/>
    <s v="0111-04"/>
    <s v="Prestar servicios de apoyo a la gestión en relación con los procesos acargo de las Comisiones Permanentes de la Corporación"/>
    <x v="0"/>
    <d v="2023-09-20T00:00:00"/>
    <s v=""/>
    <m/>
    <n v="7755000"/>
    <n v="1964600"/>
    <n v="9719600"/>
    <s v="1 Mes(es) 8 Día(s)"/>
    <s v="   6  Mes(es)   8  Día(s)"/>
    <d v="2023-04-20T00:00:00"/>
    <d v="2023-04-24T00:00:00"/>
    <s v="5  Mes(es)"/>
    <d v="2023-11-01T00:00:00"/>
    <n v="7755000"/>
    <n v="159"/>
    <n v="83.25"/>
    <s v="Validación Supervisor"/>
    <s v="Validación Supervisor"/>
    <n v="1"/>
    <n v="1964600"/>
    <n v="9719600"/>
    <s v="   6  Mes(es)   8  Día(s)"/>
  </r>
  <r>
    <n v="2023"/>
    <n v="230491"/>
    <x v="0"/>
    <s v="https://community.secop.gov.co/Public/Tendering/OpportunityDetail/Index?noticeUID=CO1.NTC.4322903&amp;isFromPublicArea=True&amp;isModal=true&amp;asPopupView=true"/>
    <x v="0"/>
    <x v="1"/>
    <s v="FONDO CUENTA CONCEJO DE BOGOTA, D.C."/>
    <s v="0111-04"/>
    <s v="Prestar servicios de apoyo a la gestión para el relacionamiento con lascorporaciones políticas de los municipios circunvecinos y delDepartamento de Cundinamarca para las gestiones de integración regional."/>
    <x v="0"/>
    <d v="2023-09-25T00:00:00"/>
    <s v=""/>
    <m/>
    <n v="16285000"/>
    <n v="4016967"/>
    <n v="20301967"/>
    <s v="1 Mes(es) 7 Día(s)"/>
    <s v="   6  Mes(es)   7  Día(s)"/>
    <d v="2023-04-21T00:00:00"/>
    <d v="2023-04-25T00:00:00"/>
    <s v="5  Mes(es)"/>
    <d v="2023-11-01T00:00:00"/>
    <n v="16285000"/>
    <n v="158"/>
    <n v="83.16"/>
    <s v="Validación Supervisor"/>
    <s v="Validación Supervisor"/>
    <n v="1"/>
    <n v="4016967"/>
    <n v="20301967"/>
    <s v="   6  Mes(es)   7  Día(s)"/>
  </r>
  <r>
    <n v="2023"/>
    <n v="230493"/>
    <x v="0"/>
    <s v="https://community.secop.gov.co/Public/Tendering/OpportunityDetail/Index?noticeUID=CO1.NTC.4322903&amp;isFromPublicArea=True&amp;isModal=true&amp;asPopupView=true"/>
    <x v="0"/>
    <x v="1"/>
    <s v="FONDO CUENTA CONCEJO DE BOGOTA, D.C."/>
    <s v="0111-04"/>
    <s v="Prestar servicios de apoyo a la gestión para el relacionamiento con lascorporaciones políticas de los municipios circunvecinos y delDepartamento de Cundinamarca para las gestiones de integración regional."/>
    <x v="0"/>
    <d v="2023-09-24T00:00:00"/>
    <s v=""/>
    <m/>
    <n v="16285000"/>
    <n v="4016967"/>
    <n v="20301967"/>
    <s v="1 Mes(es) 7 Día(s)"/>
    <s v="   6  Mes(es)   7  Día(s)"/>
    <d v="2023-04-21T00:00:00"/>
    <d v="2023-04-25T00:00:00"/>
    <s v="5  Mes(es)"/>
    <d v="2023-11-01T00:00:00"/>
    <n v="16285000"/>
    <n v="158"/>
    <n v="83.16"/>
    <s v="Validación Supervisor"/>
    <s v="Validación Supervisor"/>
    <n v="1"/>
    <n v="4016967"/>
    <n v="20301967"/>
    <s v="   6  Mes(es)   7  Día(s)"/>
  </r>
  <r>
    <n v="2023"/>
    <n v="230494"/>
    <x v="0"/>
    <s v="https://community.secop.gov.co/Public/Tendering/OpportunityDetail/Index?noticeUID=CO1.NTC.4322903&amp;isFromPublicArea=True&amp;isModal=true&amp;asPopupView=true"/>
    <x v="0"/>
    <x v="1"/>
    <s v="FONDO CUENTA CONCEJO DE BOGOTA, D.C."/>
    <s v="0111-04"/>
    <s v="Prestar servicios de apoyo a la gestión para el relacionamiento con lascorporaciones políticas de los municipios circunvecinos y delDepartamento de Cundinamarca para las gestiones de integración regional."/>
    <x v="0"/>
    <d v="2023-09-22T00:00:00"/>
    <s v=""/>
    <m/>
    <n v="16285000"/>
    <n v="4016967"/>
    <n v="20301967"/>
    <s v="1 Mes(es) 7 Día(s)"/>
    <s v="   6  Mes(es)   7  Día(s)"/>
    <d v="2023-04-21T00:00:00"/>
    <d v="2023-04-25T00:00:00"/>
    <s v="5  Mes(es)"/>
    <d v="2023-11-01T00:00:00"/>
    <n v="16285000"/>
    <n v="158"/>
    <n v="83.16"/>
    <s v="Validación Supervisor"/>
    <s v="Validación Supervisor"/>
    <n v="1"/>
    <n v="4016967"/>
    <n v="20301967"/>
    <s v="   6  Mes(es)   7  Día(s)"/>
  </r>
  <r>
    <n v="2023"/>
    <n v="230487"/>
    <x v="0"/>
    <s v="https://community.secop.gov.co/Public/Tendering/OpportunityDetail/Index?noticeUID=CO1.NTC.4221353&amp;isFromPublicArea=True&amp;isModal=true&amp;asPopupView=true"/>
    <x v="0"/>
    <x v="0"/>
    <s v="FONDO CUENTA CONCEJO DE BOGOTA, D.C."/>
    <s v="0111-04"/>
    <s v="Prestar servicios profesionales para la ejecución las funciones a cargode la Dirección Administrativa, relativas a la ejecución de planes yprogramas definidos para el bienestar de los colaboradores de laCorporación"/>
    <x v="0"/>
    <d v="2023-09-21T00:00:00"/>
    <s v=""/>
    <m/>
    <n v="16285000"/>
    <n v="4016967"/>
    <n v="20301967"/>
    <s v="1 Mes(es) 7 Día(s)"/>
    <s v="   6  Mes(es)   7  Día(s)"/>
    <d v="2023-04-20T00:00:00"/>
    <d v="2023-04-25T00:00:00"/>
    <s v="5  Mes(es)"/>
    <d v="2023-11-01T00:00:00"/>
    <n v="16285000"/>
    <n v="158"/>
    <n v="83.16"/>
    <s v="Validación Supervisor"/>
    <s v="Validación Supervisor"/>
    <n v="1"/>
    <n v="4016967"/>
    <n v="20301967"/>
    <s v="   6  Mes(es)   7  Día(s)"/>
  </r>
  <r>
    <n v="2023"/>
    <n v="230488"/>
    <x v="0"/>
    <s v="https://community.secop.gov.co/Public/Tendering/OpportunityDetail/Index?noticeUID=CO1.NTC.4221353&amp;isFromPublicArea=True&amp;isModal=true&amp;asPopupView=true"/>
    <x v="0"/>
    <x v="0"/>
    <s v="FONDO CUENTA CONCEJO DE BOGOTA, D.C."/>
    <s v="0111-04"/>
    <s v="Prestar servicios profesionales para la ejecución las funciones a cargode la Dirección Administrativa, relativas a la ejecución de planes yprogramas definidos para el bienestar de los colaboradores de laCorporación"/>
    <x v="0"/>
    <d v="2023-09-15T00:00:00"/>
    <s v=""/>
    <m/>
    <n v="16285000"/>
    <n v="4451233"/>
    <n v="20736233"/>
    <s v="1 Mes(es) 11 Día(s)"/>
    <s v="   6  Mes(es)  11  Día(s)"/>
    <d v="2023-04-20T00:00:00"/>
    <d v="2023-04-21T00:00:00"/>
    <s v="5  Mes(es)"/>
    <d v="2023-11-01T00:00:00"/>
    <n v="16285000"/>
    <n v="162"/>
    <n v="83.51"/>
    <s v="Validación Supervisor"/>
    <s v="Validación Supervisor"/>
    <n v="1"/>
    <n v="4451233"/>
    <n v="20736233"/>
    <s v="   6  Mes(es)  11  Día(s)"/>
  </r>
  <r>
    <n v="2023"/>
    <n v="230495"/>
    <x v="0"/>
    <s v="https://community.secop.gov.co/Public/Tendering/OpportunityDetail/Index?noticeUID=CO1.NTC.4324208&amp;isFromPublicArea=True&amp;isModal=true&amp;asPopupView=true"/>
    <x v="0"/>
    <x v="0"/>
    <s v="FONDO CUENTA CONCEJO DE BOGOTA, D.C."/>
    <s v="0111-04"/>
    <s v="Prestar los servicios profesionales para el seguimiento y acompañamientojurídico en las etapas de los procesos contractuales, que se debanadelantar en desarrollo de los planes institucionales de la Corporación"/>
    <x v="0"/>
    <d v="2023-09-11T00:00:00"/>
    <s v=""/>
    <m/>
    <n v="23260000"/>
    <n v="5427333"/>
    <n v="28687333"/>
    <s v="1 Mes(es) 5 Día(s)"/>
    <s v="   6  Mes(es)   5  Día(s)"/>
    <d v="2023-04-21T00:00:00"/>
    <d v="2023-04-27T00:00:00"/>
    <s v="5  Mes(es)"/>
    <d v="2023-11-01T00:00:00"/>
    <n v="23260000"/>
    <n v="156"/>
    <n v="82.98"/>
    <s v="Validación Supervisor"/>
    <s v="Validación Supervisor"/>
    <n v="1"/>
    <n v="5427333"/>
    <n v="28687333"/>
    <s v="   6  Mes(es)   5  Día(s)"/>
  </r>
  <r>
    <n v="2023"/>
    <n v="230484"/>
    <x v="0"/>
    <s v="https://community.secop.gov.co/Public/Tendering/OpportunityDetail/Index?noticeUID=CO1.NTC.4317446&amp;isFromPublicArea=True&amp;isModal=true&amp;asPopupView=true"/>
    <x v="0"/>
    <x v="0"/>
    <s v="FONDO CUENTA CONCEJO DE BOGOTA, D.C."/>
    <s v="0111-04"/>
    <s v="Prestar los servicios profesionales para la revisión e implementación delas estrategias definidas en el plan estratégico y los planesinstitucionales que respondan al modelo organizacional requerido."/>
    <x v="0"/>
    <d v="2023-09-22T00:00:00"/>
    <s v=""/>
    <m/>
    <n v="25080000"/>
    <n v="5016000"/>
    <n v="30096000"/>
    <s v="1 Mes(es)"/>
    <s v="   6  Mes(es)"/>
    <d v="2023-04-19T00:00:00"/>
    <d v="2023-05-02T00:00:00"/>
    <s v="5  Mes(es)"/>
    <d v="2023-11-02T00:00:00"/>
    <n v="25080000"/>
    <n v="151"/>
    <n v="82.07"/>
    <s v="Validación Supervisor"/>
    <s v="Validación Supervisor"/>
    <n v="1"/>
    <n v="5016000"/>
    <n v="30096000"/>
    <s v="   6  Mes(es)"/>
  </r>
  <r>
    <n v="2023"/>
    <n v="230497"/>
    <x v="0"/>
    <s v="https://community.secop.gov.co/Public/Tendering/OpportunityDetail/Index?noticeUID=CO1.NTC.4310406&amp;isFromPublicArea=True&amp;isModal=true&amp;asPopupView=true"/>
    <x v="0"/>
    <x v="1"/>
    <s v="FONDO CUENTA CONCEJO DE BOGOTA, D.C."/>
    <s v="0111-04"/>
    <s v="Prestar los servicios profesionales para realizar las actividadesrequeridas en las etapas planeación, seguimiento y liquidación de losprocesos contractuales que ejecuta la Corporación, en el marco de losplanes institucionales."/>
    <x v="0"/>
    <d v="2023-09-25T00:00:00"/>
    <s v=""/>
    <m/>
    <n v="17835000"/>
    <n v="4399300"/>
    <n v="22234300"/>
    <s v="1 Mes(es) 7 Día(s)"/>
    <s v="   7  Mes(es)  14  Día(s)"/>
    <d v="2023-04-21T00:00:00"/>
    <d v="2023-04-25T00:00:00"/>
    <s v="5  Mes(es)"/>
    <d v="2023-11-01T00:00:00"/>
    <n v="17835000"/>
    <n v="158"/>
    <n v="83.16"/>
    <s v="Validación Supervisor"/>
    <s v="Validación Supervisor"/>
    <n v="1"/>
    <n v="4399300"/>
    <n v="22234300"/>
    <s v="   7  Mes(es)  14  Día(s)"/>
  </r>
  <r>
    <n v="2023"/>
    <n v="230498"/>
    <x v="0"/>
    <s v="https://community.secop.gov.co/Public/Tendering/OpportunityDetail/Index?noticeUID=CO1.NTC.4325951&amp;isFromPublicArea=True&amp;isModal=true&amp;asPopupView=true"/>
    <x v="0"/>
    <x v="0"/>
    <s v="FONDO CUENTA CONCEJO DE BOGOTA, D.C."/>
    <s v="0111-04"/>
    <s v="Prestar los servicios profesionales en la ejecución y seguimiento alproceso de gestión humana de la Corporación"/>
    <x v="0"/>
    <d v="2023-09-05T00:00:00"/>
    <s v=""/>
    <m/>
    <n v="22225000"/>
    <n v="5482167"/>
    <n v="27707167"/>
    <s v="1 Mes(es) 7 Día(s)"/>
    <s v="   6  Mes(es)   7  Día(s)"/>
    <d v="2023-04-21T00:00:00"/>
    <d v="2023-04-25T00:00:00"/>
    <s v="5  Mes(es)"/>
    <d v="2023-11-01T00:00:00"/>
    <n v="22225000"/>
    <n v="158"/>
    <n v="83.16"/>
    <s v="Validación Supervisor"/>
    <s v="Validación Supervisor"/>
    <n v="1"/>
    <n v="5482167"/>
    <n v="27707167"/>
    <s v="   6  Mes(es)   7  Día(s)"/>
  </r>
  <r>
    <n v="2023"/>
    <n v="230500"/>
    <x v="0"/>
    <s v="https://community.secop.gov.co/Public/Tendering/OpportunityDetail/Index?noticeUID=CO1.NTC.4327366&amp;isFromPublicArea=True&amp;isModal=true&amp;asPopupView=true"/>
    <x v="0"/>
    <x v="1"/>
    <s v="FONDO CUENTA CONCEJO DE BOGOTA, D.C."/>
    <s v="0111-04"/>
    <s v="Prestar servicios de apoyo a la gestión para los trámites operativos delos procesos de relativos a la vinculación y desvinculación deservidores de la Corporación."/>
    <x v="0"/>
    <d v="2023-09-15T00:00:00"/>
    <s v=""/>
    <m/>
    <n v="9305000"/>
    <n v="2171167"/>
    <n v="11476167"/>
    <s v="1 Mes(es) 5 Día(s)"/>
    <s v="   6  Mes(es)   5  Día(s)"/>
    <d v="2023-04-24T00:00:00"/>
    <d v="2023-04-27T00:00:00"/>
    <s v="5  Mes(es)"/>
    <d v="2023-11-01T00:00:00"/>
    <n v="9305000"/>
    <n v="156"/>
    <n v="82.98"/>
    <s v="Validación Supervisor"/>
    <s v="Validación Supervisor"/>
    <n v="1"/>
    <n v="2171167"/>
    <n v="11476167"/>
    <s v="   6  Mes(es)   5  Día(s)"/>
  </r>
  <r>
    <n v="2023"/>
    <n v="230503"/>
    <x v="0"/>
    <s v="https://community.secop.gov.co/Public/Tendering/OpportunityDetail/Index?noticeUID=CO1.NTC.4333547&amp;isFromPublicArea=True&amp;isModal=true&amp;asPopupView=true"/>
    <x v="0"/>
    <x v="0"/>
    <s v="FONDO CUENTA CONCEJO DE BOGOTA, D.C."/>
    <s v="0111-04"/>
    <s v="Prestar los servicios profesionales para el desarrollo de los procesostécnicos y administrativos requeridos para la implementación del plan decomunicaciones de la Corporación, de conformidad con los lineamientosdefinidos para tal efecto."/>
    <x v="0"/>
    <d v="2023-09-21T00:00:00"/>
    <s v=""/>
    <m/>
    <n v="24675000"/>
    <n v="5922000"/>
    <n v="30597000"/>
    <s v="1 Mes(es) 6 Día(s)"/>
    <s v="   6  Mes(es)   6  Día(s)"/>
    <d v="2023-04-25T00:00:00"/>
    <d v="2023-04-26T00:00:00"/>
    <s v="5  Mes(es)"/>
    <d v="2023-11-01T00:00:00"/>
    <n v="24675000"/>
    <n v="157"/>
    <n v="83.07"/>
    <s v="Validación Supervisor"/>
    <s v="Validación Supervisor"/>
    <n v="1"/>
    <n v="5922000"/>
    <n v="30597000"/>
    <s v="   6  Mes(es)   6  Día(s)"/>
  </r>
  <r>
    <n v="2023"/>
    <n v="230509"/>
    <x v="0"/>
    <s v="https://community.secop.gov.co/Public/Tendering/OpportunityDetail/Index?noticeUID=CO1.NTC.4333547&amp;isFromPublicArea=True&amp;isModal=true&amp;asPopupView=true"/>
    <x v="0"/>
    <x v="0"/>
    <s v="FONDO CUENTA CONCEJO DE BOGOTA, D.C."/>
    <s v="0111-04"/>
    <s v="Prestar los servicios profesionales para el desarrollo de los procesostécnicos y administrativos requeridos para la implementación del plan decomunicaciones de la Corporación, de conformidad con los lineamientosdefinidos para tal efecto."/>
    <x v="0"/>
    <d v="2023-09-22T00:00:00"/>
    <s v=""/>
    <m/>
    <n v="24675000"/>
    <n v="5757500"/>
    <n v="30432500"/>
    <s v="1 Mes(es) 5 Día(s)"/>
    <s v="   6  Mes(es)   5  Día(s)"/>
    <d v="2023-04-26T00:00:00"/>
    <d v="2023-04-27T00:00:00"/>
    <s v="5  Mes(es)"/>
    <d v="2023-11-01T00:00:00"/>
    <n v="24675000"/>
    <n v="156"/>
    <n v="82.98"/>
    <s v="Validación Supervisor"/>
    <s v="Validación Supervisor"/>
    <n v="1"/>
    <n v="5757500"/>
    <n v="30432500"/>
    <s v="   6  Mes(es)   5  Día(s)"/>
  </r>
  <r>
    <n v="2023"/>
    <n v="230504"/>
    <x v="0"/>
    <s v="https://community.secop.gov.co/Public/Tendering/OpportunityDetail/Index?noticeUID=CO1.NTC.4334371&amp;isFromPublicArea=True&amp;isModal=true&amp;asPopupView=true"/>
    <x v="0"/>
    <x v="0"/>
    <s v="FONDO CUENTA CONCEJO DE BOGOTA, D.C."/>
    <s v="0111-04"/>
    <s v="Prestar los servicios profesionales para apoyar el desarrollo de lasactividadesdel Proceso de Sistemas y Seguridad de la Información"/>
    <x v="0"/>
    <d v="2023-09-26T00:00:00"/>
    <s v=""/>
    <m/>
    <n v="16285000"/>
    <n v="3908400"/>
    <n v="20193400"/>
    <s v="1 Mes(es) 6 Día(s)"/>
    <s v="   6  Mes(es)   6  Día(s)"/>
    <d v="2023-04-25T00:00:00"/>
    <d v="2023-04-26T00:00:00"/>
    <s v="5  Mes(es)"/>
    <d v="2023-11-01T00:00:00"/>
    <n v="16285000"/>
    <n v="157"/>
    <n v="83.07"/>
    <s v="Validación Supervisor"/>
    <s v="Validación Supervisor"/>
    <n v="1"/>
    <n v="3908400"/>
    <n v="20193400"/>
    <s v="   6  Mes(es)   6  Día(s)"/>
  </r>
  <r>
    <n v="2023"/>
    <n v="230515"/>
    <x v="0"/>
    <s v="https://community.secop.gov.co/Public/Tendering/OpportunityDetail/Index?noticeUID=CO1.NTC.4345383&amp;isFromPublicArea=True&amp;isModal=true&amp;asPopupView=true"/>
    <x v="0"/>
    <x v="0"/>
    <s v="FONDO CUENTA CONCEJO DE BOGOTA, D.C."/>
    <s v="0111-04"/>
    <s v="Prestar los servicios profesionales en el monitoreo y análisis de laestrategia de comunicaciones y manejo de los medios digitales eestablecidos en la Corporación."/>
    <x v="0"/>
    <d v="2023-09-29T00:00:00"/>
    <s v=""/>
    <m/>
    <n v="17835000"/>
    <n v="3567000"/>
    <n v="21402000"/>
    <s v="1 Mes(es)"/>
    <s v="   6  Mes(es)"/>
    <d v="2023-04-27T00:00:00"/>
    <d v="2023-05-02T00:00:00"/>
    <s v="5  Mes(es)"/>
    <d v="2023-11-02T00:00:00"/>
    <n v="17835000"/>
    <n v="151"/>
    <n v="82.07"/>
    <s v="Validación Supervisor"/>
    <s v="Validación Supervisor"/>
    <n v="1"/>
    <n v="3567000"/>
    <n v="21402000"/>
    <s v="   6  Mes(es)"/>
  </r>
  <r>
    <n v="2022"/>
    <n v="220433"/>
    <x v="0"/>
    <s v="https://community.secop.gov.co/Public/Tendering/OpportunityDetail/Index?noticeUID=CO1.NTC.2991267&amp;isFromPublicArea=True&amp;isModal=true&amp;asPopupView=true"/>
    <x v="4"/>
    <x v="2"/>
    <s v="SUBD. INFRAESTRUCTURA TIC"/>
    <s v="0111-01"/>
    <s v="Prestar servicios de soporte y mantenimiento técnico para los portalesweb e intranet de la Secretaria Distrital de Hacienda desarrolladossobre drupal."/>
    <x v="4"/>
    <d v="2023-09-15T00:00:00"/>
    <s v=""/>
    <m/>
    <n v="69974000"/>
    <n v="0"/>
    <n v="80372170"/>
    <s v="2 Mes(es)"/>
    <s v="  15  Mes(es)"/>
    <d v="2022-07-22T00:00:00"/>
    <d v="2022-08-19T00:00:00"/>
    <s v="12  Mes(es)"/>
    <d v="2023-11-19T00:00:00"/>
    <n v="69974000"/>
    <n v="407"/>
    <n v="89.06"/>
    <s v="Validación Supervisor"/>
    <s v="Validación Supervisor"/>
    <n v="1"/>
    <n v="10398170"/>
    <n v="80372170"/>
    <s v="  15  Mes(es)"/>
  </r>
  <r>
    <n v="2023"/>
    <n v="230506"/>
    <x v="0"/>
    <s v="https://community.secop.gov.co/Public/Tendering/OpportunityDetail/Index?noticeUID=CO1.NTC.4335318&amp;isFromPublicArea=True&amp;isModal=true&amp;asPopupView=true"/>
    <x v="0"/>
    <x v="1"/>
    <s v="FONDO CUENTA CONCEJO DE BOGOTA, D.C."/>
    <s v="0111-04"/>
    <s v="Prestar los servicios de apoyo a la gestión para gestión del archivo quese encuentra a cargo de la Oficina de Control Interno"/>
    <x v="0"/>
    <d v="2023-09-26T00:00:00"/>
    <s v=""/>
    <m/>
    <n v="11630000"/>
    <n v="2636133"/>
    <n v="14266133"/>
    <s v="1 Mes(es) 4 Día(s)"/>
    <s v="   6  Mes(es)   4  Día(s)"/>
    <d v="2023-04-25T00:00:00"/>
    <d v="2023-04-28T00:00:00"/>
    <s v="5  Mes(es)"/>
    <d v="2023-11-01T00:00:00"/>
    <n v="11630000"/>
    <n v="155"/>
    <n v="82.89"/>
    <s v="Validación Supervisor"/>
    <s v="Validación Supervisor"/>
    <n v="1"/>
    <n v="2636133"/>
    <n v="14266133"/>
    <s v="   6  Mes(es)   4  Día(s)"/>
  </r>
  <r>
    <n v="2023"/>
    <n v="230523"/>
    <x v="0"/>
    <s v="https://community.secop.gov.co/Public/Tendering/OpportunityDetail/Index?noticeUID=CO1.NTC.4346823&amp;isFromPublicArea=True&amp;isModal=true&amp;asPopupView=true"/>
    <x v="0"/>
    <x v="1"/>
    <s v="FONDO CUENTA CONCEJO DE BOGOTA, D.C."/>
    <s v="0111-04"/>
    <s v="Prestar los servicios de apoyo a la gestión para la ejecución de lasactividades operativas propias de las funciones que se encuentran acargo de la Dirección Financiera del Concejo de Bogotá"/>
    <x v="1"/>
    <d v="2023-09-28T00:00:00"/>
    <s v="1092174067"/>
    <m/>
    <n v="0"/>
    <n v="0"/>
    <n v="0"/>
    <s v=""/>
    <s v="5  Mes(es)"/>
    <d v="2023-05-05T00:00:00"/>
    <d v="2023-05-09T00:00:00"/>
    <s v="5  Mes(es)"/>
    <d v="2023-10-09T00:00:00"/>
    <n v="0"/>
    <n v="144"/>
    <n v="94.12"/>
    <s v="Validación Supervisor"/>
    <s v="Validación Supervisor"/>
    <n v="0"/>
    <n v="0"/>
    <n v="11630000"/>
    <s v="5  Mes(es)"/>
  </r>
  <r>
    <n v="2023"/>
    <n v="230516"/>
    <x v="0"/>
    <s v="https://community.secop.gov.co/Public/Tendering/OpportunityDetail/Index?noticeUID=CO1.NTC.4346823&amp;isFromPublicArea=True&amp;isModal=true&amp;asPopupView=true"/>
    <x v="0"/>
    <x v="1"/>
    <s v="FONDO CUENTA CONCEJO DE BOGOTA, D.C."/>
    <s v="0111-04"/>
    <s v="Prestar los servicios de apoyo a la gestión para la ejecución de lasactividades operativas propias de las funciones que se encuentran acargo de la Dirección Financiera del Concejo de Bogotá"/>
    <x v="0"/>
    <d v="2023-09-06T00:00:00"/>
    <s v=""/>
    <m/>
    <n v="11630000"/>
    <n v="2093400"/>
    <n v="13723400"/>
    <s v="27 Día(s)"/>
    <s v="   5  Mes(es)  27  Día(s)"/>
    <d v="2023-04-27T00:00:00"/>
    <d v="2023-05-05T00:00:00"/>
    <s v="5  Mes(es)"/>
    <d v="2023-11-01T00:00:00"/>
    <n v="11630000"/>
    <n v="148"/>
    <n v="82.22"/>
    <s v="Validación Supervisor"/>
    <s v="Validación Supervisor"/>
    <n v="1"/>
    <n v="2093400"/>
    <n v="13723400"/>
    <s v="   5  Mes(es)  27  Día(s)"/>
  </r>
  <r>
    <n v="2023"/>
    <n v="230517"/>
    <x v="0"/>
    <s v="https://community.secop.gov.co/Public/Tendering/OpportunityDetail/Index?noticeUID=CO1.NTC.4346823&amp;isFromPublicArea=True&amp;isModal=true&amp;asPopupView=true"/>
    <x v="0"/>
    <x v="1"/>
    <s v="FONDO CUENTA CONCEJO DE BOGOTA, D.C."/>
    <s v="0111-04"/>
    <s v="Prestar los servicios de apoyo a la gestión para la ejecución de lasactividades operativas propias de las funciones que se encuentran acargo de la Dirección Financiera del Concejo de Bogotá"/>
    <x v="0"/>
    <d v="2023-09-06T00:00:00"/>
    <s v=""/>
    <m/>
    <n v="11630000"/>
    <n v="2093400"/>
    <n v="13723400"/>
    <s v="27 Día(s)"/>
    <s v="   5  Mes(es)  27  Día(s)"/>
    <d v="2023-04-27T00:00:00"/>
    <d v="2023-05-05T00:00:00"/>
    <s v="5  Mes(es)"/>
    <d v="2023-11-01T00:00:00"/>
    <n v="11630000"/>
    <n v="148"/>
    <n v="82.22"/>
    <s v="Validación Supervisor"/>
    <s v="Validación Supervisor"/>
    <n v="1"/>
    <n v="2093400"/>
    <n v="13723400"/>
    <s v="   5  Mes(es)  27  Día(s)"/>
  </r>
  <r>
    <n v="2023"/>
    <n v="230522"/>
    <x v="0"/>
    <s v="https://community.secop.gov.co/Public/Tendering/OpportunityDetail/Index?noticeUID=CO1.NTC.4346823&amp;isFromPublicArea=True&amp;isModal=true&amp;asPopupView=true"/>
    <x v="0"/>
    <x v="1"/>
    <s v="FONDO CUENTA CONCEJO DE BOGOTA, D.C."/>
    <s v="0111-04"/>
    <s v="Prestar los servicios de apoyo a la gestión para la ejecución de lasactividades operativas propias de las funciones que se encuentran acargo de la Dirección Financiera del Concejo de Bogotá"/>
    <x v="0"/>
    <d v="2023-09-28T00:00:00"/>
    <s v=""/>
    <m/>
    <n v="11630000"/>
    <n v="1318067"/>
    <n v="12948067"/>
    <s v="17 Día(s)"/>
    <s v="   5  Mes(es)  17  Día(s)"/>
    <d v="2023-05-04T00:00:00"/>
    <d v="2023-05-15T00:00:00"/>
    <s v="5  Mes(es)"/>
    <d v="2023-11-01T00:00:00"/>
    <n v="11630000"/>
    <n v="138"/>
    <n v="81.180000000000007"/>
    <s v="Validación Supervisor"/>
    <s v="Validación Supervisor"/>
    <n v="1"/>
    <n v="1318067"/>
    <n v="12948067"/>
    <s v="   5  Mes(es)  17  Día(s)"/>
  </r>
  <r>
    <n v="2023"/>
    <n v="230536"/>
    <x v="0"/>
    <s v="https://community.secop.gov.co/Public/Tendering/OpportunityDetail/Index?noticeUID=CO1.NTC.4374515&amp;isFromPublicArea=True&amp;isModal=true&amp;asPopupView=true"/>
    <x v="0"/>
    <x v="0"/>
    <s v="FONDO CUENTA CONCEJO DE BOGOTA, D.C."/>
    <s v="0111-04"/>
    <s v="Prestar servicios profesionales para la gestión de los procesos a cargode la Dirección Financiera del Fondo Cuenta Concejo de Bogotá"/>
    <x v="0"/>
    <d v="2023-09-12T00:00:00"/>
    <s v=""/>
    <m/>
    <n v="16285000"/>
    <n v="2605600"/>
    <n v="18890600"/>
    <s v="24 Día(s)"/>
    <s v="   5  Mes(es)  24  Día(s)"/>
    <d v="2023-05-05T00:00:00"/>
    <d v="2023-05-08T00:00:00"/>
    <s v="5  Mes(es)"/>
    <d v="2023-11-01T00:00:00"/>
    <n v="16285000"/>
    <n v="145"/>
    <n v="81.92"/>
    <s v="Validación Supervisor"/>
    <s v="Validación Supervisor"/>
    <n v="1"/>
    <n v="2605600"/>
    <n v="18890600"/>
    <s v="   5  Mes(es)  24  Día(s)"/>
  </r>
  <r>
    <n v="2023"/>
    <n v="230533"/>
    <x v="0"/>
    <s v="https://community.secop.gov.co/Public/Tendering/OpportunityDetail/Index?noticeUID=CO1.NTC.4371146&amp;isFromPublicArea=True&amp;isModal=true&amp;asPopupView=true"/>
    <x v="0"/>
    <x v="1"/>
    <s v="FONDO CUENTA CONCEJO DE BOGOTA, D.C."/>
    <s v="0111-04"/>
    <s v="Prestar servicios de apoyo de la gestión en los procesos a cargo de laDirección Financiera de la Corporación"/>
    <x v="0"/>
    <d v="2023-09-05T00:00:00"/>
    <s v=""/>
    <m/>
    <n v="11630000"/>
    <n v="1860800"/>
    <n v="13490800"/>
    <s v="24 Día(s)"/>
    <s v="   5  Mes(es)  24  Día(s)"/>
    <d v="2023-05-05T00:00:00"/>
    <d v="2023-05-08T00:00:00"/>
    <s v="5  Mes(es)"/>
    <d v="2023-11-01T00:00:00"/>
    <n v="11630000"/>
    <n v="145"/>
    <n v="81.92"/>
    <s v="Validación Supervisor"/>
    <s v="Validación Supervisor"/>
    <n v="1"/>
    <n v="1860800"/>
    <n v="13490800"/>
    <s v="   5  Mes(es)  24  Día(s)"/>
  </r>
  <r>
    <n v="2023"/>
    <n v="230537"/>
    <x v="0"/>
    <s v="https://community.secop.gov.co/Public/Tendering/OpportunityDetail/Index?noticeUID=CO1.NTC.4375097&amp;isFromPublicArea=True&amp;isModal=true&amp;asPopupView=true"/>
    <x v="0"/>
    <x v="0"/>
    <s v="FONDO CUENTA CONCEJO DE BOGOTA, D.C."/>
    <s v="0111-04"/>
    <s v="Prestar servicios profesionales para apoyar las funciones a cargo de laSecretaria General de la Corporación, relativas al trámite de losproyectos de acuerdo y debates de control político relacionados con lostemas de la salud."/>
    <x v="0"/>
    <d v="2023-09-29T00:00:00"/>
    <s v=""/>
    <m/>
    <n v="26295000"/>
    <n v="4207200"/>
    <n v="30502200"/>
    <s v="24 Día(s)"/>
    <s v="   5  Mes(es)  24  Día(s)"/>
    <d v="2023-05-05T00:00:00"/>
    <d v="2023-05-08T00:00:00"/>
    <s v="5  Mes(es)"/>
    <d v="2023-11-01T00:00:00"/>
    <n v="26295000"/>
    <n v="145"/>
    <n v="81.92"/>
    <s v="Validación Supervisor"/>
    <s v="Validación Supervisor"/>
    <n v="1"/>
    <n v="4207200"/>
    <n v="30502200"/>
    <s v="   5  Mes(es)  24  Día(s)"/>
  </r>
  <r>
    <n v="2023"/>
    <n v="230535"/>
    <x v="0"/>
    <s v="https://community.secop.gov.co/Public/Tendering/OpportunityDetail/Index?noticeUID=CO1.NTC.4374225&amp;isFromPublicArea=True&amp;isModal=true&amp;asPopupView=true"/>
    <x v="0"/>
    <x v="0"/>
    <s v="FONDO CUENTA CONCEJO DE BOGOTA, D.C."/>
    <s v="0111-04"/>
    <s v="Prestar servicios profesionales a la Direción Financiera del Concejo deBogotá para la ejecución de las actividades formuladas para elcumplimiento del Plan de Acción anual y cuatrienal"/>
    <x v="0"/>
    <d v="2023-09-06T00:00:00"/>
    <s v=""/>
    <m/>
    <n v="22225000"/>
    <n v="3407833"/>
    <n v="25632833"/>
    <s v="23 Día(s)"/>
    <s v="   5  Mes(es)  23  Día(s)"/>
    <d v="2023-05-05T00:00:00"/>
    <d v="2023-05-09T00:00:00"/>
    <s v="5  Mes(es)"/>
    <d v="2023-11-01T00:00:00"/>
    <n v="22225000"/>
    <n v="144"/>
    <n v="81.819999999999993"/>
    <s v="Validación Supervisor"/>
    <s v="Validación Supervisor"/>
    <n v="1"/>
    <n v="3407833"/>
    <n v="25632833"/>
    <s v="   5  Mes(es)  23  Día(s)"/>
  </r>
  <r>
    <n v="2023"/>
    <n v="230568"/>
    <x v="0"/>
    <s v="https://community.secop.gov.co/Public/Tendering/OpportunityDetail/Index?noticeUID=CO1.NTC.4424367&amp;isFromPublicArea=True&amp;isModal=true&amp;asPopupView=true"/>
    <x v="0"/>
    <x v="0"/>
    <s v="FONDO CUENTA CONCEJO DE BOGOTA, D.C."/>
    <s v="0111-04"/>
    <s v="Prestar los servicios profesionales para apoyar los procesosadministrativos relacionados con la nomina para la Dirección Financieradel Concejo de Bogotá D.C."/>
    <x v="0"/>
    <d v="2023-09-11T00:00:00"/>
    <s v=""/>
    <m/>
    <n v="40655000"/>
    <n v="3794467"/>
    <n v="44449467"/>
    <s v="14 Día(s)"/>
    <s v="   5  Mes(es)  14  Día(s)"/>
    <d v="2023-05-17T00:00:00"/>
    <d v="2023-05-18T00:00:00"/>
    <s v="5  Mes(es)"/>
    <d v="2023-11-01T00:00:00"/>
    <n v="40655000"/>
    <n v="135"/>
    <n v="80.84"/>
    <s v="Validación Supervisor"/>
    <s v="Validación Supervisor"/>
    <n v="1"/>
    <n v="3794467"/>
    <n v="44449467"/>
    <s v="   5  Mes(es)  14  Día(s)"/>
  </r>
  <r>
    <n v="2023"/>
    <n v="230542"/>
    <x v="0"/>
    <s v="https://community.secop.gov.co/Public/Tendering/OpportunityDetail/Index?noticeUID=CO1.NTC.4371146&amp;isFromPublicArea=True&amp;isModal=true&amp;asPopupView=true"/>
    <x v="0"/>
    <x v="1"/>
    <s v="FONDO CUENTA CONCEJO DE BOGOTA, D.C."/>
    <s v="0111-04"/>
    <s v="Prestar servicios de apoyo de la gestión en los procesos a cargo de laDirección Financiera de la Corporación"/>
    <x v="0"/>
    <d v="2023-09-05T00:00:00"/>
    <s v=""/>
    <m/>
    <n v="11630000"/>
    <n v="1240533"/>
    <n v="12870533"/>
    <s v="16 Día(s)"/>
    <s v="   5  Mes(es)  16  Día(s)"/>
    <d v="2023-05-10T00:00:00"/>
    <d v="2023-05-16T00:00:00"/>
    <s v="5  Mes(es)"/>
    <d v="2023-11-01T00:00:00"/>
    <n v="11630000"/>
    <n v="137"/>
    <n v="81.069999999999993"/>
    <s v="Validación Supervisor"/>
    <s v="Validación Supervisor"/>
    <n v="1"/>
    <n v="1240533"/>
    <n v="12870533"/>
    <s v="   5  Mes(es)  16  Día(s)"/>
  </r>
  <r>
    <n v="2023"/>
    <n v="230550"/>
    <x v="0"/>
    <s v="https://community.secop.gov.co/Public/Tendering/OpportunityDetail/Index?noticeUID=CO1.NTC.4409926&amp;isFromPublicArea=True&amp;isModal=true&amp;asPopupView=true"/>
    <x v="0"/>
    <x v="0"/>
    <s v="FONDO CUENTA CONCEJO DE BOGOTA, D.C."/>
    <s v="0111-04"/>
    <s v="Prestar servicios profesionales para la ejecución de la estrategia decomunicación de la Corporación"/>
    <x v="0"/>
    <d v="2023-09-20T00:00:00"/>
    <s v=""/>
    <m/>
    <n v="16285000"/>
    <n v="1737067"/>
    <n v="18022067"/>
    <s v="16 Día(s)"/>
    <s v="   5  Mes(es)  16  Día(s)"/>
    <d v="2023-05-12T00:00:00"/>
    <d v="2023-05-16T00:00:00"/>
    <s v="5  Mes(es)"/>
    <d v="2023-11-01T00:00:00"/>
    <n v="16285000"/>
    <n v="137"/>
    <n v="81.069999999999993"/>
    <s v="Validación Supervisor"/>
    <s v="Validación Supervisor"/>
    <n v="1"/>
    <n v="1737067"/>
    <n v="18022067"/>
    <s v="   5  Mes(es)  16  Día(s)"/>
  </r>
  <r>
    <n v="2023"/>
    <n v="230549"/>
    <x v="0"/>
    <s v="https://community.secop.gov.co/Public/Tendering/OpportunityDetail/Index?noticeUID=CO1.NTC.4408139&amp;isFromPublicArea=True&amp;isModal=true&amp;asPopupView=true"/>
    <x v="0"/>
    <x v="0"/>
    <s v="FONDO CUENTA CONCEJO DE BOGOTA, D.C."/>
    <s v="0111-04"/>
    <s v="Prestar los servicios profesionales para el soporte, análisis yseguimiento jurídico requerido en las diferentes etapas de los procesoscontractuales, que se deban adelantar en desarrollo de los planesinstitucionales y de gestión de la Corporación."/>
    <x v="0"/>
    <d v="2023-09-22T00:00:00"/>
    <s v=""/>
    <m/>
    <n v="33725000"/>
    <n v="3822167"/>
    <n v="37547167"/>
    <s v="17 Día(s)"/>
    <s v="   5  Mes(es)  17  Día(s)"/>
    <d v="2023-05-12T00:00:00"/>
    <d v="2023-05-15T00:00:00"/>
    <s v="5  Mes(es)"/>
    <d v="2023-11-01T00:00:00"/>
    <n v="33725000"/>
    <n v="138"/>
    <n v="81.180000000000007"/>
    <s v="Validación Supervisor"/>
    <s v="Validación Supervisor"/>
    <n v="1"/>
    <n v="3822167"/>
    <n v="37547167"/>
    <s v="   5  Mes(es)  17  Día(s)"/>
  </r>
  <r>
    <n v="2023"/>
    <n v="230565"/>
    <x v="0"/>
    <s v="https://community.secop.gov.co/Public/Tendering/OpportunityDetail/Index?noticeUID=CO1.NTC.4429749&amp;isFromPublicArea=True&amp;isModal=true&amp;asPopupView=true"/>
    <x v="0"/>
    <x v="0"/>
    <s v="FONDO CUENTA CONCEJO DE BOGOTA, D.C."/>
    <s v="0111-04"/>
    <s v="Prestar los servicios profesionales en el proceso de  implementación yseguimiento de las intervenciones requeridas para el mejoramiento ymantenimiento de la  infraestructura física del Concejo de Bogotá."/>
    <x v="0"/>
    <d v="2023-09-25T00:00:00"/>
    <s v=""/>
    <m/>
    <n v="23260000"/>
    <n v="2170933"/>
    <n v="25430933"/>
    <s v="14 Día(s)"/>
    <s v="   5  Mes(es)  14  Día(s)"/>
    <d v="2023-05-17T00:00:00"/>
    <d v="2023-05-18T00:00:00"/>
    <s v="5  Mes(es)"/>
    <d v="2023-11-01T00:00:00"/>
    <n v="23260000"/>
    <n v="135"/>
    <n v="80.84"/>
    <s v="Validación Supervisor"/>
    <s v="Validación Supervisor"/>
    <n v="1"/>
    <n v="2170933"/>
    <n v="25430933"/>
    <s v="   5  Mes(es)  14  Día(s)"/>
  </r>
  <r>
    <n v="2023"/>
    <n v="230570"/>
    <x v="0"/>
    <s v="https://community.secop.gov.co/Public/Tendering/OpportunityDetail/Index?noticeUID=CO1.NTC.4435895&amp;isFromPublicArea=True&amp;isModal=true&amp;asPopupView=true"/>
    <x v="0"/>
    <x v="0"/>
    <s v="FONDO CUENTA CONCEJO DE BOGOTA, D.C."/>
    <s v="0111-04"/>
    <s v="Prestar los servicios profesionales para realizar actividades de apoyoala contratación, así como a la supervisión de los contratos y conveniosa cargo de la Dirección Administrativa relacionados con el Proceso deSistemas y Seguridad de la Información, con el fin de verificarelcumplimiento del objeto y las obligaciones contractuales."/>
    <x v="0"/>
    <d v="2023-09-22T00:00:00"/>
    <s v=""/>
    <m/>
    <n v="25080000"/>
    <n v="2173600"/>
    <n v="27253600"/>
    <s v="13 Día(s)"/>
    <s v="   5  Mes(es)  13  Día(s)"/>
    <d v="2023-05-17T00:00:00"/>
    <d v="2023-05-19T00:00:00"/>
    <s v="5  Mes(es)"/>
    <d v="2023-11-01T00:00:00"/>
    <n v="25080000"/>
    <n v="134"/>
    <n v="80.72"/>
    <s v="Validación Supervisor"/>
    <s v="Validación Supervisor"/>
    <n v="1"/>
    <n v="2173600"/>
    <n v="27253600"/>
    <s v="   5  Mes(es)  13  Día(s)"/>
  </r>
  <r>
    <n v="2023"/>
    <n v="230578"/>
    <x v="0"/>
    <s v="https://community.secop.gov.co/Public/Tendering/OpportunityDetail/Index?noticeUID=CO1.NTC.4295730&amp;isFromPublicArea=True&amp;isModal=true&amp;asPopupView=true"/>
    <x v="1"/>
    <x v="2"/>
    <s v="OF. ASESORA DE COMUNICACIONES"/>
    <s v="0111-01"/>
    <s v="Prestar los servicios para la publicación de los avisos corrientes,edictos y notificaciones que requieran las distintas áreas de laSecretaria Distrital de Hacienda, en un periódico de amplia circulaciónnacional."/>
    <x v="5"/>
    <d v="2023-09-04T00:00:00"/>
    <s v=""/>
    <m/>
    <n v="239997670"/>
    <n v="119000000"/>
    <n v="358997670"/>
    <s v=""/>
    <s v="9  Mes(es)"/>
    <d v="2023-05-24T00:00:00"/>
    <d v="2023-06-02T00:00:00"/>
    <s v="9  Mes(es)"/>
    <d v="2024-03-02T00:00:00"/>
    <n v="239997670"/>
    <n v="120"/>
    <n v="43.8"/>
    <s v="Validación Supervisor"/>
    <s v="Validación Supervisor"/>
    <n v="1"/>
    <n v="119000000"/>
    <n v="358997670"/>
    <s v="9  Mes(es)"/>
  </r>
  <r>
    <n v="2023"/>
    <n v="230635"/>
    <x v="0"/>
    <s v="https://community.secop.gov.co/Public/Tendering/OpportunityDetail/Index?noticeUID=CO1.NTC.4485042&amp;isFromPublicArea=True&amp;isModal=true&amp;asPopupView=true"/>
    <x v="0"/>
    <x v="0"/>
    <s v="SUBD. TALENTO HUMANO"/>
    <s v="0111-01"/>
    <s v="Prestar los servicios profesionales para desarrollar y ejecutar lasactividades relacionadas con el proceso de provisión de la planta depersonal de la Secretaría Distrital de Hacienda."/>
    <x v="1"/>
    <d v="2023-09-08T00:00:00"/>
    <n v="80075868"/>
    <m/>
    <n v="0"/>
    <n v="0"/>
    <n v="0"/>
    <s v=""/>
    <s v="8  Mes(es)  26  Día(s)"/>
    <d v="2023-06-21T00:00:00"/>
    <d v="2023-06-27T00:00:00"/>
    <s v="8  Mes(es)  26  Día(s)"/>
    <d v="2024-03-24T00:00:00"/>
    <n v="0"/>
    <n v="95"/>
    <n v="35.06"/>
    <s v="Validación Supervisor"/>
    <s v="Validación Supervisor"/>
    <n v="0"/>
    <n v="0"/>
    <n v="48420867"/>
    <s v="8  Mes(es)  26  Día(s)"/>
  </r>
  <r>
    <n v="2022"/>
    <n v="220609"/>
    <x v="0"/>
    <s v="https://community.secop.gov.co/Public/Tendering/OpportunityDetail/Index?noticeUID=CO1.NTC.3206945&amp;isFromPublicArea=True&amp;isModal=true&amp;asPopupView=true"/>
    <x v="4"/>
    <x v="2"/>
    <s v="FONDO CUENTA CONCEJO DE BOGOTA, D.C."/>
    <s v="0111-04"/>
    <s v="Prestar servicios de mantenimiento para los tanques de almacenamiento yequipos de bombeo hidráulico de agua potable residual y aguas negras delConcejo de Bogotá"/>
    <x v="4"/>
    <d v="2023-09-06T00:00:00"/>
    <s v=""/>
    <m/>
    <n v="9000000"/>
    <n v="0"/>
    <n v="9000000"/>
    <s v="2 Mes(es)"/>
    <s v="  13  Mes(es)"/>
    <d v="2022-09-23T00:00:00"/>
    <d v="2022-10-06T00:00:00"/>
    <s v="6  Mes(es)"/>
    <d v="2023-11-06T00:00:00"/>
    <n v="9000000"/>
    <n v="359"/>
    <n v="90.66"/>
    <s v="Validación Supervisor"/>
    <s v="Validación Supervisor"/>
    <n v="0"/>
    <n v="0"/>
    <n v="9000000"/>
    <s v="  13  Mes(es)"/>
  </r>
  <r>
    <n v="2023"/>
    <n v="230637"/>
    <x v="1"/>
    <s v="https://www.colombiacompra.gov.co/tienda-virtual-del-estado-colombiano/ordenes-compra/111767"/>
    <x v="5"/>
    <x v="2"/>
    <s v="SUBD. INFRAESTRUCTURA TIC"/>
    <s v="0111-01"/>
    <s v="Proveer los servicios de canales dedicados e Internet y los servicioscomplementarios para la Secretaría Distrital de Hacienda."/>
    <x v="3"/>
    <d v="2023-09-26T00:00:00"/>
    <s v=""/>
    <m/>
    <n v="184979053"/>
    <n v="0"/>
    <n v="184979053"/>
    <s v=""/>
    <s v="12  Mes(es)"/>
    <d v="2023-06-22T00:00:00"/>
    <d v="2023-07-09T00:00:00"/>
    <s v="12  Mes(es)"/>
    <d v="2024-07-09T00:00:00"/>
    <n v="184979053"/>
    <n v="83"/>
    <n v="22.68"/>
    <s v="Validación Supervisor"/>
    <s v="Validación Supervisor"/>
    <n v="0"/>
    <n v="0"/>
    <n v="184979053"/>
    <s v="12  Mes(es)"/>
  </r>
  <r>
    <n v="2022"/>
    <n v="220706"/>
    <x v="0"/>
    <s v="https://community.secop.gov.co/Public/Tendering/OpportunityDetail/Index?noticeUID=CO1.NTC.3155498&amp;isFromPublicArea=True&amp;isModal=true&amp;asPopupView=true"/>
    <x v="6"/>
    <x v="4"/>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x v="3"/>
    <d v="2023-09-20T00:00:00"/>
    <s v=""/>
    <m/>
    <n v="2378900437"/>
    <n v="0"/>
    <n v="2378900437"/>
    <s v=""/>
    <s v="16  Mes(es)  3  Día(s)"/>
    <d v="2022-10-05T00:00:00"/>
    <d v="2022-11-04T00:00:00"/>
    <s v="16  Mes(es)  3  Día(s)"/>
    <d v="2024-03-07T00:00:00"/>
    <n v="2378900437"/>
    <n v="330"/>
    <n v="67.48"/>
    <s v="Validación Supervisor"/>
    <s v="Validación Supervisor"/>
    <n v="0"/>
    <n v="0"/>
    <n v="2378900437"/>
    <s v="16  Mes(es)  3  Día(s)"/>
  </r>
  <r>
    <n v="2023"/>
    <n v="230659"/>
    <x v="0"/>
    <s v="https://community.secop.gov.co/Public/Tendering/OpportunityDetail/Index?noticeUID=CO1.NTC.4732344&amp;isFromPublicArea=True&amp;isModal=true&amp;asPopupView=true"/>
    <x v="0"/>
    <x v="0"/>
    <s v="SUBD. TALENTO HUMANO"/>
    <s v="0111-01"/>
    <s v="Prestar servicios profesionales para desarrollar actividades deproyección y revisión de respuestas a derechos de petición y actos administrativos derivados de situaciones administrativas que impactan en la ejecución de la nómina de la entidad, así comorespuestas a los distintos sujetos que componen el sistema de seguridadsocial."/>
    <x v="1"/>
    <d v="2023-09-22T00:00:00"/>
    <n v="1030586345"/>
    <m/>
    <n v="0"/>
    <n v="0"/>
    <n v="0"/>
    <s v=""/>
    <s v="7  Mes(es)"/>
    <d v="2023-07-14T00:00:00"/>
    <d v="2023-07-24T00:00:00"/>
    <s v="7  Mes(es)"/>
    <d v="2024-02-24T00:00:00"/>
    <n v="0"/>
    <n v="68"/>
    <n v="31.63"/>
    <s v="Validación Supervisor"/>
    <s v="Validación Supervisor"/>
    <n v="0"/>
    <n v="0"/>
    <n v="38227000"/>
    <s v="7  Mes(es)"/>
  </r>
  <r>
    <n v="2023"/>
    <n v="230662"/>
    <x v="0"/>
    <s v="https://community.secop.gov.co/Public/Tendering/OpportunityDetail/Index?noticeUID=CO1.NTC.4748077&amp;isFromPublicArea=True&amp;isModal=true&amp;asPopupView=true"/>
    <x v="0"/>
    <x v="0"/>
    <s v="SUBD. ADMINISTRATIVA Y FINANCIERA"/>
    <s v="0111-01"/>
    <s v="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
    <x v="1"/>
    <d v="2023-09-14T00:00:00"/>
    <n v="17414101"/>
    <m/>
    <n v="0"/>
    <n v="0"/>
    <n v="0"/>
    <s v=""/>
    <s v="6  Mes(es)  15  Día(s)"/>
    <d v="2023-07-19T00:00:00"/>
    <d v="2023-08-04T00:00:00"/>
    <s v="6  Mes(es)  15  Día(s)"/>
    <d v="2024-02-19T00:00:00"/>
    <n v="0"/>
    <n v="57"/>
    <n v="28.64"/>
    <s v="Validación Supervisor"/>
    <s v="Validación Supervisor"/>
    <n v="0"/>
    <n v="0"/>
    <n v="33130500"/>
    <s v="6  Mes(es)  15  Día(s)"/>
  </r>
  <r>
    <n v="2023"/>
    <n v="230747"/>
    <x v="0"/>
    <s v="https://community.secop.gov.co/Public/Tendering/OpportunityDetail/Index?noticeUID=CO1.NTC.4802189&amp;isFromPublicArea=True&amp;isModal=true&amp;asPopupView=true"/>
    <x v="0"/>
    <x v="1"/>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x v="1"/>
    <d v="2023-09-19T00:00:00"/>
    <n v="1019091492"/>
    <m/>
    <n v="0"/>
    <n v="0"/>
    <n v="0"/>
    <s v=""/>
    <s v="4  Mes(es)"/>
    <d v="2023-08-14T00:00:00"/>
    <d v="2023-09-01T00:00:00"/>
    <s v="4  Mes(es)"/>
    <d v="2024-01-01T00:00:00"/>
    <n v="0"/>
    <n v="29"/>
    <n v="23.77"/>
    <s v="Validación Supervisor"/>
    <s v="Validación Supervisor"/>
    <n v="0"/>
    <n v="0"/>
    <n v="8292000"/>
    <s v="4  Mes(es)"/>
  </r>
  <r>
    <n v="2022"/>
    <n v="220890"/>
    <x v="0"/>
    <s v="https://community.secop.gov.co/Public/Tendering/OpportunityDetail/Index?noticeUID=CO1.NTC.3539736&amp;isFromPublicArea=True&amp;isModal=true&amp;asPopupView=true"/>
    <x v="1"/>
    <x v="2"/>
    <s v="SUBD. INFRAESTRUCTURA TIC"/>
    <s v="0111-01"/>
    <s v="Prestar los servicios de mantenimiento correctivo incluido repuestos ysoporte para los Equipos Activos CISCO de la Secretaría Distrital deHacienda"/>
    <x v="0"/>
    <d v="2023-09-21T00:00:00"/>
    <s v=""/>
    <m/>
    <n v="462108000"/>
    <n v="231054000"/>
    <n v="693162000"/>
    <s v="6 Mes(es)"/>
    <s v="  18  Mes(es)"/>
    <d v="2022-12-20T00:00:00"/>
    <d v="2022-12-21T00:00:00"/>
    <s v="12  Mes(es)"/>
    <d v="2024-06-21T00:00:00"/>
    <n v="462108000"/>
    <n v="283"/>
    <n v="51.64"/>
    <s v="Validación Supervisor"/>
    <s v="Validación Supervisor"/>
    <n v="1"/>
    <n v="231054000"/>
    <n v="693162000"/>
    <s v="  18  Mes(es)"/>
  </r>
  <r>
    <n v="2022"/>
    <n v="220900"/>
    <x v="0"/>
    <s v="https://community.secop.gov.co/Public/Tendering/OpportunityDetail/Index?noticeUID=CO1.NTC.3581724&amp;isFromPublicArea=True&amp;isModal=true&amp;asPopupView=true"/>
    <x v="1"/>
    <x v="2"/>
    <s v="FONDO CUENTA CONCEJO DE BOGOTA, D.C."/>
    <s v="0111-04"/>
    <s v="Realizar la reestructuración de los portales WEB (Página Institucional eintranet) de la Corporación y establecer los parámetros para lavisualización de información en la sede electrónica del Concejo deBogotá D.C."/>
    <x v="3"/>
    <d v="2023-09-13T00:00:00"/>
    <s v=""/>
    <m/>
    <n v="278000000"/>
    <n v="0"/>
    <n v="278000000"/>
    <s v=""/>
    <s v="12  Mes(es)"/>
    <d v="2022-12-21T00:00:00"/>
    <d v="2022-12-28T00:00:00"/>
    <s v="12  Mes(es)"/>
    <d v="2023-12-28T00:00:00"/>
    <n v="278000000"/>
    <n v="276"/>
    <n v="75.62"/>
    <s v="Validación Supervisor"/>
    <s v="Validación Supervisor"/>
    <n v="0"/>
    <n v="0"/>
    <n v="278000000"/>
    <s v="12  Me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20" firstHeaderRow="1" firstDataRow="1" firstDataCol="1"/>
  <pivotFields count="31">
    <pivotField dataField="1" showAll="0" defaultSubtotal="0"/>
    <pivotField showAll="0" defaultSubtotal="0"/>
    <pivotField showAll="0" defaultSubtotal="0">
      <items count="5">
        <item m="1" x="2"/>
        <item x="1"/>
        <item m="1" x="4"/>
        <item x="0"/>
        <item m="1" x="3"/>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4">
        <item m="1" x="10"/>
        <item m="1" x="9"/>
        <item m="1" x="13"/>
        <item m="1" x="7"/>
        <item m="1" x="11"/>
        <item m="1" x="6"/>
        <item m="1" x="8"/>
        <item m="1" x="12"/>
        <item x="0"/>
        <item x="4"/>
        <item x="1"/>
        <item x="5"/>
        <item x="3"/>
        <item x="2"/>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7">
    <i>
      <x v="8"/>
    </i>
    <i>
      <x v="9"/>
    </i>
    <i>
      <x v="10"/>
    </i>
    <i>
      <x v="11"/>
    </i>
    <i>
      <x v="12"/>
    </i>
    <i>
      <x v="13"/>
    </i>
    <i t="grand">
      <x/>
    </i>
  </rowItems>
  <colItems count="1">
    <i/>
  </colItems>
  <dataFields count="1">
    <dataField name="No. Contratos/Conv" fld="0" subtotal="count" baseField="0" baseItem="0"/>
  </dataFields>
  <formats count="30">
    <format dxfId="59">
      <pivotArea type="all" dataOnly="0" outline="0" fieldPosition="0"/>
    </format>
    <format dxfId="58">
      <pivotArea outline="0" collapsedLevelsAreSubtotals="1" fieldPosition="0"/>
    </format>
    <format dxfId="57">
      <pivotArea dataOnly="0" labelOnly="1" outline="0" axis="axisValues" fieldPosition="0"/>
    </format>
    <format dxfId="56">
      <pivotArea dataOnly="0" labelOnly="1" grandRow="1" outline="0" fieldPosition="0"/>
    </format>
    <format dxfId="55">
      <pivotArea dataOnly="0" labelOnly="1" outline="0" axis="axisValues" fieldPosition="0"/>
    </format>
    <format dxfId="54">
      <pivotArea dataOnly="0" labelOnly="1" grandRow="1" outline="0" fieldPosition="0"/>
    </format>
    <format dxfId="53">
      <pivotArea type="all" dataOnly="0" outline="0" fieldPosition="0"/>
    </format>
    <format dxfId="52">
      <pivotArea outline="0" collapsedLevelsAreSubtotals="1" fieldPosition="0"/>
    </format>
    <format dxfId="51">
      <pivotArea dataOnly="0" labelOnly="1" outline="0" axis="axisValues" fieldPosition="0"/>
    </format>
    <format dxfId="50">
      <pivotArea dataOnly="0" labelOnly="1" grandRow="1" outline="0" fieldPosition="0"/>
    </format>
    <format dxfId="49">
      <pivotArea dataOnly="0" labelOnly="1" outline="0" axis="axisValues" fieldPosition="0"/>
    </format>
    <format dxfId="48">
      <pivotArea type="all" dataOnly="0" outline="0" fieldPosition="0"/>
    </format>
    <format dxfId="47">
      <pivotArea type="all" dataOnly="0" outline="0" fieldPosition="0"/>
    </format>
    <format dxfId="46">
      <pivotArea field="2" type="button" dataOnly="0" labelOnly="1" outline="0"/>
    </format>
    <format dxfId="45">
      <pivotArea type="all" dataOnly="0" outline="0" fieldPosition="0"/>
    </format>
    <format dxfId="44">
      <pivotArea field="2" type="button" dataOnly="0" labelOnly="1" outline="0"/>
    </format>
    <format dxfId="43">
      <pivotArea dataOnly="0" labelOnly="1" fieldPosition="0">
        <references count="1">
          <reference field="9" count="0"/>
        </references>
      </pivotArea>
    </format>
    <format dxfId="42">
      <pivotArea type="all" dataOnly="0" outline="0" fieldPosition="0"/>
    </format>
    <format dxfId="41">
      <pivotArea outline="0" collapsedLevelsAreSubtotals="1" fieldPosition="0"/>
    </format>
    <format dxfId="40">
      <pivotArea field="9" type="button" dataOnly="0" labelOnly="1" outline="0" axis="axisRow" fieldPosition="0"/>
    </format>
    <format dxfId="39">
      <pivotArea dataOnly="0" labelOnly="1" fieldPosition="0">
        <references count="1">
          <reference field="9" count="0"/>
        </references>
      </pivotArea>
    </format>
    <format dxfId="38">
      <pivotArea dataOnly="0" labelOnly="1" grandRow="1" outline="0" fieldPosition="0"/>
    </format>
    <format dxfId="37">
      <pivotArea dataOnly="0" labelOnly="1" outline="0" axis="axisValues" fieldPosition="0"/>
    </format>
    <format dxfId="36">
      <pivotArea type="all" dataOnly="0" outline="0" fieldPosition="0"/>
    </format>
    <format dxfId="35">
      <pivotArea outline="0" collapsedLevelsAreSubtotals="1" fieldPosition="0"/>
    </format>
    <format dxfId="34">
      <pivotArea field="9" type="button" dataOnly="0" labelOnly="1" outline="0" axis="axisRow" fieldPosition="0"/>
    </format>
    <format dxfId="33">
      <pivotArea dataOnly="0" labelOnly="1" outline="0" axis="axisValues" fieldPosition="0"/>
    </format>
    <format dxfId="32">
      <pivotArea dataOnly="0" labelOnly="1" fieldPosition="0">
        <references count="1">
          <reference field="9" count="0"/>
        </references>
      </pivotArea>
    </format>
    <format dxfId="31">
      <pivotArea dataOnly="0" labelOnly="1" grandRow="1" outline="0" fieldPosition="0"/>
    </format>
    <format dxfId="30">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29"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11">
        <item x="2"/>
        <item m="1" x="8"/>
        <item x="0"/>
        <item x="6"/>
        <item x="4"/>
        <item x="3"/>
        <item x="1"/>
        <item m="1" x="9"/>
        <item x="5"/>
        <item m="1" x="10"/>
        <item m="1" x="7"/>
      </items>
    </pivotField>
    <pivotField axis="axisRow" showAll="0" defaultSubtotal="0">
      <items count="15">
        <item m="1" x="9"/>
        <item x="4"/>
        <item x="2"/>
        <item m="1" x="6"/>
        <item m="1" x="13"/>
        <item x="0"/>
        <item x="1"/>
        <item m="1" x="10"/>
        <item m="1" x="11"/>
        <item m="1" x="14"/>
        <item m="1" x="12"/>
        <item m="1" x="5"/>
        <item m="1" x="7"/>
        <item m="1" x="8"/>
        <item x="3"/>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16">
    <i>
      <x/>
    </i>
    <i r="1">
      <x v="14"/>
    </i>
    <i>
      <x v="2"/>
    </i>
    <i r="1">
      <x v="5"/>
    </i>
    <i r="1">
      <x v="6"/>
    </i>
    <i>
      <x v="3"/>
    </i>
    <i r="1">
      <x v="1"/>
    </i>
    <i>
      <x v="4"/>
    </i>
    <i r="1">
      <x v="2"/>
    </i>
    <i>
      <x v="5"/>
    </i>
    <i r="1">
      <x v="2"/>
    </i>
    <i>
      <x v="6"/>
    </i>
    <i r="1">
      <x v="2"/>
    </i>
    <i>
      <x v="8"/>
    </i>
    <i r="1">
      <x v="2"/>
    </i>
    <i t="grand">
      <x/>
    </i>
  </rowItems>
  <colItems count="1">
    <i/>
  </colItems>
  <dataFields count="1">
    <dataField name="No. Contratos/Conv" fld="0" subtotal="count" baseField="0" baseItem="0"/>
  </dataFields>
  <formats count="65">
    <format dxfId="124">
      <pivotArea type="all" dataOnly="0" outline="0" fieldPosition="0"/>
    </format>
    <format dxfId="123">
      <pivotArea outline="0" collapsedLevelsAreSubtotals="1" fieldPosition="0"/>
    </format>
    <format dxfId="122">
      <pivotArea dataOnly="0" labelOnly="1" outline="0" axis="axisValues" fieldPosition="0"/>
    </format>
    <format dxfId="121">
      <pivotArea dataOnly="0" labelOnly="1" grandRow="1" outline="0" fieldPosition="0"/>
    </format>
    <format dxfId="120">
      <pivotArea dataOnly="0" labelOnly="1" outline="0" axis="axisValues" fieldPosition="0"/>
    </format>
    <format dxfId="119">
      <pivotArea dataOnly="0" labelOnly="1" grandRow="1" outline="0" fieldPosition="0"/>
    </format>
    <format dxfId="118">
      <pivotArea type="all" dataOnly="0" outline="0" fieldPosition="0"/>
    </format>
    <format dxfId="117">
      <pivotArea outline="0" collapsedLevelsAreSubtotals="1" fieldPosition="0"/>
    </format>
    <format dxfId="116">
      <pivotArea dataOnly="0" labelOnly="1" outline="0" axis="axisValues" fieldPosition="0"/>
    </format>
    <format dxfId="115">
      <pivotArea dataOnly="0" labelOnly="1" grandRow="1" outline="0" fieldPosition="0"/>
    </format>
    <format dxfId="114">
      <pivotArea dataOnly="0" labelOnly="1" outline="0" axis="axisValues" fieldPosition="0"/>
    </format>
    <format dxfId="113">
      <pivotArea dataOnly="0" labelOnly="1" outline="0" axis="axisValues" fieldPosition="0"/>
    </format>
    <format dxfId="112">
      <pivotArea dataOnly="0" labelOnly="1" outline="0" axis="axisValues" fieldPosition="0"/>
    </format>
    <format dxfId="111">
      <pivotArea type="all" dataOnly="0" outline="0" fieldPosition="0"/>
    </format>
    <format dxfId="110">
      <pivotArea dataOnly="0" labelOnly="1" grandRow="1" outline="0" fieldPosition="0"/>
    </format>
    <format dxfId="109">
      <pivotArea type="all" dataOnly="0" outline="0" fieldPosition="0"/>
    </format>
    <format dxfId="108">
      <pivotArea dataOnly="0" labelOnly="1" grandRow="1" outline="0" fieldPosition="0"/>
    </format>
    <format dxfId="107">
      <pivotArea dataOnly="0" labelOnly="1" fieldPosition="0">
        <references count="1">
          <reference field="5" count="0"/>
        </references>
      </pivotArea>
    </format>
    <format dxfId="106">
      <pivotArea dataOnly="0" labelOnly="1" fieldPosition="0">
        <references count="1">
          <reference field="4" count="0"/>
        </references>
      </pivotArea>
    </format>
    <format dxfId="105">
      <pivotArea dataOnly="0" labelOnly="1" grandRow="1" outline="0" fieldPosition="0"/>
    </format>
    <format dxfId="104">
      <pivotArea dataOnly="0" labelOnly="1" fieldPosition="0">
        <references count="2">
          <reference field="4" count="1" selected="0">
            <x v="0"/>
          </reference>
          <reference field="5" count="1">
            <x v="0"/>
          </reference>
        </references>
      </pivotArea>
    </format>
    <format dxfId="103">
      <pivotArea dataOnly="0" labelOnly="1" fieldPosition="0">
        <references count="2">
          <reference field="4" count="1" selected="0">
            <x v="1"/>
          </reference>
          <reference field="5" count="1">
            <x v="2"/>
          </reference>
        </references>
      </pivotArea>
    </format>
    <format dxfId="102">
      <pivotArea dataOnly="0" labelOnly="1" fieldPosition="0">
        <references count="2">
          <reference field="4" count="1" selected="0">
            <x v="2"/>
          </reference>
          <reference field="5" count="1">
            <x v="2"/>
          </reference>
        </references>
      </pivotArea>
    </format>
    <format dxfId="101">
      <pivotArea dataOnly="0" labelOnly="1" fieldPosition="0">
        <references count="2">
          <reference field="4" count="1" selected="0">
            <x v="3"/>
          </reference>
          <reference field="5" count="3">
            <x v="1"/>
            <x v="3"/>
            <x v="4"/>
          </reference>
        </references>
      </pivotArea>
    </format>
    <format dxfId="100">
      <pivotArea dataOnly="0" labelOnly="1" fieldPosition="0">
        <references count="2">
          <reference field="4" count="1" selected="0">
            <x v="4"/>
          </reference>
          <reference field="5" count="1">
            <x v="2"/>
          </reference>
        </references>
      </pivotArea>
    </format>
    <format dxfId="99">
      <pivotArea dataOnly="0" labelOnly="1" fieldPosition="0">
        <references count="2">
          <reference field="4" count="1" selected="0">
            <x v="5"/>
          </reference>
          <reference field="5" count="1">
            <x v="2"/>
          </reference>
        </references>
      </pivotArea>
    </format>
    <format dxfId="98">
      <pivotArea dataOnly="0" labelOnly="1" fieldPosition="0">
        <references count="2">
          <reference field="4" count="1" selected="0">
            <x v="6"/>
          </reference>
          <reference field="5" count="1">
            <x v="2"/>
          </reference>
        </references>
      </pivotArea>
    </format>
    <format dxfId="97">
      <pivotArea dataOnly="0" labelOnly="1" fieldPosition="0">
        <references count="1">
          <reference field="4" count="0"/>
        </references>
      </pivotArea>
    </format>
    <format dxfId="96">
      <pivotArea dataOnly="0" labelOnly="1" grandRow="1" outline="0" fieldPosition="0"/>
    </format>
    <format dxfId="95">
      <pivotArea dataOnly="0" labelOnly="1" fieldPosition="0">
        <references count="2">
          <reference field="4" count="1" selected="0">
            <x v="0"/>
          </reference>
          <reference field="5" count="1">
            <x v="0"/>
          </reference>
        </references>
      </pivotArea>
    </format>
    <format dxfId="94">
      <pivotArea dataOnly="0" labelOnly="1" fieldPosition="0">
        <references count="2">
          <reference field="4" count="1" selected="0">
            <x v="1"/>
          </reference>
          <reference field="5" count="1">
            <x v="2"/>
          </reference>
        </references>
      </pivotArea>
    </format>
    <format dxfId="93">
      <pivotArea dataOnly="0" labelOnly="1" fieldPosition="0">
        <references count="2">
          <reference field="4" count="1" selected="0">
            <x v="2"/>
          </reference>
          <reference field="5" count="1">
            <x v="2"/>
          </reference>
        </references>
      </pivotArea>
    </format>
    <format dxfId="92">
      <pivotArea dataOnly="0" labelOnly="1" fieldPosition="0">
        <references count="2">
          <reference field="4" count="1" selected="0">
            <x v="3"/>
          </reference>
          <reference field="5" count="3">
            <x v="1"/>
            <x v="3"/>
            <x v="4"/>
          </reference>
        </references>
      </pivotArea>
    </format>
    <format dxfId="91">
      <pivotArea dataOnly="0" labelOnly="1" fieldPosition="0">
        <references count="2">
          <reference field="4" count="1" selected="0">
            <x v="4"/>
          </reference>
          <reference field="5" count="1">
            <x v="2"/>
          </reference>
        </references>
      </pivotArea>
    </format>
    <format dxfId="90">
      <pivotArea dataOnly="0" labelOnly="1" fieldPosition="0">
        <references count="2">
          <reference field="4" count="1" selected="0">
            <x v="5"/>
          </reference>
          <reference field="5" count="1">
            <x v="2"/>
          </reference>
        </references>
      </pivotArea>
    </format>
    <format dxfId="89">
      <pivotArea dataOnly="0" labelOnly="1" fieldPosition="0">
        <references count="2">
          <reference field="4" count="1" selected="0">
            <x v="6"/>
          </reference>
          <reference field="5" count="1">
            <x v="2"/>
          </reference>
        </references>
      </pivotArea>
    </format>
    <format dxfId="88">
      <pivotArea type="all" dataOnly="0" outline="0" fieldPosition="0"/>
    </format>
    <format dxfId="87">
      <pivotArea outline="0" collapsedLevelsAreSubtotals="1" fieldPosition="0"/>
    </format>
    <format dxfId="86">
      <pivotArea field="4" type="button" dataOnly="0" labelOnly="1" outline="0" axis="axisRow" fieldPosition="0"/>
    </format>
    <format dxfId="85">
      <pivotArea dataOnly="0" labelOnly="1" fieldPosition="0">
        <references count="1">
          <reference field="4" count="0"/>
        </references>
      </pivotArea>
    </format>
    <format dxfId="84">
      <pivotArea dataOnly="0" labelOnly="1" grandRow="1" outline="0" fieldPosition="0"/>
    </format>
    <format dxfId="83">
      <pivotArea dataOnly="0" labelOnly="1" fieldPosition="0">
        <references count="2">
          <reference field="4" count="1" selected="0">
            <x v="0"/>
          </reference>
          <reference field="5" count="1">
            <x v="0"/>
          </reference>
        </references>
      </pivotArea>
    </format>
    <format dxfId="82">
      <pivotArea dataOnly="0" labelOnly="1" fieldPosition="0">
        <references count="2">
          <reference field="4" count="1" selected="0">
            <x v="1"/>
          </reference>
          <reference field="5" count="1">
            <x v="7"/>
          </reference>
        </references>
      </pivotArea>
    </format>
    <format dxfId="81">
      <pivotArea dataOnly="0" labelOnly="1" fieldPosition="0">
        <references count="2">
          <reference field="4" count="1" selected="0">
            <x v="2"/>
          </reference>
          <reference field="5" count="2">
            <x v="5"/>
            <x v="6"/>
          </reference>
        </references>
      </pivotArea>
    </format>
    <format dxfId="80">
      <pivotArea dataOnly="0" labelOnly="1" fieldPosition="0">
        <references count="2">
          <reference field="4" count="1" selected="0">
            <x v="3"/>
          </reference>
          <reference field="5" count="2">
            <x v="2"/>
            <x v="3"/>
          </reference>
        </references>
      </pivotArea>
    </format>
    <format dxfId="79">
      <pivotArea dataOnly="0" labelOnly="1" fieldPosition="0">
        <references count="2">
          <reference field="4" count="1" selected="0">
            <x v="4"/>
          </reference>
          <reference field="5" count="2">
            <x v="2"/>
            <x v="4"/>
          </reference>
        </references>
      </pivotArea>
    </format>
    <format dxfId="78">
      <pivotArea dataOnly="0" labelOnly="1" fieldPosition="0">
        <references count="2">
          <reference field="4" count="1" selected="0">
            <x v="5"/>
          </reference>
          <reference field="5" count="2">
            <x v="1"/>
            <x v="2"/>
          </reference>
        </references>
      </pivotArea>
    </format>
    <format dxfId="77">
      <pivotArea dataOnly="0" labelOnly="1" fieldPosition="0">
        <references count="2">
          <reference field="4" count="1" selected="0">
            <x v="6"/>
          </reference>
          <reference field="5" count="2">
            <x v="2"/>
            <x v="4"/>
          </reference>
        </references>
      </pivotArea>
    </format>
    <format dxfId="76">
      <pivotArea dataOnly="0" labelOnly="1" outline="0" axis="axisValues" fieldPosition="0"/>
    </format>
    <format dxfId="75">
      <pivotArea type="all" dataOnly="0" outline="0" fieldPosition="0"/>
    </format>
    <format dxfId="74">
      <pivotArea outline="0" collapsedLevelsAreSubtotals="1" fieldPosition="0"/>
    </format>
    <format dxfId="73">
      <pivotArea field="4" type="button" dataOnly="0" labelOnly="1" outline="0" axis="axisRow" fieldPosition="0"/>
    </format>
    <format dxfId="72">
      <pivotArea dataOnly="0" labelOnly="1" outline="0" axis="axisValues" fieldPosition="0"/>
    </format>
    <format dxfId="71">
      <pivotArea dataOnly="0" labelOnly="1" fieldPosition="0">
        <references count="1">
          <reference field="4" count="0"/>
        </references>
      </pivotArea>
    </format>
    <format dxfId="70">
      <pivotArea dataOnly="0" labelOnly="1" grandRow="1" outline="0" fieldPosition="0"/>
    </format>
    <format dxfId="69">
      <pivotArea dataOnly="0" labelOnly="1" fieldPosition="0">
        <references count="2">
          <reference field="4" count="1" selected="0">
            <x v="1"/>
          </reference>
          <reference field="5" count="4">
            <x v="2"/>
            <x v="7"/>
            <x v="8"/>
            <x v="9"/>
          </reference>
        </references>
      </pivotArea>
    </format>
    <format dxfId="68">
      <pivotArea dataOnly="0" labelOnly="1" fieldPosition="0">
        <references count="2">
          <reference field="4" count="1" selected="0">
            <x v="2"/>
          </reference>
          <reference field="5" count="2">
            <x v="5"/>
            <x v="6"/>
          </reference>
        </references>
      </pivotArea>
    </format>
    <format dxfId="67">
      <pivotArea dataOnly="0" labelOnly="1" fieldPosition="0">
        <references count="2">
          <reference field="4" count="1" selected="0">
            <x v="3"/>
          </reference>
          <reference field="5" count="2">
            <x v="2"/>
            <x v="3"/>
          </reference>
        </references>
      </pivotArea>
    </format>
    <format dxfId="66">
      <pivotArea dataOnly="0" labelOnly="1" fieldPosition="0">
        <references count="2">
          <reference field="4" count="1" selected="0">
            <x v="4"/>
          </reference>
          <reference field="5" count="1">
            <x v="2"/>
          </reference>
        </references>
      </pivotArea>
    </format>
    <format dxfId="65">
      <pivotArea dataOnly="0" labelOnly="1" fieldPosition="0">
        <references count="2">
          <reference field="4" count="1" selected="0">
            <x v="5"/>
          </reference>
          <reference field="5" count="1">
            <x v="2"/>
          </reference>
        </references>
      </pivotArea>
    </format>
    <format dxfId="64">
      <pivotArea dataOnly="0" labelOnly="1" fieldPosition="0">
        <references count="2">
          <reference field="4" count="1" selected="0">
            <x v="6"/>
          </reference>
          <reference field="5" count="1">
            <x v="2"/>
          </reference>
        </references>
      </pivotArea>
    </format>
    <format dxfId="63">
      <pivotArea dataOnly="0" labelOnly="1" fieldPosition="0">
        <references count="2">
          <reference field="4" count="1" selected="0">
            <x v="8"/>
          </reference>
          <reference field="5" count="2">
            <x v="2"/>
            <x v="10"/>
          </reference>
        </references>
      </pivotArea>
    </format>
    <format dxfId="62">
      <pivotArea dataOnly="0" labelOnly="1" fieldPosition="0">
        <references count="2">
          <reference field="4" count="1" selected="0">
            <x v="9"/>
          </reference>
          <reference field="5" count="1">
            <x v="2"/>
          </reference>
        </references>
      </pivotArea>
    </format>
    <format dxfId="61">
      <pivotArea dataOnly="0" labelOnly="1" fieldPosition="0">
        <references count="2">
          <reference field="4" count="1" selected="0">
            <x v="10"/>
          </reference>
          <reference field="5" count="1">
            <x v="11"/>
          </reference>
        </references>
      </pivotArea>
    </format>
    <format dxfId="60">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F179" totalsRowShown="0" headerRowDxfId="29" headerRowBorderDxfId="28">
  <autoFilter ref="B10:AF179" xr:uid="{8C38F7D4-EBE7-4199-A8EB-00A44AF68B2D}"/>
  <sortState xmlns:xlrd2="http://schemas.microsoft.com/office/spreadsheetml/2017/richdata2" ref="B8:AF10">
    <sortCondition ref="L7:L10"/>
  </sortState>
  <tableColumns count="31">
    <tableColumn id="1" xr3:uid="{00000000-0010-0000-0000-000001000000}" name="VIGENCIA"/>
    <tableColumn id="13" xr3:uid="{00000000-0010-0000-0000-00000D000000}" name="NÚMERO CONTRATO"/>
    <tableColumn id="26" xr3:uid="{00000000-0010-0000-0000-00001A000000}" name="PORTAL CONTRATACION" dataDxfId="27"/>
    <tableColumn id="6" xr3:uid="{00000000-0010-0000-0000-000006000000}" name="URL SECOP" dataDxfId="26"/>
    <tableColumn id="33" xr3:uid="{00000000-0010-0000-0000-000021000000}" name="PROCESO SELECCIÓN" dataDxfId="25"/>
    <tableColumn id="32" xr3:uid="{00000000-0010-0000-0000-000020000000}" name="CLASE CONTRATO" dataDxfId="24"/>
    <tableColumn id="35" xr3:uid="{00000000-0010-0000-0000-000023000000}" name="DEPENDENCIA DESTINO" dataDxfId="23"/>
    <tableColumn id="31" xr3:uid="{00000000-0010-0000-0000-00001F000000}" name="NOMBRE UNIDAD EJECUTORA" dataDxfId="22"/>
    <tableColumn id="34" xr3:uid="{00000000-0010-0000-0000-000022000000}" name="OBJETO" dataDxfId="21"/>
    <tableColumn id="2" xr3:uid="{00000000-0010-0000-0000-000002000000}" name="CLASE MODIFICACIÓN" dataDxfId="20"/>
    <tableColumn id="3" xr3:uid="{00000000-0010-0000-0000-000003000000}" name="FECHA SUSCRIPCIÓN DE LA MODIFICACIÓN" dataDxfId="19"/>
    <tableColumn id="5" xr3:uid="{00000000-0010-0000-0000-000005000000}" name="IDENTIFICACIÓN CONTRATISTA"/>
    <tableColumn id="4" xr3:uid="{00000000-0010-0000-0000-000004000000}" name="RAZÓN SOCIAL_x000a_CESIONARIO" dataDxfId="18"/>
    <tableColumn id="14" xr3:uid="{00000000-0010-0000-0000-00000E000000}" name="VALOR CONTRATO PRINCIPAL" dataDxfId="17"/>
    <tableColumn id="15" xr3:uid="{00000000-0010-0000-0000-00000F000000}" name="VALOR ADICIÓN" dataDxfId="16"/>
    <tableColumn id="16" xr3:uid="{00000000-0010-0000-0000-000010000000}" name="VALOR TOTAL" dataDxfId="15"/>
    <tableColumn id="17" xr3:uid="{00000000-0010-0000-0000-000011000000}" name="PLAZO MODIFICACIÓN (Días)" dataDxfId="14"/>
    <tableColumn id="7" xr3:uid="{00000000-0010-0000-0000-000007000000}" name="PLAZO TOTAL_x000a_(DÍAS)*" dataDxfId="13">
      <calculatedColumnFormula>+Contratos[[#This Row],[Plazo total con prorrogas (días)]]</calculatedColumnFormula>
    </tableColumn>
    <tableColumn id="8" xr3:uid="{00000000-0010-0000-0000-000008000000}" name="Fecha de suscripción" dataDxfId="12"/>
    <tableColumn id="18" xr3:uid="{00000000-0010-0000-0000-000012000000}" name="Fecha de Inicio" dataDxfId="11"/>
    <tableColumn id="19" xr3:uid="{00000000-0010-0000-0000-000013000000}" name="Plazo Inicial (dias)" dataDxfId="10"/>
    <tableColumn id="9" xr3:uid="{00000000-0010-0000-0000-000009000000}" name="Fecha Finalizacion Programada" dataDxfId="9"/>
    <tableColumn id="10" xr3:uid="{00000000-0010-0000-0000-00000A000000}" name="Valor del Contrato_x000a_inical" dataDxfId="8"/>
    <tableColumn id="25" xr3:uid="{00000000-0010-0000-0000-000019000000}" name="dias ejecutados" dataDxfId="7">
      <calculatedColumnFormula>$D$5-Contratos[[#This Row],[Fecha de Inicio]]</calculatedColumnFormula>
    </tableColumn>
    <tableColumn id="11" xr3:uid="{00000000-0010-0000-0000-00000B000000}" name="% Ejecución" dataDxfId="6">
      <calculatedColumnFormula>ROUND(Contratos[[#This Row],[dias ejecutados]]/(Contratos[[#This Row],[Fecha Finalizacion Programada]]-Contratos[[#This Row],[Fecha de Inicio]])*100,2)</calculatedColumnFormula>
    </tableColumn>
    <tableColumn id="12" xr3:uid="{00000000-0010-0000-0000-00000C000000}" name="Recursos totales Ejecutados o pagados" dataDxfId="5"/>
    <tableColumn id="21" xr3:uid="{00000000-0010-0000-0000-000015000000}" name="Recursos pendientes de ejecutar." dataDxfId="4"/>
    <tableColumn id="22" xr3:uid="{00000000-0010-0000-0000-000016000000}" name="Cantidad de Adiciones/_x000a_prórrogas" dataDxfId="3"/>
    <tableColumn id="23" xr3:uid="{00000000-0010-0000-0000-000017000000}" name="Vr. Adiciones" dataDxfId="2"/>
    <tableColumn id="24" xr3:uid="{00000000-0010-0000-0000-000018000000}" name="Vr. Total con Adiciones" dataDxfId="1"/>
    <tableColumn id="20" xr3:uid="{00000000-0010-0000-0000-000014000000}" name="Plazo total con prorrogas (días)"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0"/>
  <sheetViews>
    <sheetView showGridLines="0" tabSelected="1" topLeftCell="A3" workbookViewId="0">
      <selection activeCell="E20" sqref="E20"/>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D3" s="52" t="s">
        <v>60</v>
      </c>
      <c r="E3" s="53"/>
      <c r="F3" s="53"/>
      <c r="G3" s="54"/>
      <c r="H3" s="8"/>
    </row>
    <row r="4" spans="2:8" x14ac:dyDescent="0.25">
      <c r="B4" s="7"/>
      <c r="H4" s="8"/>
    </row>
    <row r="5" spans="2:8" x14ac:dyDescent="0.25">
      <c r="B5" s="7"/>
      <c r="H5" s="8"/>
    </row>
    <row r="6" spans="2:8" x14ac:dyDescent="0.25">
      <c r="B6" s="7"/>
      <c r="H6" s="8"/>
    </row>
    <row r="7" spans="2:8" x14ac:dyDescent="0.25">
      <c r="B7" s="7"/>
      <c r="H7" s="8"/>
    </row>
    <row r="8" spans="2:8" x14ac:dyDescent="0.25">
      <c r="B8" s="7"/>
      <c r="H8" s="8"/>
    </row>
    <row r="9" spans="2:8" x14ac:dyDescent="0.25">
      <c r="B9" s="7"/>
      <c r="H9" s="8"/>
    </row>
    <row r="10" spans="2:8" x14ac:dyDescent="0.25">
      <c r="B10" s="7"/>
      <c r="H10" s="8"/>
    </row>
    <row r="11" spans="2:8" x14ac:dyDescent="0.25">
      <c r="B11" s="7"/>
      <c r="C11" s="12"/>
      <c r="D11" s="12"/>
      <c r="E11" s="12"/>
      <c r="F11" s="12"/>
      <c r="G11" s="12"/>
      <c r="H11" s="8"/>
    </row>
    <row r="12" spans="2:8" ht="15.75" thickBot="1" x14ac:dyDescent="0.3">
      <c r="B12" s="7"/>
      <c r="H12" s="8"/>
    </row>
    <row r="13" spans="2:8" ht="15.75" thickBot="1" x14ac:dyDescent="0.3">
      <c r="B13" s="7"/>
      <c r="C13" s="41" t="s">
        <v>39</v>
      </c>
      <c r="D13" s="13" t="s">
        <v>2</v>
      </c>
      <c r="F13" s="41" t="s">
        <v>40</v>
      </c>
      <c r="G13" s="15" t="s">
        <v>2</v>
      </c>
      <c r="H13" s="8"/>
    </row>
    <row r="14" spans="2:8" ht="15.75" thickBot="1" x14ac:dyDescent="0.3">
      <c r="B14" s="7"/>
      <c r="C14" s="45" t="s">
        <v>47</v>
      </c>
      <c r="D14" s="48">
        <v>150</v>
      </c>
      <c r="F14" s="42" t="s">
        <v>59</v>
      </c>
      <c r="G14" s="48"/>
      <c r="H14" s="8"/>
    </row>
    <row r="15" spans="2:8" x14ac:dyDescent="0.25">
      <c r="B15" s="7"/>
      <c r="C15" s="45" t="s">
        <v>48</v>
      </c>
      <c r="D15" s="49">
        <v>4</v>
      </c>
      <c r="F15" s="51" t="s">
        <v>288</v>
      </c>
      <c r="G15" s="49">
        <v>1</v>
      </c>
      <c r="H15" s="8"/>
    </row>
    <row r="16" spans="2:8" ht="15.75" thickBot="1" x14ac:dyDescent="0.3">
      <c r="B16" s="7"/>
      <c r="C16" s="45" t="s">
        <v>49</v>
      </c>
      <c r="D16" s="49">
        <v>8</v>
      </c>
      <c r="F16" s="42" t="s">
        <v>41</v>
      </c>
      <c r="G16" s="49"/>
      <c r="H16" s="8"/>
    </row>
    <row r="17" spans="2:8" x14ac:dyDescent="0.25">
      <c r="B17" s="7"/>
      <c r="C17" s="45" t="s">
        <v>54</v>
      </c>
      <c r="D17" s="49">
        <v>1</v>
      </c>
      <c r="F17" s="44" t="s">
        <v>43</v>
      </c>
      <c r="G17" s="49">
        <v>131</v>
      </c>
      <c r="H17" s="8"/>
    </row>
    <row r="18" spans="2:8" ht="15.75" thickBot="1" x14ac:dyDescent="0.3">
      <c r="B18" s="7"/>
      <c r="C18" s="45" t="s">
        <v>55</v>
      </c>
      <c r="D18" s="49">
        <v>4</v>
      </c>
      <c r="F18" s="43" t="s">
        <v>50</v>
      </c>
      <c r="G18" s="49">
        <v>27</v>
      </c>
      <c r="H18" s="8"/>
    </row>
    <row r="19" spans="2:8" ht="15.75" thickBot="1" x14ac:dyDescent="0.3">
      <c r="B19" s="7"/>
      <c r="C19" s="42" t="s">
        <v>357</v>
      </c>
      <c r="D19" s="49">
        <v>2</v>
      </c>
      <c r="E19" s="46">
        <f>+GETPIVOTDATA("VIGENCIA",$C$13)</f>
        <v>169</v>
      </c>
      <c r="F19" s="42" t="s">
        <v>334</v>
      </c>
      <c r="G19" s="49"/>
      <c r="H19" s="8"/>
    </row>
    <row r="20" spans="2:8" ht="15.75" thickBot="1" x14ac:dyDescent="0.3">
      <c r="B20" s="7"/>
      <c r="C20" s="14" t="s">
        <v>0</v>
      </c>
      <c r="D20" s="50">
        <v>169</v>
      </c>
      <c r="E20" s="46">
        <f>GETPIVOTDATA("VIGENCIA",$C$13)</f>
        <v>169</v>
      </c>
      <c r="F20" s="51" t="s">
        <v>335</v>
      </c>
      <c r="G20" s="49">
        <v>1</v>
      </c>
      <c r="H20" s="8"/>
    </row>
    <row r="21" spans="2:8" ht="15.75" thickBot="1" x14ac:dyDescent="0.3">
      <c r="B21" s="7"/>
      <c r="F21" s="42" t="s">
        <v>44</v>
      </c>
      <c r="G21" s="49"/>
      <c r="H21" s="8"/>
    </row>
    <row r="22" spans="2:8" ht="15.75" thickBot="1" x14ac:dyDescent="0.3">
      <c r="B22" s="7"/>
      <c r="F22" s="43" t="s">
        <v>42</v>
      </c>
      <c r="G22" s="49">
        <v>2</v>
      </c>
      <c r="H22" s="8"/>
    </row>
    <row r="23" spans="2:8" ht="15.75" thickBot="1" x14ac:dyDescent="0.3">
      <c r="B23" s="7"/>
      <c r="F23" s="42" t="s">
        <v>292</v>
      </c>
      <c r="G23" s="49"/>
      <c r="H23" s="8"/>
    </row>
    <row r="24" spans="2:8" ht="15.75" thickBot="1" x14ac:dyDescent="0.3">
      <c r="B24" s="7"/>
      <c r="F24" s="43" t="s">
        <v>42</v>
      </c>
      <c r="G24" s="49">
        <v>1</v>
      </c>
      <c r="H24" s="8"/>
    </row>
    <row r="25" spans="2:8" ht="15.75" thickBot="1" x14ac:dyDescent="0.3">
      <c r="B25" s="7"/>
      <c r="F25" s="42" t="s">
        <v>52</v>
      </c>
      <c r="G25" s="49"/>
      <c r="H25" s="8"/>
    </row>
    <row r="26" spans="2:8" ht="15.75" thickBot="1" x14ac:dyDescent="0.3">
      <c r="B26" s="7"/>
      <c r="C26" s="40"/>
      <c r="F26" s="43" t="s">
        <v>42</v>
      </c>
      <c r="G26" s="49">
        <v>5</v>
      </c>
      <c r="H26" s="8"/>
    </row>
    <row r="27" spans="2:8" ht="15.75" thickBot="1" x14ac:dyDescent="0.3">
      <c r="B27" s="7"/>
      <c r="C27" s="40"/>
      <c r="F27" s="42" t="s">
        <v>332</v>
      </c>
      <c r="G27" s="49"/>
      <c r="H27" s="8"/>
    </row>
    <row r="28" spans="2:8" ht="15.75" thickBot="1" x14ac:dyDescent="0.3">
      <c r="B28" s="7"/>
      <c r="C28" s="40"/>
      <c r="F28" s="43" t="s">
        <v>42</v>
      </c>
      <c r="G28" s="49">
        <v>1</v>
      </c>
      <c r="H28" s="8"/>
    </row>
    <row r="29" spans="2:8" ht="15.75" thickBot="1" x14ac:dyDescent="0.3">
      <c r="B29" s="7"/>
      <c r="C29" s="40"/>
      <c r="F29" s="14" t="s">
        <v>0</v>
      </c>
      <c r="G29" s="50">
        <v>169</v>
      </c>
      <c r="H29" s="8"/>
    </row>
    <row r="30" spans="2:8" ht="15.75" thickBot="1" x14ac:dyDescent="0.3">
      <c r="B30" s="9"/>
      <c r="C30" s="10"/>
      <c r="D30" s="10"/>
      <c r="E30" s="10"/>
      <c r="F30" s="10"/>
      <c r="G30" s="10"/>
      <c r="H30" s="11"/>
    </row>
  </sheetData>
  <sheetProtection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179"/>
  <sheetViews>
    <sheetView showGridLines="0" topLeftCell="B1" zoomScale="85" zoomScaleNormal="85"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4" max="24" width="17.85546875" bestFit="1" customWidth="1"/>
    <col min="27" max="28" width="16.85546875" bestFit="1" customWidth="1"/>
    <col min="30" max="30" width="17.28515625" bestFit="1" customWidth="1"/>
    <col min="31" max="31" width="17.85546875" bestFit="1" customWidth="1"/>
    <col min="32" max="32" width="14.85546875" customWidth="1"/>
  </cols>
  <sheetData>
    <row r="2" spans="2:32" ht="41.25" customHeight="1" x14ac:dyDescent="0.25">
      <c r="B2" s="34" t="s">
        <v>53</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row>
    <row r="3" spans="2:32" x14ac:dyDescent="0.25">
      <c r="E3" s="3"/>
    </row>
    <row r="4" spans="2:32" x14ac:dyDescent="0.25">
      <c r="B4" s="31" t="s">
        <v>34</v>
      </c>
      <c r="C4" s="29" t="s">
        <v>35</v>
      </c>
      <c r="D4" s="30" t="s">
        <v>36</v>
      </c>
      <c r="E4" s="3"/>
    </row>
    <row r="5" spans="2:32" x14ac:dyDescent="0.25">
      <c r="B5" s="28"/>
      <c r="C5" s="32">
        <v>45170</v>
      </c>
      <c r="D5" s="33">
        <v>45199</v>
      </c>
      <c r="E5" s="3"/>
    </row>
    <row r="6" spans="2:32" x14ac:dyDescent="0.25">
      <c r="B6" s="26"/>
      <c r="E6" s="3"/>
    </row>
    <row r="7" spans="2:32" x14ac:dyDescent="0.25">
      <c r="B7" s="27" t="s">
        <v>1</v>
      </c>
      <c r="C7" s="3"/>
      <c r="E7" s="2"/>
    </row>
    <row r="8" spans="2:32" ht="15.75" thickBot="1" x14ac:dyDescent="0.3">
      <c r="B8" s="2" t="s">
        <v>33</v>
      </c>
      <c r="C8" s="2"/>
      <c r="D8" s="2"/>
      <c r="E8" s="2"/>
    </row>
    <row r="9" spans="2:32" ht="18.75" customHeight="1" x14ac:dyDescent="0.25">
      <c r="B9" s="16" t="s">
        <v>29</v>
      </c>
      <c r="C9" s="17"/>
      <c r="D9" s="17"/>
      <c r="E9" s="17"/>
      <c r="F9" s="22"/>
      <c r="G9" s="22"/>
      <c r="H9" s="22"/>
      <c r="I9" s="22"/>
      <c r="J9" s="23"/>
      <c r="K9" s="19" t="s">
        <v>56</v>
      </c>
      <c r="L9" s="20"/>
      <c r="M9" s="20"/>
      <c r="N9" s="20"/>
      <c r="O9" s="20"/>
      <c r="P9" s="20"/>
      <c r="Q9" s="20"/>
      <c r="R9" s="21"/>
      <c r="S9" s="21"/>
      <c r="T9" s="16" t="s">
        <v>28</v>
      </c>
      <c r="U9" s="17"/>
      <c r="V9" s="17"/>
      <c r="W9" s="17"/>
      <c r="X9" s="17"/>
      <c r="Y9" s="17"/>
      <c r="Z9" s="17"/>
      <c r="AA9" s="17"/>
      <c r="AB9" s="17"/>
      <c r="AC9" s="17"/>
      <c r="AD9" s="17"/>
      <c r="AE9" s="18"/>
      <c r="AF9" s="18"/>
    </row>
    <row r="10" spans="2:32" ht="56.25" customHeight="1" thickBot="1" x14ac:dyDescent="0.3">
      <c r="B10" s="35" t="s">
        <v>3</v>
      </c>
      <c r="C10" s="36" t="s">
        <v>4</v>
      </c>
      <c r="D10" s="36" t="s">
        <v>30</v>
      </c>
      <c r="E10" s="36" t="s">
        <v>31</v>
      </c>
      <c r="F10" s="36" t="s">
        <v>26</v>
      </c>
      <c r="G10" s="36" t="s">
        <v>27</v>
      </c>
      <c r="H10" s="36" t="s">
        <v>25</v>
      </c>
      <c r="I10" s="36" t="s">
        <v>24</v>
      </c>
      <c r="J10" s="37" t="s">
        <v>8</v>
      </c>
      <c r="K10" s="38" t="s">
        <v>5</v>
      </c>
      <c r="L10" s="39" t="s">
        <v>6</v>
      </c>
      <c r="M10" s="39" t="s">
        <v>7</v>
      </c>
      <c r="N10" s="39" t="s">
        <v>37</v>
      </c>
      <c r="O10" s="39" t="s">
        <v>9</v>
      </c>
      <c r="P10" s="39" t="s">
        <v>10</v>
      </c>
      <c r="Q10" s="39" t="s">
        <v>11</v>
      </c>
      <c r="R10" s="39" t="s">
        <v>12</v>
      </c>
      <c r="S10" s="25" t="s">
        <v>32</v>
      </c>
      <c r="T10" s="35" t="s">
        <v>13</v>
      </c>
      <c r="U10" s="36" t="s">
        <v>14</v>
      </c>
      <c r="V10" s="36" t="s">
        <v>15</v>
      </c>
      <c r="W10" s="36" t="s">
        <v>16</v>
      </c>
      <c r="X10" s="36" t="s">
        <v>17</v>
      </c>
      <c r="Y10" s="36" t="s">
        <v>18</v>
      </c>
      <c r="Z10" s="36" t="s">
        <v>19</v>
      </c>
      <c r="AA10" s="36" t="s">
        <v>38</v>
      </c>
      <c r="AB10" s="36" t="s">
        <v>20</v>
      </c>
      <c r="AC10" s="36" t="s">
        <v>21</v>
      </c>
      <c r="AD10" s="36" t="s">
        <v>22</v>
      </c>
      <c r="AE10" s="36" t="s">
        <v>23</v>
      </c>
      <c r="AF10" s="37" t="s">
        <v>46</v>
      </c>
    </row>
    <row r="11" spans="2:32" x14ac:dyDescent="0.25">
      <c r="B11">
        <v>2023</v>
      </c>
      <c r="C11">
        <v>230050</v>
      </c>
      <c r="D11" t="s">
        <v>57</v>
      </c>
      <c r="E11" t="s">
        <v>61</v>
      </c>
      <c r="F11" t="s">
        <v>41</v>
      </c>
      <c r="G11" t="s">
        <v>43</v>
      </c>
      <c r="H11" t="s">
        <v>187</v>
      </c>
      <c r="I11" t="s">
        <v>45</v>
      </c>
      <c r="J11" t="s">
        <v>188</v>
      </c>
      <c r="K11" t="s">
        <v>47</v>
      </c>
      <c r="L11" s="1">
        <v>45197</v>
      </c>
      <c r="M11" t="s">
        <v>51</v>
      </c>
      <c r="O11" s="24">
        <v>29313000</v>
      </c>
      <c r="P11" s="24">
        <v>10965233</v>
      </c>
      <c r="Q11" s="24">
        <v>40278233</v>
      </c>
      <c r="R11">
        <v>101</v>
      </c>
      <c r="S11">
        <f>+Contratos[[#This Row],[Plazo total con prorrogas (días)]]</f>
        <v>371</v>
      </c>
      <c r="T11" s="1">
        <v>44942</v>
      </c>
      <c r="U11" s="1">
        <v>44945</v>
      </c>
      <c r="V11" t="s">
        <v>342</v>
      </c>
      <c r="W11" s="1">
        <v>45321</v>
      </c>
      <c r="X11" s="24">
        <v>29313000</v>
      </c>
      <c r="Y11">
        <f>$D$5-Contratos[[#This Row],[Fecha de Inicio]]</f>
        <v>254</v>
      </c>
      <c r="Z11">
        <f>ROUND(Contratos[[#This Row],[dias ejecutados]]/(Contratos[[#This Row],[Fecha Finalizacion Programada]]-Contratos[[#This Row],[Fecha de Inicio]])*100,2)</f>
        <v>67.55</v>
      </c>
      <c r="AA11" s="24">
        <v>29313000</v>
      </c>
      <c r="AB11" s="24">
        <v>10965233</v>
      </c>
      <c r="AC11">
        <v>1</v>
      </c>
      <c r="AD11" s="47">
        <v>10965233</v>
      </c>
      <c r="AE11" s="47">
        <v>40278233</v>
      </c>
      <c r="AF11">
        <v>371</v>
      </c>
    </row>
    <row r="12" spans="2:32" x14ac:dyDescent="0.25">
      <c r="B12">
        <v>2023</v>
      </c>
      <c r="C12">
        <v>230026</v>
      </c>
      <c r="D12" t="s">
        <v>57</v>
      </c>
      <c r="E12" t="s">
        <v>62</v>
      </c>
      <c r="F12" t="s">
        <v>41</v>
      </c>
      <c r="G12" t="s">
        <v>43</v>
      </c>
      <c r="H12" t="s">
        <v>187</v>
      </c>
      <c r="I12" t="s">
        <v>45</v>
      </c>
      <c r="J12" t="s">
        <v>189</v>
      </c>
      <c r="K12" t="s">
        <v>47</v>
      </c>
      <c r="L12" s="1">
        <v>45191</v>
      </c>
      <c r="M12" t="s">
        <v>51</v>
      </c>
      <c r="O12" s="24">
        <v>29313000</v>
      </c>
      <c r="P12" s="24">
        <v>10856667</v>
      </c>
      <c r="Q12" s="24">
        <v>40169667</v>
      </c>
      <c r="R12">
        <v>100</v>
      </c>
      <c r="S12">
        <f>+Contratos[[#This Row],[Plazo total con prorrogas (días)]]</f>
        <v>370</v>
      </c>
      <c r="T12" s="1">
        <v>44939</v>
      </c>
      <c r="U12" s="1">
        <v>44946</v>
      </c>
      <c r="V12" t="s">
        <v>342</v>
      </c>
      <c r="W12" s="1">
        <v>45321</v>
      </c>
      <c r="X12" s="24">
        <v>29313000</v>
      </c>
      <c r="Y12">
        <f>$D$5-Contratos[[#This Row],[Fecha de Inicio]]</f>
        <v>253</v>
      </c>
      <c r="Z12">
        <f>ROUND(Contratos[[#This Row],[dias ejecutados]]/(Contratos[[#This Row],[Fecha Finalizacion Programada]]-Contratos[[#This Row],[Fecha de Inicio]])*100,2)</f>
        <v>67.47</v>
      </c>
      <c r="AA12" s="24">
        <v>29313000</v>
      </c>
      <c r="AB12" s="24">
        <v>10856667</v>
      </c>
      <c r="AC12">
        <v>1</v>
      </c>
      <c r="AD12" s="47">
        <v>10856667</v>
      </c>
      <c r="AE12" s="47">
        <v>40169667</v>
      </c>
      <c r="AF12">
        <v>370</v>
      </c>
    </row>
    <row r="13" spans="2:32" x14ac:dyDescent="0.25">
      <c r="B13">
        <v>2023</v>
      </c>
      <c r="C13">
        <v>230010</v>
      </c>
      <c r="D13" t="s">
        <v>57</v>
      </c>
      <c r="E13" t="s">
        <v>63</v>
      </c>
      <c r="F13" t="s">
        <v>41</v>
      </c>
      <c r="G13" t="s">
        <v>43</v>
      </c>
      <c r="H13" t="s">
        <v>187</v>
      </c>
      <c r="I13" t="s">
        <v>45</v>
      </c>
      <c r="J13" t="s">
        <v>190</v>
      </c>
      <c r="K13" t="s">
        <v>47</v>
      </c>
      <c r="L13" s="1">
        <v>45181</v>
      </c>
      <c r="M13" t="s">
        <v>51</v>
      </c>
      <c r="O13" s="24">
        <v>42072000</v>
      </c>
      <c r="P13" s="24">
        <v>21036000</v>
      </c>
      <c r="Q13" s="24">
        <v>63108000</v>
      </c>
      <c r="R13">
        <v>120</v>
      </c>
      <c r="S13">
        <f>+Contratos[[#This Row],[Plazo total con prorrogas (días)]]</f>
        <v>360</v>
      </c>
      <c r="T13" s="1">
        <v>44937</v>
      </c>
      <c r="U13" s="1">
        <v>44944</v>
      </c>
      <c r="V13" t="s">
        <v>343</v>
      </c>
      <c r="W13" s="1">
        <v>45309</v>
      </c>
      <c r="X13" s="24">
        <v>42072000</v>
      </c>
      <c r="Y13">
        <f>$D$5-Contratos[[#This Row],[Fecha de Inicio]]</f>
        <v>255</v>
      </c>
      <c r="Z13">
        <f>ROUND(Contratos[[#This Row],[dias ejecutados]]/(Contratos[[#This Row],[Fecha Finalizacion Programada]]-Contratos[[#This Row],[Fecha de Inicio]])*100,2)</f>
        <v>69.86</v>
      </c>
      <c r="AA13" s="24">
        <v>42072000</v>
      </c>
      <c r="AB13" s="24">
        <v>21036000</v>
      </c>
      <c r="AC13">
        <v>1</v>
      </c>
      <c r="AD13" s="47">
        <v>21036000</v>
      </c>
      <c r="AE13" s="47">
        <v>63108000</v>
      </c>
      <c r="AF13">
        <v>360</v>
      </c>
    </row>
    <row r="14" spans="2:32" x14ac:dyDescent="0.25">
      <c r="B14">
        <v>2023</v>
      </c>
      <c r="C14">
        <v>230014</v>
      </c>
      <c r="D14" t="s">
        <v>57</v>
      </c>
      <c r="E14" t="s">
        <v>64</v>
      </c>
      <c r="F14" t="s">
        <v>41</v>
      </c>
      <c r="G14" t="s">
        <v>43</v>
      </c>
      <c r="H14" t="s">
        <v>187</v>
      </c>
      <c r="I14" t="s">
        <v>45</v>
      </c>
      <c r="J14" t="s">
        <v>191</v>
      </c>
      <c r="K14" t="s">
        <v>47</v>
      </c>
      <c r="L14" s="1">
        <v>45175</v>
      </c>
      <c r="M14" t="s">
        <v>51</v>
      </c>
      <c r="O14" s="24">
        <v>46520000</v>
      </c>
      <c r="P14" s="24">
        <v>23260000</v>
      </c>
      <c r="Q14" s="24">
        <v>69780000</v>
      </c>
      <c r="R14">
        <v>120</v>
      </c>
      <c r="S14">
        <f>+Contratos[[#This Row],[Plazo total con prorrogas (días)]]</f>
        <v>360</v>
      </c>
      <c r="T14" s="1">
        <v>44938</v>
      </c>
      <c r="U14" s="1">
        <v>44944</v>
      </c>
      <c r="V14" t="s">
        <v>343</v>
      </c>
      <c r="W14" s="1">
        <v>45309</v>
      </c>
      <c r="X14" s="24">
        <v>46520000</v>
      </c>
      <c r="Y14">
        <f>$D$5-Contratos[[#This Row],[Fecha de Inicio]]</f>
        <v>255</v>
      </c>
      <c r="Z14">
        <f>ROUND(Contratos[[#This Row],[dias ejecutados]]/(Contratos[[#This Row],[Fecha Finalizacion Programada]]-Contratos[[#This Row],[Fecha de Inicio]])*100,2)</f>
        <v>69.86</v>
      </c>
      <c r="AA14" s="24">
        <v>46520000</v>
      </c>
      <c r="AB14" s="24">
        <v>23260000</v>
      </c>
      <c r="AC14">
        <v>1</v>
      </c>
      <c r="AD14" s="47">
        <v>23260000</v>
      </c>
      <c r="AE14" s="47">
        <v>69780000</v>
      </c>
      <c r="AF14">
        <v>360</v>
      </c>
    </row>
    <row r="15" spans="2:32" x14ac:dyDescent="0.25">
      <c r="B15">
        <v>2023</v>
      </c>
      <c r="C15">
        <v>230021</v>
      </c>
      <c r="D15" t="s">
        <v>57</v>
      </c>
      <c r="E15" t="s">
        <v>65</v>
      </c>
      <c r="F15" t="s">
        <v>41</v>
      </c>
      <c r="G15" t="s">
        <v>43</v>
      </c>
      <c r="H15" t="s">
        <v>187</v>
      </c>
      <c r="I15" t="s">
        <v>45</v>
      </c>
      <c r="J15" t="s">
        <v>192</v>
      </c>
      <c r="K15" t="s">
        <v>47</v>
      </c>
      <c r="L15" s="1">
        <v>45191</v>
      </c>
      <c r="M15" t="s">
        <v>51</v>
      </c>
      <c r="O15" s="24">
        <v>40005000</v>
      </c>
      <c r="P15" s="24">
        <v>14964833</v>
      </c>
      <c r="Q15" s="24">
        <v>54969833</v>
      </c>
      <c r="R15">
        <v>101</v>
      </c>
      <c r="S15">
        <f>+Contratos[[#This Row],[Plazo total con prorrogas (días)]]</f>
        <v>371</v>
      </c>
      <c r="T15" s="1">
        <v>44938</v>
      </c>
      <c r="U15" s="1">
        <v>44945</v>
      </c>
      <c r="V15" t="s">
        <v>342</v>
      </c>
      <c r="W15" s="1">
        <v>45321</v>
      </c>
      <c r="X15" s="24">
        <v>40005000</v>
      </c>
      <c r="Y15">
        <f>$D$5-Contratos[[#This Row],[Fecha de Inicio]]</f>
        <v>254</v>
      </c>
      <c r="Z15">
        <f>ROUND(Contratos[[#This Row],[dias ejecutados]]/(Contratos[[#This Row],[Fecha Finalizacion Programada]]-Contratos[[#This Row],[Fecha de Inicio]])*100,2)</f>
        <v>67.55</v>
      </c>
      <c r="AA15" s="24">
        <v>40005000</v>
      </c>
      <c r="AB15" s="24">
        <v>14964833</v>
      </c>
      <c r="AC15">
        <v>1</v>
      </c>
      <c r="AD15" s="47">
        <v>14964833</v>
      </c>
      <c r="AE15" s="47">
        <v>54969833</v>
      </c>
      <c r="AF15">
        <v>371</v>
      </c>
    </row>
    <row r="16" spans="2:32" x14ac:dyDescent="0.25">
      <c r="B16">
        <v>2023</v>
      </c>
      <c r="C16">
        <v>230069</v>
      </c>
      <c r="D16" t="s">
        <v>57</v>
      </c>
      <c r="E16" t="s">
        <v>66</v>
      </c>
      <c r="F16" t="s">
        <v>41</v>
      </c>
      <c r="G16" t="s">
        <v>43</v>
      </c>
      <c r="H16" t="s">
        <v>193</v>
      </c>
      <c r="I16" t="s">
        <v>45</v>
      </c>
      <c r="J16" t="s">
        <v>194</v>
      </c>
      <c r="K16" t="s">
        <v>47</v>
      </c>
      <c r="L16" s="1">
        <v>45180</v>
      </c>
      <c r="M16" t="s">
        <v>51</v>
      </c>
      <c r="O16" s="24">
        <v>52104000</v>
      </c>
      <c r="P16" s="24">
        <v>26052000</v>
      </c>
      <c r="Q16" s="24">
        <v>78156000</v>
      </c>
      <c r="R16">
        <v>120</v>
      </c>
      <c r="S16">
        <f>+Contratos[[#This Row],[Plazo total con prorrogas (días)]]</f>
        <v>360</v>
      </c>
      <c r="T16" s="1">
        <v>44943</v>
      </c>
      <c r="U16" s="1">
        <v>44946</v>
      </c>
      <c r="V16" t="s">
        <v>343</v>
      </c>
      <c r="W16" s="1">
        <v>45311</v>
      </c>
      <c r="X16" s="24">
        <v>52104000</v>
      </c>
      <c r="Y16">
        <f>$D$5-Contratos[[#This Row],[Fecha de Inicio]]</f>
        <v>253</v>
      </c>
      <c r="Z16">
        <f>ROUND(Contratos[[#This Row],[dias ejecutados]]/(Contratos[[#This Row],[Fecha Finalizacion Programada]]-Contratos[[#This Row],[Fecha de Inicio]])*100,2)</f>
        <v>69.319999999999993</v>
      </c>
      <c r="AA16" s="24">
        <v>52104000</v>
      </c>
      <c r="AB16" s="24">
        <v>26052000</v>
      </c>
      <c r="AC16">
        <v>1</v>
      </c>
      <c r="AD16" s="47">
        <v>26052000</v>
      </c>
      <c r="AE16" s="47">
        <v>78156000</v>
      </c>
      <c r="AF16">
        <v>360</v>
      </c>
    </row>
    <row r="17" spans="2:32" x14ac:dyDescent="0.25">
      <c r="B17">
        <v>2023</v>
      </c>
      <c r="C17">
        <v>230017</v>
      </c>
      <c r="D17" t="s">
        <v>57</v>
      </c>
      <c r="E17" t="s">
        <v>67</v>
      </c>
      <c r="F17" t="s">
        <v>41</v>
      </c>
      <c r="G17" t="s">
        <v>43</v>
      </c>
      <c r="H17" t="s">
        <v>187</v>
      </c>
      <c r="I17" t="s">
        <v>45</v>
      </c>
      <c r="J17" t="s">
        <v>195</v>
      </c>
      <c r="K17" t="s">
        <v>47</v>
      </c>
      <c r="L17" s="1">
        <v>45176</v>
      </c>
      <c r="M17" t="s">
        <v>51</v>
      </c>
      <c r="O17" s="24">
        <v>50240000</v>
      </c>
      <c r="P17" s="24">
        <v>25120000</v>
      </c>
      <c r="Q17" s="24">
        <v>75360000</v>
      </c>
      <c r="R17">
        <v>120</v>
      </c>
      <c r="S17">
        <f>+Contratos[[#This Row],[Plazo total con prorrogas (días)]]</f>
        <v>360</v>
      </c>
      <c r="T17" s="1">
        <v>44939</v>
      </c>
      <c r="U17" s="1">
        <v>44944</v>
      </c>
      <c r="V17" t="s">
        <v>343</v>
      </c>
      <c r="W17" s="1">
        <v>45309</v>
      </c>
      <c r="X17" s="24">
        <v>50240000</v>
      </c>
      <c r="Y17">
        <f>$D$5-Contratos[[#This Row],[Fecha de Inicio]]</f>
        <v>255</v>
      </c>
      <c r="Z17">
        <f>ROUND(Contratos[[#This Row],[dias ejecutados]]/(Contratos[[#This Row],[Fecha Finalizacion Programada]]-Contratos[[#This Row],[Fecha de Inicio]])*100,2)</f>
        <v>69.86</v>
      </c>
      <c r="AA17" s="24">
        <v>50240000</v>
      </c>
      <c r="AB17" s="24">
        <v>25120000</v>
      </c>
      <c r="AC17">
        <v>1</v>
      </c>
      <c r="AD17" s="47">
        <v>25120000</v>
      </c>
      <c r="AE17" s="47">
        <v>75360000</v>
      </c>
      <c r="AF17">
        <v>360</v>
      </c>
    </row>
    <row r="18" spans="2:32" x14ac:dyDescent="0.25">
      <c r="B18">
        <v>2023</v>
      </c>
      <c r="C18">
        <v>230296</v>
      </c>
      <c r="D18" t="s">
        <v>57</v>
      </c>
      <c r="E18" t="s">
        <v>68</v>
      </c>
      <c r="F18" t="s">
        <v>41</v>
      </c>
      <c r="G18" t="s">
        <v>43</v>
      </c>
      <c r="H18" t="s">
        <v>187</v>
      </c>
      <c r="I18" t="s">
        <v>45</v>
      </c>
      <c r="J18" t="s">
        <v>196</v>
      </c>
      <c r="K18" t="s">
        <v>47</v>
      </c>
      <c r="L18" s="1">
        <v>45194</v>
      </c>
      <c r="M18" t="s">
        <v>51</v>
      </c>
      <c r="O18" s="24">
        <v>45591000</v>
      </c>
      <c r="P18" s="24">
        <v>22795500</v>
      </c>
      <c r="Q18" s="24">
        <v>68386500</v>
      </c>
      <c r="R18">
        <v>105</v>
      </c>
      <c r="S18">
        <f>+Contratos[[#This Row],[Plazo total con prorrogas (días)]]</f>
        <v>315</v>
      </c>
      <c r="T18" s="1">
        <v>44991</v>
      </c>
      <c r="U18" s="1">
        <v>44994</v>
      </c>
      <c r="V18" t="s">
        <v>344</v>
      </c>
      <c r="W18" s="1">
        <v>45315</v>
      </c>
      <c r="X18" s="24">
        <v>45591000</v>
      </c>
      <c r="Y18">
        <f>$D$5-Contratos[[#This Row],[Fecha de Inicio]]</f>
        <v>205</v>
      </c>
      <c r="Z18">
        <f>ROUND(Contratos[[#This Row],[dias ejecutados]]/(Contratos[[#This Row],[Fecha Finalizacion Programada]]-Contratos[[#This Row],[Fecha de Inicio]])*100,2)</f>
        <v>63.86</v>
      </c>
      <c r="AA18" s="24">
        <v>45591000</v>
      </c>
      <c r="AB18" s="24">
        <v>22795500</v>
      </c>
      <c r="AC18">
        <v>1</v>
      </c>
      <c r="AD18" s="47">
        <v>22795500</v>
      </c>
      <c r="AE18" s="47">
        <v>68386500</v>
      </c>
      <c r="AF18">
        <v>315</v>
      </c>
    </row>
    <row r="19" spans="2:32" x14ac:dyDescent="0.25">
      <c r="B19">
        <v>2023</v>
      </c>
      <c r="C19">
        <v>230008</v>
      </c>
      <c r="D19" t="s">
        <v>57</v>
      </c>
      <c r="E19" t="s">
        <v>69</v>
      </c>
      <c r="F19" t="s">
        <v>41</v>
      </c>
      <c r="G19" t="s">
        <v>43</v>
      </c>
      <c r="H19" t="s">
        <v>187</v>
      </c>
      <c r="I19" t="s">
        <v>45</v>
      </c>
      <c r="J19" t="s">
        <v>197</v>
      </c>
      <c r="K19" t="s">
        <v>47</v>
      </c>
      <c r="L19" s="1">
        <v>45181</v>
      </c>
      <c r="M19" t="s">
        <v>51</v>
      </c>
      <c r="O19" s="24">
        <v>52104000</v>
      </c>
      <c r="P19" s="24">
        <v>26052000</v>
      </c>
      <c r="Q19" s="24">
        <v>78156000</v>
      </c>
      <c r="R19">
        <v>120</v>
      </c>
      <c r="S19">
        <f>+Contratos[[#This Row],[Plazo total con prorrogas (días)]]</f>
        <v>360</v>
      </c>
      <c r="T19" s="1">
        <v>44938</v>
      </c>
      <c r="U19" s="1">
        <v>44946</v>
      </c>
      <c r="V19" t="s">
        <v>343</v>
      </c>
      <c r="W19" s="1">
        <v>45311</v>
      </c>
      <c r="X19" s="24">
        <v>52104000</v>
      </c>
      <c r="Y19">
        <f>$D$5-Contratos[[#This Row],[Fecha de Inicio]]</f>
        <v>253</v>
      </c>
      <c r="Z19">
        <f>ROUND(Contratos[[#This Row],[dias ejecutados]]/(Contratos[[#This Row],[Fecha Finalizacion Programada]]-Contratos[[#This Row],[Fecha de Inicio]])*100,2)</f>
        <v>69.319999999999993</v>
      </c>
      <c r="AA19" s="24">
        <v>52104000</v>
      </c>
      <c r="AB19" s="24">
        <v>26052000</v>
      </c>
      <c r="AC19">
        <v>1</v>
      </c>
      <c r="AD19" s="47">
        <v>26052000</v>
      </c>
      <c r="AE19" s="47">
        <v>78156000</v>
      </c>
      <c r="AF19">
        <v>360</v>
      </c>
    </row>
    <row r="20" spans="2:32" x14ac:dyDescent="0.25">
      <c r="B20">
        <v>2023</v>
      </c>
      <c r="C20">
        <v>230006</v>
      </c>
      <c r="D20" t="s">
        <v>57</v>
      </c>
      <c r="E20" t="s">
        <v>70</v>
      </c>
      <c r="F20" t="s">
        <v>41</v>
      </c>
      <c r="G20" t="s">
        <v>43</v>
      </c>
      <c r="H20" t="s">
        <v>187</v>
      </c>
      <c r="I20" t="s">
        <v>45</v>
      </c>
      <c r="J20" t="s">
        <v>198</v>
      </c>
      <c r="K20" t="s">
        <v>47</v>
      </c>
      <c r="L20" s="1">
        <v>45175</v>
      </c>
      <c r="M20" t="s">
        <v>51</v>
      </c>
      <c r="O20" s="24">
        <v>52104000</v>
      </c>
      <c r="P20" s="24">
        <v>26052000</v>
      </c>
      <c r="Q20" s="24">
        <v>78156000</v>
      </c>
      <c r="R20">
        <v>120</v>
      </c>
      <c r="S20">
        <f>+Contratos[[#This Row],[Plazo total con prorrogas (días)]]</f>
        <v>360</v>
      </c>
      <c r="T20" s="1">
        <v>44937</v>
      </c>
      <c r="U20" s="1">
        <v>44944</v>
      </c>
      <c r="V20" t="s">
        <v>343</v>
      </c>
      <c r="W20" s="1">
        <v>45309</v>
      </c>
      <c r="X20" s="24">
        <v>52104000</v>
      </c>
      <c r="Y20">
        <f>$D$5-Contratos[[#This Row],[Fecha de Inicio]]</f>
        <v>255</v>
      </c>
      <c r="Z20">
        <f>ROUND(Contratos[[#This Row],[dias ejecutados]]/(Contratos[[#This Row],[Fecha Finalizacion Programada]]-Contratos[[#This Row],[Fecha de Inicio]])*100,2)</f>
        <v>69.86</v>
      </c>
      <c r="AA20" s="24">
        <v>52104000</v>
      </c>
      <c r="AB20" s="24">
        <v>26052000</v>
      </c>
      <c r="AC20">
        <v>1</v>
      </c>
      <c r="AD20" s="47">
        <v>26052000</v>
      </c>
      <c r="AE20" s="47">
        <v>78156000</v>
      </c>
      <c r="AF20">
        <v>360</v>
      </c>
    </row>
    <row r="21" spans="2:32" x14ac:dyDescent="0.25">
      <c r="B21">
        <v>2023</v>
      </c>
      <c r="C21">
        <v>230079</v>
      </c>
      <c r="D21" t="s">
        <v>57</v>
      </c>
      <c r="E21" t="s">
        <v>71</v>
      </c>
      <c r="F21" t="s">
        <v>41</v>
      </c>
      <c r="G21" t="s">
        <v>50</v>
      </c>
      <c r="H21" t="s">
        <v>199</v>
      </c>
      <c r="I21" t="s">
        <v>45</v>
      </c>
      <c r="J21" t="s">
        <v>200</v>
      </c>
      <c r="K21" t="s">
        <v>47</v>
      </c>
      <c r="L21" s="1">
        <v>45175</v>
      </c>
      <c r="M21" t="s">
        <v>51</v>
      </c>
      <c r="O21" s="24">
        <v>25080000</v>
      </c>
      <c r="P21" s="24">
        <v>12540000</v>
      </c>
      <c r="Q21" s="24">
        <v>37620000</v>
      </c>
      <c r="R21">
        <v>120</v>
      </c>
      <c r="S21">
        <f>+Contratos[[#This Row],[Plazo total con prorrogas (días)]]</f>
        <v>360</v>
      </c>
      <c r="T21" s="1">
        <v>44944</v>
      </c>
      <c r="U21" s="1">
        <v>44946</v>
      </c>
      <c r="V21" t="s">
        <v>343</v>
      </c>
      <c r="W21" s="1">
        <v>45311</v>
      </c>
      <c r="X21" s="24">
        <v>25080000</v>
      </c>
      <c r="Y21">
        <f>$D$5-Contratos[[#This Row],[Fecha de Inicio]]</f>
        <v>253</v>
      </c>
      <c r="Z21">
        <f>ROUND(Contratos[[#This Row],[dias ejecutados]]/(Contratos[[#This Row],[Fecha Finalizacion Programada]]-Contratos[[#This Row],[Fecha de Inicio]])*100,2)</f>
        <v>69.319999999999993</v>
      </c>
      <c r="AA21" s="24">
        <v>25080000</v>
      </c>
      <c r="AB21" s="24">
        <v>12540000</v>
      </c>
      <c r="AC21">
        <v>1</v>
      </c>
      <c r="AD21" s="47">
        <v>12540000</v>
      </c>
      <c r="AE21" s="47">
        <v>37620000</v>
      </c>
      <c r="AF21">
        <v>360</v>
      </c>
    </row>
    <row r="22" spans="2:32" x14ac:dyDescent="0.25">
      <c r="B22">
        <v>2023</v>
      </c>
      <c r="C22">
        <v>230078</v>
      </c>
      <c r="D22" t="s">
        <v>57</v>
      </c>
      <c r="E22" t="s">
        <v>72</v>
      </c>
      <c r="F22" t="s">
        <v>41</v>
      </c>
      <c r="G22" t="s">
        <v>43</v>
      </c>
      <c r="H22" t="s">
        <v>201</v>
      </c>
      <c r="I22" t="s">
        <v>45</v>
      </c>
      <c r="J22" t="s">
        <v>202</v>
      </c>
      <c r="K22" t="s">
        <v>47</v>
      </c>
      <c r="L22" s="1">
        <v>45183</v>
      </c>
      <c r="M22" t="s">
        <v>51</v>
      </c>
      <c r="O22" s="24">
        <v>53960000</v>
      </c>
      <c r="P22" s="24">
        <v>26980000</v>
      </c>
      <c r="Q22" s="24">
        <v>80940000</v>
      </c>
      <c r="R22">
        <v>120</v>
      </c>
      <c r="S22">
        <f>+Contratos[[#This Row],[Plazo total con prorrogas (días)]]</f>
        <v>360</v>
      </c>
      <c r="T22" s="1">
        <v>44944</v>
      </c>
      <c r="U22" s="1">
        <v>44945</v>
      </c>
      <c r="V22" t="s">
        <v>343</v>
      </c>
      <c r="W22" s="1">
        <v>45310</v>
      </c>
      <c r="X22" s="24">
        <v>53960000</v>
      </c>
      <c r="Y22">
        <f>$D$5-Contratos[[#This Row],[Fecha de Inicio]]</f>
        <v>254</v>
      </c>
      <c r="Z22">
        <f>ROUND(Contratos[[#This Row],[dias ejecutados]]/(Contratos[[#This Row],[Fecha Finalizacion Programada]]-Contratos[[#This Row],[Fecha de Inicio]])*100,2)</f>
        <v>69.59</v>
      </c>
      <c r="AA22" s="24">
        <v>53960000</v>
      </c>
      <c r="AB22" s="24">
        <v>26980000</v>
      </c>
      <c r="AC22">
        <v>1</v>
      </c>
      <c r="AD22" s="47">
        <v>26980000</v>
      </c>
      <c r="AE22" s="47">
        <v>80940000</v>
      </c>
      <c r="AF22">
        <v>360</v>
      </c>
    </row>
    <row r="23" spans="2:32" x14ac:dyDescent="0.25">
      <c r="B23">
        <v>2023</v>
      </c>
      <c r="C23">
        <v>230090</v>
      </c>
      <c r="D23" t="s">
        <v>57</v>
      </c>
      <c r="E23" t="s">
        <v>73</v>
      </c>
      <c r="F23" t="s">
        <v>41</v>
      </c>
      <c r="G23" t="s">
        <v>43</v>
      </c>
      <c r="H23" t="s">
        <v>201</v>
      </c>
      <c r="I23" t="s">
        <v>45</v>
      </c>
      <c r="J23" t="s">
        <v>203</v>
      </c>
      <c r="K23" t="s">
        <v>47</v>
      </c>
      <c r="L23" s="1">
        <v>45176</v>
      </c>
      <c r="M23" t="s">
        <v>51</v>
      </c>
      <c r="O23" s="24">
        <v>53960000</v>
      </c>
      <c r="P23" s="24">
        <v>26980000</v>
      </c>
      <c r="Q23" s="24">
        <v>80940000</v>
      </c>
      <c r="R23">
        <v>120</v>
      </c>
      <c r="S23">
        <f>+Contratos[[#This Row],[Plazo total con prorrogas (días)]]</f>
        <v>360</v>
      </c>
      <c r="T23" s="1">
        <v>44945</v>
      </c>
      <c r="U23" s="1">
        <v>44949</v>
      </c>
      <c r="V23" t="s">
        <v>343</v>
      </c>
      <c r="W23" s="1">
        <v>45314</v>
      </c>
      <c r="X23" s="24">
        <v>53960000</v>
      </c>
      <c r="Y23">
        <f>$D$5-Contratos[[#This Row],[Fecha de Inicio]]</f>
        <v>250</v>
      </c>
      <c r="Z23">
        <f>ROUND(Contratos[[#This Row],[dias ejecutados]]/(Contratos[[#This Row],[Fecha Finalizacion Programada]]-Contratos[[#This Row],[Fecha de Inicio]])*100,2)</f>
        <v>68.489999999999995</v>
      </c>
      <c r="AA23" s="24">
        <v>53960000</v>
      </c>
      <c r="AB23" s="24">
        <v>26980000</v>
      </c>
      <c r="AC23">
        <v>1</v>
      </c>
      <c r="AD23" s="47">
        <v>26980000</v>
      </c>
      <c r="AE23" s="47">
        <v>80940000</v>
      </c>
      <c r="AF23">
        <v>360</v>
      </c>
    </row>
    <row r="24" spans="2:32" x14ac:dyDescent="0.25">
      <c r="B24">
        <v>2023</v>
      </c>
      <c r="C24">
        <v>230091</v>
      </c>
      <c r="D24" t="s">
        <v>57</v>
      </c>
      <c r="E24" t="s">
        <v>73</v>
      </c>
      <c r="F24" t="s">
        <v>41</v>
      </c>
      <c r="G24" t="s">
        <v>43</v>
      </c>
      <c r="H24" t="s">
        <v>201</v>
      </c>
      <c r="I24" t="s">
        <v>45</v>
      </c>
      <c r="J24" t="s">
        <v>203</v>
      </c>
      <c r="K24" t="s">
        <v>47</v>
      </c>
      <c r="L24" s="1">
        <v>45187</v>
      </c>
      <c r="M24" t="s">
        <v>51</v>
      </c>
      <c r="O24" s="24">
        <v>53960000</v>
      </c>
      <c r="P24" s="24">
        <v>26980000</v>
      </c>
      <c r="Q24" s="24">
        <v>80940000</v>
      </c>
      <c r="R24">
        <v>120</v>
      </c>
      <c r="S24">
        <f>+Contratos[[#This Row],[Plazo total con prorrogas (días)]]</f>
        <v>360</v>
      </c>
      <c r="T24" s="1">
        <v>44945</v>
      </c>
      <c r="U24" s="1">
        <v>44949</v>
      </c>
      <c r="V24" t="s">
        <v>343</v>
      </c>
      <c r="W24" s="1">
        <v>45314</v>
      </c>
      <c r="X24" s="24">
        <v>53960000</v>
      </c>
      <c r="Y24">
        <f>$D$5-Contratos[[#This Row],[Fecha de Inicio]]</f>
        <v>250</v>
      </c>
      <c r="Z24">
        <f>ROUND(Contratos[[#This Row],[dias ejecutados]]/(Contratos[[#This Row],[Fecha Finalizacion Programada]]-Contratos[[#This Row],[Fecha de Inicio]])*100,2)</f>
        <v>68.489999999999995</v>
      </c>
      <c r="AA24" s="24">
        <v>53960000</v>
      </c>
      <c r="AB24" s="24">
        <v>26980000</v>
      </c>
      <c r="AC24">
        <v>1</v>
      </c>
      <c r="AD24" s="47">
        <v>26980000</v>
      </c>
      <c r="AE24" s="47">
        <v>80940000</v>
      </c>
      <c r="AF24">
        <v>360</v>
      </c>
    </row>
    <row r="25" spans="2:32" x14ac:dyDescent="0.25">
      <c r="B25">
        <v>2023</v>
      </c>
      <c r="C25">
        <v>230159</v>
      </c>
      <c r="D25" t="s">
        <v>57</v>
      </c>
      <c r="E25" t="s">
        <v>74</v>
      </c>
      <c r="F25" t="s">
        <v>41</v>
      </c>
      <c r="G25" t="s">
        <v>43</v>
      </c>
      <c r="H25" t="s">
        <v>204</v>
      </c>
      <c r="I25" t="s">
        <v>45</v>
      </c>
      <c r="J25" t="s">
        <v>205</v>
      </c>
      <c r="K25" t="s">
        <v>47</v>
      </c>
      <c r="L25" s="1">
        <v>45190</v>
      </c>
      <c r="M25" t="s">
        <v>51</v>
      </c>
      <c r="O25" s="24">
        <v>43688000</v>
      </c>
      <c r="P25" s="24">
        <v>21844000</v>
      </c>
      <c r="Q25" s="24">
        <v>65532000</v>
      </c>
      <c r="R25">
        <v>120</v>
      </c>
      <c r="S25">
        <f>+Contratos[[#This Row],[Plazo total con prorrogas (días)]]</f>
        <v>360</v>
      </c>
      <c r="T25" s="1">
        <v>44956</v>
      </c>
      <c r="U25" s="1">
        <v>44958</v>
      </c>
      <c r="V25" t="s">
        <v>343</v>
      </c>
      <c r="W25" s="1">
        <v>45321</v>
      </c>
      <c r="X25" s="24">
        <v>43688000</v>
      </c>
      <c r="Y25">
        <f>$D$5-Contratos[[#This Row],[Fecha de Inicio]]</f>
        <v>241</v>
      </c>
      <c r="Z25">
        <f>ROUND(Contratos[[#This Row],[dias ejecutados]]/(Contratos[[#This Row],[Fecha Finalizacion Programada]]-Contratos[[#This Row],[Fecha de Inicio]])*100,2)</f>
        <v>66.39</v>
      </c>
      <c r="AA25" s="24">
        <v>43688000</v>
      </c>
      <c r="AB25" s="24">
        <v>21844000</v>
      </c>
      <c r="AC25">
        <v>1</v>
      </c>
      <c r="AD25" s="47">
        <v>21844000</v>
      </c>
      <c r="AE25" s="47">
        <v>65532000</v>
      </c>
      <c r="AF25">
        <v>360</v>
      </c>
    </row>
    <row r="26" spans="2:32" x14ac:dyDescent="0.25">
      <c r="B26">
        <v>2023</v>
      </c>
      <c r="C26">
        <v>230104</v>
      </c>
      <c r="D26" t="s">
        <v>57</v>
      </c>
      <c r="E26" t="s">
        <v>75</v>
      </c>
      <c r="F26" t="s">
        <v>41</v>
      </c>
      <c r="G26" t="s">
        <v>43</v>
      </c>
      <c r="H26" t="s">
        <v>204</v>
      </c>
      <c r="I26" t="s">
        <v>45</v>
      </c>
      <c r="J26" t="s">
        <v>206</v>
      </c>
      <c r="K26" t="s">
        <v>47</v>
      </c>
      <c r="L26" s="1">
        <v>45177</v>
      </c>
      <c r="M26" t="s">
        <v>51</v>
      </c>
      <c r="O26" s="24">
        <v>50240000</v>
      </c>
      <c r="P26" s="24">
        <v>25120000</v>
      </c>
      <c r="Q26" s="24">
        <v>75360000</v>
      </c>
      <c r="R26">
        <v>120</v>
      </c>
      <c r="S26">
        <f>+Contratos[[#This Row],[Plazo total con prorrogas (días)]]</f>
        <v>360</v>
      </c>
      <c r="T26" s="1">
        <v>44945</v>
      </c>
      <c r="U26" s="1">
        <v>44950</v>
      </c>
      <c r="V26" t="s">
        <v>343</v>
      </c>
      <c r="W26" s="1">
        <v>45315</v>
      </c>
      <c r="X26" s="24">
        <v>50240000</v>
      </c>
      <c r="Y26">
        <f>$D$5-Contratos[[#This Row],[Fecha de Inicio]]</f>
        <v>249</v>
      </c>
      <c r="Z26">
        <f>ROUND(Contratos[[#This Row],[dias ejecutados]]/(Contratos[[#This Row],[Fecha Finalizacion Programada]]-Contratos[[#This Row],[Fecha de Inicio]])*100,2)</f>
        <v>68.22</v>
      </c>
      <c r="AA26" s="24">
        <v>50240000</v>
      </c>
      <c r="AB26" s="24">
        <v>25120000</v>
      </c>
      <c r="AC26">
        <v>1</v>
      </c>
      <c r="AD26" s="47">
        <v>25120000</v>
      </c>
      <c r="AE26" s="47">
        <v>75360000</v>
      </c>
      <c r="AF26">
        <v>360</v>
      </c>
    </row>
    <row r="27" spans="2:32" x14ac:dyDescent="0.25">
      <c r="B27">
        <v>2023</v>
      </c>
      <c r="C27">
        <v>230034</v>
      </c>
      <c r="D27" t="s">
        <v>57</v>
      </c>
      <c r="E27" t="s">
        <v>76</v>
      </c>
      <c r="F27" t="s">
        <v>41</v>
      </c>
      <c r="G27" t="s">
        <v>43</v>
      </c>
      <c r="H27" t="s">
        <v>58</v>
      </c>
      <c r="I27" t="s">
        <v>45</v>
      </c>
      <c r="J27" t="s">
        <v>207</v>
      </c>
      <c r="K27" t="s">
        <v>47</v>
      </c>
      <c r="L27" s="1">
        <v>45189</v>
      </c>
      <c r="M27" t="s">
        <v>51</v>
      </c>
      <c r="O27" s="24">
        <v>60192000</v>
      </c>
      <c r="P27" s="24">
        <v>30096000</v>
      </c>
      <c r="Q27" s="24">
        <v>90288000</v>
      </c>
      <c r="R27">
        <v>120</v>
      </c>
      <c r="S27">
        <f>+Contratos[[#This Row],[Plazo total con prorrogas (días)]]</f>
        <v>360</v>
      </c>
      <c r="T27" s="1">
        <v>44942</v>
      </c>
      <c r="U27" s="1">
        <v>44958</v>
      </c>
      <c r="V27" t="s">
        <v>343</v>
      </c>
      <c r="W27" s="1">
        <v>45323</v>
      </c>
      <c r="X27" s="24">
        <v>60192000</v>
      </c>
      <c r="Y27">
        <f>$D$5-Contratos[[#This Row],[Fecha de Inicio]]</f>
        <v>241</v>
      </c>
      <c r="Z27">
        <f>ROUND(Contratos[[#This Row],[dias ejecutados]]/(Contratos[[#This Row],[Fecha Finalizacion Programada]]-Contratos[[#This Row],[Fecha de Inicio]])*100,2)</f>
        <v>66.03</v>
      </c>
      <c r="AA27" s="24">
        <v>60192000</v>
      </c>
      <c r="AB27" s="24">
        <v>30096000</v>
      </c>
      <c r="AC27">
        <v>1</v>
      </c>
      <c r="AD27" s="47">
        <v>30096000</v>
      </c>
      <c r="AE27" s="47">
        <v>90288000</v>
      </c>
      <c r="AF27">
        <v>360</v>
      </c>
    </row>
    <row r="28" spans="2:32" x14ac:dyDescent="0.25">
      <c r="B28">
        <v>2023</v>
      </c>
      <c r="C28">
        <v>230032</v>
      </c>
      <c r="D28" t="s">
        <v>57</v>
      </c>
      <c r="E28" t="s">
        <v>77</v>
      </c>
      <c r="F28" t="s">
        <v>41</v>
      </c>
      <c r="G28" t="s">
        <v>43</v>
      </c>
      <c r="H28" t="s">
        <v>187</v>
      </c>
      <c r="I28" t="s">
        <v>45</v>
      </c>
      <c r="J28" t="s">
        <v>208</v>
      </c>
      <c r="K28" t="s">
        <v>47</v>
      </c>
      <c r="L28" s="1">
        <v>45182</v>
      </c>
      <c r="M28" t="s">
        <v>51</v>
      </c>
      <c r="O28" s="24">
        <v>37216000</v>
      </c>
      <c r="P28" s="24">
        <v>18608000</v>
      </c>
      <c r="Q28" s="24">
        <v>55824000</v>
      </c>
      <c r="R28">
        <v>120</v>
      </c>
      <c r="S28">
        <f>+Contratos[[#This Row],[Plazo total con prorrogas (días)]]</f>
        <v>360</v>
      </c>
      <c r="T28" s="1">
        <v>44939</v>
      </c>
      <c r="U28" s="1">
        <v>44946</v>
      </c>
      <c r="V28" t="s">
        <v>343</v>
      </c>
      <c r="W28" s="1">
        <v>45311</v>
      </c>
      <c r="X28" s="24">
        <v>37216000</v>
      </c>
      <c r="Y28">
        <f>$D$5-Contratos[[#This Row],[Fecha de Inicio]]</f>
        <v>253</v>
      </c>
      <c r="Z28">
        <f>ROUND(Contratos[[#This Row],[dias ejecutados]]/(Contratos[[#This Row],[Fecha Finalizacion Programada]]-Contratos[[#This Row],[Fecha de Inicio]])*100,2)</f>
        <v>69.319999999999993</v>
      </c>
      <c r="AA28" s="24">
        <v>37216000</v>
      </c>
      <c r="AB28" s="24">
        <v>18608000</v>
      </c>
      <c r="AC28">
        <v>1</v>
      </c>
      <c r="AD28" s="47">
        <v>18608000</v>
      </c>
      <c r="AE28" s="47">
        <v>55824000</v>
      </c>
      <c r="AF28">
        <v>360</v>
      </c>
    </row>
    <row r="29" spans="2:32" x14ac:dyDescent="0.25">
      <c r="B29">
        <v>2023</v>
      </c>
      <c r="C29">
        <v>230081</v>
      </c>
      <c r="D29" t="s">
        <v>57</v>
      </c>
      <c r="E29" t="s">
        <v>78</v>
      </c>
      <c r="F29" t="s">
        <v>41</v>
      </c>
      <c r="G29" t="s">
        <v>43</v>
      </c>
      <c r="H29" t="s">
        <v>58</v>
      </c>
      <c r="I29" t="s">
        <v>45</v>
      </c>
      <c r="J29" t="s">
        <v>209</v>
      </c>
      <c r="K29" t="s">
        <v>47</v>
      </c>
      <c r="L29" s="1">
        <v>45190</v>
      </c>
      <c r="M29" t="s">
        <v>51</v>
      </c>
      <c r="O29" s="24">
        <v>63104000</v>
      </c>
      <c r="P29" s="24">
        <v>31552000</v>
      </c>
      <c r="Q29" s="24">
        <v>94656000</v>
      </c>
      <c r="R29">
        <v>120</v>
      </c>
      <c r="S29">
        <f>+Contratos[[#This Row],[Plazo total con prorrogas (días)]]</f>
        <v>360</v>
      </c>
      <c r="T29" s="1">
        <v>44944</v>
      </c>
      <c r="U29" s="1">
        <v>44958</v>
      </c>
      <c r="V29" t="s">
        <v>343</v>
      </c>
      <c r="W29" s="1">
        <v>45323</v>
      </c>
      <c r="X29" s="24">
        <v>63104000</v>
      </c>
      <c r="Y29">
        <f>$D$5-Contratos[[#This Row],[Fecha de Inicio]]</f>
        <v>241</v>
      </c>
      <c r="Z29">
        <f>ROUND(Contratos[[#This Row],[dias ejecutados]]/(Contratos[[#This Row],[Fecha Finalizacion Programada]]-Contratos[[#This Row],[Fecha de Inicio]])*100,2)</f>
        <v>66.03</v>
      </c>
      <c r="AA29" s="24">
        <v>63104000</v>
      </c>
      <c r="AB29" s="24">
        <v>31552000</v>
      </c>
      <c r="AC29">
        <v>1</v>
      </c>
      <c r="AD29" s="47">
        <v>31552000</v>
      </c>
      <c r="AE29" s="47">
        <v>94656000</v>
      </c>
      <c r="AF29">
        <v>360</v>
      </c>
    </row>
    <row r="30" spans="2:32" x14ac:dyDescent="0.25">
      <c r="B30">
        <v>2023</v>
      </c>
      <c r="C30">
        <v>230061</v>
      </c>
      <c r="D30" t="s">
        <v>57</v>
      </c>
      <c r="E30" t="s">
        <v>79</v>
      </c>
      <c r="F30" t="s">
        <v>41</v>
      </c>
      <c r="G30" t="s">
        <v>43</v>
      </c>
      <c r="H30" t="s">
        <v>199</v>
      </c>
      <c r="I30" t="s">
        <v>45</v>
      </c>
      <c r="J30" t="s">
        <v>210</v>
      </c>
      <c r="K30" t="s">
        <v>47</v>
      </c>
      <c r="L30" s="1">
        <v>45175</v>
      </c>
      <c r="M30" t="s">
        <v>51</v>
      </c>
      <c r="O30" s="24">
        <v>31848000</v>
      </c>
      <c r="P30" s="24">
        <v>15924000</v>
      </c>
      <c r="Q30" s="24">
        <v>47772000</v>
      </c>
      <c r="R30">
        <v>120</v>
      </c>
      <c r="S30">
        <f>+Contratos[[#This Row],[Plazo total con prorrogas (días)]]</f>
        <v>360</v>
      </c>
      <c r="T30" s="1">
        <v>44943</v>
      </c>
      <c r="U30" s="1">
        <v>44949</v>
      </c>
      <c r="V30" t="s">
        <v>343</v>
      </c>
      <c r="W30" s="1">
        <v>45314</v>
      </c>
      <c r="X30" s="24">
        <v>31848000</v>
      </c>
      <c r="Y30">
        <f>$D$5-Contratos[[#This Row],[Fecha de Inicio]]</f>
        <v>250</v>
      </c>
      <c r="Z30">
        <f>ROUND(Contratos[[#This Row],[dias ejecutados]]/(Contratos[[#This Row],[Fecha Finalizacion Programada]]-Contratos[[#This Row],[Fecha de Inicio]])*100,2)</f>
        <v>68.489999999999995</v>
      </c>
      <c r="AA30" s="24">
        <v>31848000</v>
      </c>
      <c r="AB30" s="24">
        <v>15924000</v>
      </c>
      <c r="AC30">
        <v>1</v>
      </c>
      <c r="AD30" s="47">
        <v>15924000</v>
      </c>
      <c r="AE30" s="47">
        <v>47772000</v>
      </c>
      <c r="AF30">
        <v>360</v>
      </c>
    </row>
    <row r="31" spans="2:32" x14ac:dyDescent="0.25">
      <c r="B31">
        <v>2023</v>
      </c>
      <c r="C31">
        <v>230103</v>
      </c>
      <c r="D31" t="s">
        <v>57</v>
      </c>
      <c r="E31" t="s">
        <v>80</v>
      </c>
      <c r="F31" t="s">
        <v>41</v>
      </c>
      <c r="G31" t="s">
        <v>43</v>
      </c>
      <c r="H31" t="s">
        <v>211</v>
      </c>
      <c r="I31" t="s">
        <v>45</v>
      </c>
      <c r="J31" t="s">
        <v>212</v>
      </c>
      <c r="K31" t="s">
        <v>47</v>
      </c>
      <c r="L31" s="1">
        <v>45198</v>
      </c>
      <c r="M31" t="s">
        <v>51</v>
      </c>
      <c r="O31" s="24">
        <v>38832000</v>
      </c>
      <c r="P31" s="24">
        <v>9708000</v>
      </c>
      <c r="Q31" s="24">
        <v>48540000</v>
      </c>
      <c r="R31">
        <v>60</v>
      </c>
      <c r="S31">
        <f>+Contratos[[#This Row],[Plazo total con prorrogas (días)]]</f>
        <v>300</v>
      </c>
      <c r="T31" s="1">
        <v>44946</v>
      </c>
      <c r="U31" s="1">
        <v>44958</v>
      </c>
      <c r="V31" t="s">
        <v>343</v>
      </c>
      <c r="W31" s="1">
        <v>45261</v>
      </c>
      <c r="X31" s="24">
        <v>38832000</v>
      </c>
      <c r="Y31">
        <f>$D$5-Contratos[[#This Row],[Fecha de Inicio]]</f>
        <v>241</v>
      </c>
      <c r="Z31">
        <f>ROUND(Contratos[[#This Row],[dias ejecutados]]/(Contratos[[#This Row],[Fecha Finalizacion Programada]]-Contratos[[#This Row],[Fecha de Inicio]])*100,2)</f>
        <v>79.540000000000006</v>
      </c>
      <c r="AA31" s="24">
        <v>38832000</v>
      </c>
      <c r="AB31" s="24">
        <v>9708000</v>
      </c>
      <c r="AC31">
        <v>1</v>
      </c>
      <c r="AD31" s="47">
        <v>9708000</v>
      </c>
      <c r="AE31" s="47">
        <v>48540000</v>
      </c>
      <c r="AF31">
        <v>300</v>
      </c>
    </row>
    <row r="32" spans="2:32" x14ac:dyDescent="0.25">
      <c r="B32">
        <v>2023</v>
      </c>
      <c r="C32">
        <v>230360</v>
      </c>
      <c r="D32" t="s">
        <v>57</v>
      </c>
      <c r="E32" t="s">
        <v>81</v>
      </c>
      <c r="F32" t="s">
        <v>41</v>
      </c>
      <c r="G32" t="s">
        <v>43</v>
      </c>
      <c r="H32" t="s">
        <v>204</v>
      </c>
      <c r="I32" t="s">
        <v>45</v>
      </c>
      <c r="J32" t="s">
        <v>213</v>
      </c>
      <c r="K32" t="s">
        <v>47</v>
      </c>
      <c r="L32" s="1">
        <v>45182</v>
      </c>
      <c r="M32" t="s">
        <v>51</v>
      </c>
      <c r="O32" s="24">
        <v>32766000</v>
      </c>
      <c r="P32" s="24">
        <v>16383000</v>
      </c>
      <c r="Q32" s="24">
        <v>49149000</v>
      </c>
      <c r="R32">
        <v>90</v>
      </c>
      <c r="S32">
        <f>+Contratos[[#This Row],[Plazo total con prorrogas (días)]]</f>
        <v>270</v>
      </c>
      <c r="T32" s="1">
        <v>45008</v>
      </c>
      <c r="U32" s="1">
        <v>45012</v>
      </c>
      <c r="V32" t="s">
        <v>345</v>
      </c>
      <c r="W32" s="1">
        <v>45287</v>
      </c>
      <c r="X32" s="24">
        <v>32766000</v>
      </c>
      <c r="Y32">
        <f>$D$5-Contratos[[#This Row],[Fecha de Inicio]]</f>
        <v>187</v>
      </c>
      <c r="Z32">
        <f>ROUND(Contratos[[#This Row],[dias ejecutados]]/(Contratos[[#This Row],[Fecha Finalizacion Programada]]-Contratos[[#This Row],[Fecha de Inicio]])*100,2)</f>
        <v>68</v>
      </c>
      <c r="AA32" s="24">
        <v>32766000</v>
      </c>
      <c r="AB32" s="24">
        <v>16383000</v>
      </c>
      <c r="AC32">
        <v>1</v>
      </c>
      <c r="AD32" s="47">
        <v>16383000</v>
      </c>
      <c r="AE32" s="47">
        <v>49149000</v>
      </c>
      <c r="AF32">
        <v>270</v>
      </c>
    </row>
    <row r="33" spans="2:32" x14ac:dyDescent="0.25">
      <c r="B33">
        <v>2023</v>
      </c>
      <c r="C33">
        <v>230211</v>
      </c>
      <c r="D33" t="s">
        <v>57</v>
      </c>
      <c r="E33" t="s">
        <v>82</v>
      </c>
      <c r="F33" t="s">
        <v>41</v>
      </c>
      <c r="G33" t="s">
        <v>43</v>
      </c>
      <c r="H33" t="s">
        <v>199</v>
      </c>
      <c r="I33" t="s">
        <v>45</v>
      </c>
      <c r="J33" t="s">
        <v>214</v>
      </c>
      <c r="K33" t="s">
        <v>47</v>
      </c>
      <c r="L33" s="1">
        <v>45191</v>
      </c>
      <c r="M33" t="s">
        <v>51</v>
      </c>
      <c r="O33" s="24">
        <v>63104000</v>
      </c>
      <c r="P33" s="24">
        <v>29974400</v>
      </c>
      <c r="Q33" s="24">
        <v>93078400</v>
      </c>
      <c r="R33">
        <v>114</v>
      </c>
      <c r="S33">
        <f>+Contratos[[#This Row],[Plazo total con prorrogas (días)]]</f>
        <v>354</v>
      </c>
      <c r="T33" s="1">
        <v>44959</v>
      </c>
      <c r="U33" s="1">
        <v>44963</v>
      </c>
      <c r="V33" t="s">
        <v>343</v>
      </c>
      <c r="W33" s="1">
        <v>45321</v>
      </c>
      <c r="X33" s="24">
        <v>63104000</v>
      </c>
      <c r="Y33">
        <f>$D$5-Contratos[[#This Row],[Fecha de Inicio]]</f>
        <v>236</v>
      </c>
      <c r="Z33">
        <f>ROUND(Contratos[[#This Row],[dias ejecutados]]/(Contratos[[#This Row],[Fecha Finalizacion Programada]]-Contratos[[#This Row],[Fecha de Inicio]])*100,2)</f>
        <v>65.92</v>
      </c>
      <c r="AA33" s="24">
        <v>63104000</v>
      </c>
      <c r="AB33" s="24">
        <v>29974400</v>
      </c>
      <c r="AC33">
        <v>1</v>
      </c>
      <c r="AD33" s="47">
        <v>29974400</v>
      </c>
      <c r="AE33" s="47">
        <v>93078400</v>
      </c>
      <c r="AF33">
        <v>354</v>
      </c>
    </row>
    <row r="34" spans="2:32" x14ac:dyDescent="0.25">
      <c r="B34">
        <v>2023</v>
      </c>
      <c r="C34">
        <v>230146</v>
      </c>
      <c r="D34" t="s">
        <v>57</v>
      </c>
      <c r="E34" t="s">
        <v>82</v>
      </c>
      <c r="F34" t="s">
        <v>41</v>
      </c>
      <c r="G34" t="s">
        <v>43</v>
      </c>
      <c r="H34" t="s">
        <v>199</v>
      </c>
      <c r="I34" t="s">
        <v>45</v>
      </c>
      <c r="J34" t="s">
        <v>214</v>
      </c>
      <c r="K34" t="s">
        <v>47</v>
      </c>
      <c r="L34" s="1">
        <v>45177</v>
      </c>
      <c r="M34" t="s">
        <v>51</v>
      </c>
      <c r="O34" s="24">
        <v>63104000</v>
      </c>
      <c r="P34" s="24">
        <v>31552000</v>
      </c>
      <c r="Q34" s="24">
        <v>94656000</v>
      </c>
      <c r="R34">
        <v>120</v>
      </c>
      <c r="S34">
        <f>+Contratos[[#This Row],[Plazo total con prorrogas (días)]]</f>
        <v>360</v>
      </c>
      <c r="T34" s="1">
        <v>44950</v>
      </c>
      <c r="U34" s="1">
        <v>44952</v>
      </c>
      <c r="V34" t="s">
        <v>343</v>
      </c>
      <c r="W34" s="1">
        <v>45317</v>
      </c>
      <c r="X34" s="24">
        <v>63104000</v>
      </c>
      <c r="Y34">
        <f>$D$5-Contratos[[#This Row],[Fecha de Inicio]]</f>
        <v>247</v>
      </c>
      <c r="Z34">
        <f>ROUND(Contratos[[#This Row],[dias ejecutados]]/(Contratos[[#This Row],[Fecha Finalizacion Programada]]-Contratos[[#This Row],[Fecha de Inicio]])*100,2)</f>
        <v>67.67</v>
      </c>
      <c r="AA34" s="24">
        <v>63104000</v>
      </c>
      <c r="AB34" s="24">
        <v>31552000</v>
      </c>
      <c r="AC34">
        <v>1</v>
      </c>
      <c r="AD34" s="47">
        <v>31552000</v>
      </c>
      <c r="AE34" s="47">
        <v>94656000</v>
      </c>
      <c r="AF34">
        <v>360</v>
      </c>
    </row>
    <row r="35" spans="2:32" x14ac:dyDescent="0.25">
      <c r="B35">
        <v>2023</v>
      </c>
      <c r="C35">
        <v>230213</v>
      </c>
      <c r="D35" t="s">
        <v>57</v>
      </c>
      <c r="E35" t="s">
        <v>82</v>
      </c>
      <c r="F35" t="s">
        <v>41</v>
      </c>
      <c r="G35" t="s">
        <v>43</v>
      </c>
      <c r="H35" t="s">
        <v>199</v>
      </c>
      <c r="I35" t="s">
        <v>45</v>
      </c>
      <c r="J35" t="s">
        <v>214</v>
      </c>
      <c r="K35" t="s">
        <v>47</v>
      </c>
      <c r="L35" s="1">
        <v>45197</v>
      </c>
      <c r="M35" t="s">
        <v>51</v>
      </c>
      <c r="O35" s="24">
        <v>63104000</v>
      </c>
      <c r="P35" s="24">
        <v>29974400</v>
      </c>
      <c r="Q35" s="24">
        <v>93078400</v>
      </c>
      <c r="R35">
        <v>114</v>
      </c>
      <c r="S35">
        <f>+Contratos[[#This Row],[Plazo total con prorrogas (días)]]</f>
        <v>354</v>
      </c>
      <c r="T35" s="1">
        <v>44958</v>
      </c>
      <c r="U35" s="1">
        <v>44963</v>
      </c>
      <c r="V35" t="s">
        <v>343</v>
      </c>
      <c r="W35" s="1">
        <v>45321</v>
      </c>
      <c r="X35" s="24">
        <v>63104000</v>
      </c>
      <c r="Y35">
        <f>$D$5-Contratos[[#This Row],[Fecha de Inicio]]</f>
        <v>236</v>
      </c>
      <c r="Z35">
        <f>ROUND(Contratos[[#This Row],[dias ejecutados]]/(Contratos[[#This Row],[Fecha Finalizacion Programada]]-Contratos[[#This Row],[Fecha de Inicio]])*100,2)</f>
        <v>65.92</v>
      </c>
      <c r="AA35" s="24">
        <v>63104000</v>
      </c>
      <c r="AB35" s="24">
        <v>29974400</v>
      </c>
      <c r="AC35">
        <v>1</v>
      </c>
      <c r="AD35" s="47">
        <v>29974400</v>
      </c>
      <c r="AE35" s="47">
        <v>93078400</v>
      </c>
      <c r="AF35">
        <v>354</v>
      </c>
    </row>
    <row r="36" spans="2:32" x14ac:dyDescent="0.25">
      <c r="B36">
        <v>2023</v>
      </c>
      <c r="C36">
        <v>230013</v>
      </c>
      <c r="D36" t="s">
        <v>57</v>
      </c>
      <c r="E36" t="s">
        <v>83</v>
      </c>
      <c r="F36" t="s">
        <v>41</v>
      </c>
      <c r="G36" t="s">
        <v>43</v>
      </c>
      <c r="H36" t="s">
        <v>215</v>
      </c>
      <c r="I36" t="s">
        <v>45</v>
      </c>
      <c r="J36" t="s">
        <v>216</v>
      </c>
      <c r="K36" t="s">
        <v>47</v>
      </c>
      <c r="L36" s="1">
        <v>45189</v>
      </c>
      <c r="M36" t="s">
        <v>51</v>
      </c>
      <c r="O36" s="24">
        <v>36392000</v>
      </c>
      <c r="P36" s="24">
        <v>14708433</v>
      </c>
      <c r="Q36" s="24">
        <v>51100433</v>
      </c>
      <c r="R36">
        <v>97</v>
      </c>
      <c r="S36">
        <f>+Contratos[[#This Row],[Plazo total con prorrogas (días)]]</f>
        <v>337</v>
      </c>
      <c r="T36" s="1">
        <v>44938</v>
      </c>
      <c r="U36" s="1">
        <v>44949</v>
      </c>
      <c r="V36" t="s">
        <v>343</v>
      </c>
      <c r="W36" s="1">
        <v>45289</v>
      </c>
      <c r="X36" s="24">
        <v>36392000</v>
      </c>
      <c r="Y36">
        <f>$D$5-Contratos[[#This Row],[Fecha de Inicio]]</f>
        <v>250</v>
      </c>
      <c r="Z36">
        <f>ROUND(Contratos[[#This Row],[dias ejecutados]]/(Contratos[[#This Row],[Fecha Finalizacion Programada]]-Contratos[[#This Row],[Fecha de Inicio]])*100,2)</f>
        <v>73.53</v>
      </c>
      <c r="AA36" s="24">
        <v>36392000</v>
      </c>
      <c r="AB36" s="24">
        <v>14708433</v>
      </c>
      <c r="AC36">
        <v>1</v>
      </c>
      <c r="AD36" s="47">
        <v>14708433</v>
      </c>
      <c r="AE36" s="47">
        <v>51100433</v>
      </c>
      <c r="AF36">
        <v>337</v>
      </c>
    </row>
    <row r="37" spans="2:32" x14ac:dyDescent="0.25">
      <c r="B37">
        <v>2023</v>
      </c>
      <c r="C37">
        <v>230007</v>
      </c>
      <c r="D37" t="s">
        <v>57</v>
      </c>
      <c r="E37" t="s">
        <v>84</v>
      </c>
      <c r="F37" t="s">
        <v>41</v>
      </c>
      <c r="G37" t="s">
        <v>43</v>
      </c>
      <c r="H37" t="s">
        <v>187</v>
      </c>
      <c r="I37" t="s">
        <v>45</v>
      </c>
      <c r="J37" t="s">
        <v>217</v>
      </c>
      <c r="K37" t="s">
        <v>47</v>
      </c>
      <c r="L37" s="1">
        <v>45177</v>
      </c>
      <c r="M37" t="s">
        <v>51</v>
      </c>
      <c r="O37" s="24">
        <v>26056000</v>
      </c>
      <c r="P37" s="24">
        <v>13028000</v>
      </c>
      <c r="Q37" s="24">
        <v>39084000</v>
      </c>
      <c r="R37">
        <v>120</v>
      </c>
      <c r="S37">
        <f>+Contratos[[#This Row],[Plazo total con prorrogas (días)]]</f>
        <v>360</v>
      </c>
      <c r="T37" s="1">
        <v>44937</v>
      </c>
      <c r="U37" s="1">
        <v>44945</v>
      </c>
      <c r="V37" t="s">
        <v>343</v>
      </c>
      <c r="W37" s="1">
        <v>45310</v>
      </c>
      <c r="X37" s="24">
        <v>26056000</v>
      </c>
      <c r="Y37">
        <f>$D$5-Contratos[[#This Row],[Fecha de Inicio]]</f>
        <v>254</v>
      </c>
      <c r="Z37">
        <f>ROUND(Contratos[[#This Row],[dias ejecutados]]/(Contratos[[#This Row],[Fecha Finalizacion Programada]]-Contratos[[#This Row],[Fecha de Inicio]])*100,2)</f>
        <v>69.59</v>
      </c>
      <c r="AA37" s="24">
        <v>26056000</v>
      </c>
      <c r="AB37" s="24">
        <v>13028000</v>
      </c>
      <c r="AC37">
        <v>1</v>
      </c>
      <c r="AD37" s="47">
        <v>13028000</v>
      </c>
      <c r="AE37" s="47">
        <v>39084000</v>
      </c>
      <c r="AF37">
        <v>360</v>
      </c>
    </row>
    <row r="38" spans="2:32" x14ac:dyDescent="0.25">
      <c r="B38">
        <v>2023</v>
      </c>
      <c r="C38">
        <v>230089</v>
      </c>
      <c r="D38" t="s">
        <v>57</v>
      </c>
      <c r="E38" t="s">
        <v>85</v>
      </c>
      <c r="F38" t="s">
        <v>41</v>
      </c>
      <c r="G38" t="s">
        <v>43</v>
      </c>
      <c r="H38" t="s">
        <v>58</v>
      </c>
      <c r="I38" t="s">
        <v>45</v>
      </c>
      <c r="J38" t="s">
        <v>218</v>
      </c>
      <c r="K38" t="s">
        <v>47</v>
      </c>
      <c r="L38" s="1">
        <v>45175</v>
      </c>
      <c r="M38" t="s">
        <v>51</v>
      </c>
      <c r="O38" s="24">
        <v>63104000</v>
      </c>
      <c r="P38" s="24">
        <v>31552000</v>
      </c>
      <c r="Q38" s="24">
        <v>94656000</v>
      </c>
      <c r="R38">
        <v>120</v>
      </c>
      <c r="S38">
        <f>+Contratos[[#This Row],[Plazo total con prorrogas (días)]]</f>
        <v>360</v>
      </c>
      <c r="T38" s="1">
        <v>44945</v>
      </c>
      <c r="U38" s="1">
        <v>44956</v>
      </c>
      <c r="V38" t="s">
        <v>343</v>
      </c>
      <c r="W38" s="1">
        <v>45321</v>
      </c>
      <c r="X38" s="24">
        <v>63104000</v>
      </c>
      <c r="Y38">
        <f>$D$5-Contratos[[#This Row],[Fecha de Inicio]]</f>
        <v>243</v>
      </c>
      <c r="Z38">
        <f>ROUND(Contratos[[#This Row],[dias ejecutados]]/(Contratos[[#This Row],[Fecha Finalizacion Programada]]-Contratos[[#This Row],[Fecha de Inicio]])*100,2)</f>
        <v>66.58</v>
      </c>
      <c r="AA38" s="24">
        <v>63104000</v>
      </c>
      <c r="AB38" s="24">
        <v>31552000</v>
      </c>
      <c r="AC38">
        <v>1</v>
      </c>
      <c r="AD38" s="47">
        <v>31552000</v>
      </c>
      <c r="AE38" s="47">
        <v>94656000</v>
      </c>
      <c r="AF38">
        <v>360</v>
      </c>
    </row>
    <row r="39" spans="2:32" x14ac:dyDescent="0.25">
      <c r="B39">
        <v>2023</v>
      </c>
      <c r="C39">
        <v>230110</v>
      </c>
      <c r="D39" t="s">
        <v>57</v>
      </c>
      <c r="E39" t="s">
        <v>86</v>
      </c>
      <c r="F39" t="s">
        <v>41</v>
      </c>
      <c r="G39" t="s">
        <v>43</v>
      </c>
      <c r="H39" t="s">
        <v>219</v>
      </c>
      <c r="I39" t="s">
        <v>45</v>
      </c>
      <c r="J39" t="s">
        <v>220</v>
      </c>
      <c r="K39" t="s">
        <v>47</v>
      </c>
      <c r="L39" s="1">
        <v>45196</v>
      </c>
      <c r="M39" t="s">
        <v>51</v>
      </c>
      <c r="O39" s="24">
        <v>32256000</v>
      </c>
      <c r="P39" s="24">
        <v>12096000</v>
      </c>
      <c r="Q39" s="24">
        <v>44352000</v>
      </c>
      <c r="R39">
        <v>90</v>
      </c>
      <c r="S39">
        <f>+Contratos[[#This Row],[Plazo total con prorrogas (días)]]</f>
        <v>330</v>
      </c>
      <c r="T39" s="1">
        <v>44945</v>
      </c>
      <c r="U39" s="1">
        <v>44966</v>
      </c>
      <c r="V39" t="s">
        <v>343</v>
      </c>
      <c r="W39" s="1">
        <v>45300</v>
      </c>
      <c r="X39" s="24">
        <v>32256000</v>
      </c>
      <c r="Y39">
        <f>$D$5-Contratos[[#This Row],[Fecha de Inicio]]</f>
        <v>233</v>
      </c>
      <c r="Z39">
        <f>ROUND(Contratos[[#This Row],[dias ejecutados]]/(Contratos[[#This Row],[Fecha Finalizacion Programada]]-Contratos[[#This Row],[Fecha de Inicio]])*100,2)</f>
        <v>69.760000000000005</v>
      </c>
      <c r="AA39" s="24">
        <v>32256000</v>
      </c>
      <c r="AB39" s="24">
        <v>12096000</v>
      </c>
      <c r="AC39">
        <v>1</v>
      </c>
      <c r="AD39" s="47">
        <v>12096000</v>
      </c>
      <c r="AE39" s="47">
        <v>44352000</v>
      </c>
      <c r="AF39">
        <v>330</v>
      </c>
    </row>
    <row r="40" spans="2:32" x14ac:dyDescent="0.25">
      <c r="B40">
        <v>2023</v>
      </c>
      <c r="C40">
        <v>230111</v>
      </c>
      <c r="D40" t="s">
        <v>57</v>
      </c>
      <c r="E40" t="s">
        <v>86</v>
      </c>
      <c r="F40" t="s">
        <v>41</v>
      </c>
      <c r="G40" t="s">
        <v>43</v>
      </c>
      <c r="H40" t="s">
        <v>219</v>
      </c>
      <c r="I40" t="s">
        <v>45</v>
      </c>
      <c r="J40" t="s">
        <v>220</v>
      </c>
      <c r="K40" t="s">
        <v>47</v>
      </c>
      <c r="L40" s="1">
        <v>45196</v>
      </c>
      <c r="M40" t="s">
        <v>51</v>
      </c>
      <c r="O40" s="24">
        <v>32256000</v>
      </c>
      <c r="P40" s="24">
        <v>12096000</v>
      </c>
      <c r="Q40" s="24">
        <v>44352000</v>
      </c>
      <c r="R40">
        <v>90</v>
      </c>
      <c r="S40">
        <f>+Contratos[[#This Row],[Plazo total con prorrogas (días)]]</f>
        <v>330</v>
      </c>
      <c r="T40" s="1">
        <v>44945</v>
      </c>
      <c r="U40" s="1">
        <v>44966</v>
      </c>
      <c r="V40" t="s">
        <v>343</v>
      </c>
      <c r="W40" s="1">
        <v>45300</v>
      </c>
      <c r="X40" s="24">
        <v>32256000</v>
      </c>
      <c r="Y40">
        <f>$D$5-Contratos[[#This Row],[Fecha de Inicio]]</f>
        <v>233</v>
      </c>
      <c r="Z40">
        <f>ROUND(Contratos[[#This Row],[dias ejecutados]]/(Contratos[[#This Row],[Fecha Finalizacion Programada]]-Contratos[[#This Row],[Fecha de Inicio]])*100,2)</f>
        <v>69.760000000000005</v>
      </c>
      <c r="AA40" s="24">
        <v>32256000</v>
      </c>
      <c r="AB40" s="24">
        <v>12096000</v>
      </c>
      <c r="AC40">
        <v>1</v>
      </c>
      <c r="AD40" s="47">
        <v>12096000</v>
      </c>
      <c r="AE40" s="47">
        <v>44352000</v>
      </c>
      <c r="AF40">
        <v>330</v>
      </c>
    </row>
    <row r="41" spans="2:32" x14ac:dyDescent="0.25">
      <c r="B41">
        <v>2023</v>
      </c>
      <c r="C41">
        <v>230068</v>
      </c>
      <c r="D41" t="s">
        <v>57</v>
      </c>
      <c r="E41" t="s">
        <v>86</v>
      </c>
      <c r="F41" t="s">
        <v>41</v>
      </c>
      <c r="G41" t="s">
        <v>43</v>
      </c>
      <c r="H41" t="s">
        <v>219</v>
      </c>
      <c r="I41" t="s">
        <v>45</v>
      </c>
      <c r="J41" t="s">
        <v>220</v>
      </c>
      <c r="K41" t="s">
        <v>47</v>
      </c>
      <c r="L41" s="1">
        <v>45196</v>
      </c>
      <c r="M41" t="s">
        <v>51</v>
      </c>
      <c r="O41" s="24">
        <v>32256000</v>
      </c>
      <c r="P41" s="24">
        <v>12096000</v>
      </c>
      <c r="Q41" s="24">
        <v>44352000</v>
      </c>
      <c r="R41">
        <v>90</v>
      </c>
      <c r="S41">
        <f>+Contratos[[#This Row],[Plazo total con prorrogas (días)]]</f>
        <v>330</v>
      </c>
      <c r="T41" s="1">
        <v>44944</v>
      </c>
      <c r="U41" s="1">
        <v>44965</v>
      </c>
      <c r="V41" t="s">
        <v>343</v>
      </c>
      <c r="W41" s="1">
        <v>45299</v>
      </c>
      <c r="X41" s="24">
        <v>32256000</v>
      </c>
      <c r="Y41">
        <f>$D$5-Contratos[[#This Row],[Fecha de Inicio]]</f>
        <v>234</v>
      </c>
      <c r="Z41">
        <f>ROUND(Contratos[[#This Row],[dias ejecutados]]/(Contratos[[#This Row],[Fecha Finalizacion Programada]]-Contratos[[#This Row],[Fecha de Inicio]])*100,2)</f>
        <v>70.06</v>
      </c>
      <c r="AA41" s="24">
        <v>32256000</v>
      </c>
      <c r="AB41" s="24">
        <v>12096000</v>
      </c>
      <c r="AC41">
        <v>1</v>
      </c>
      <c r="AD41" s="47">
        <v>12096000</v>
      </c>
      <c r="AE41" s="47">
        <v>44352000</v>
      </c>
      <c r="AF41">
        <v>330</v>
      </c>
    </row>
    <row r="42" spans="2:32" x14ac:dyDescent="0.25">
      <c r="B42">
        <v>2023</v>
      </c>
      <c r="C42">
        <v>230112</v>
      </c>
      <c r="D42" t="s">
        <v>57</v>
      </c>
      <c r="E42" t="s">
        <v>86</v>
      </c>
      <c r="F42" t="s">
        <v>41</v>
      </c>
      <c r="G42" t="s">
        <v>43</v>
      </c>
      <c r="H42" t="s">
        <v>219</v>
      </c>
      <c r="I42" t="s">
        <v>45</v>
      </c>
      <c r="J42" t="s">
        <v>220</v>
      </c>
      <c r="K42" t="s">
        <v>47</v>
      </c>
      <c r="L42" s="1">
        <v>45196</v>
      </c>
      <c r="M42" t="s">
        <v>51</v>
      </c>
      <c r="O42" s="24">
        <v>32256000</v>
      </c>
      <c r="P42" s="24">
        <v>12096000</v>
      </c>
      <c r="Q42" s="24">
        <v>44352000</v>
      </c>
      <c r="R42">
        <v>90</v>
      </c>
      <c r="S42">
        <f>+Contratos[[#This Row],[Plazo total con prorrogas (días)]]</f>
        <v>330</v>
      </c>
      <c r="T42" s="1">
        <v>44945</v>
      </c>
      <c r="U42" s="1">
        <v>44967</v>
      </c>
      <c r="V42" t="s">
        <v>343</v>
      </c>
      <c r="W42" s="1">
        <v>45301</v>
      </c>
      <c r="X42" s="24">
        <v>32256000</v>
      </c>
      <c r="Y42">
        <f>$D$5-Contratos[[#This Row],[Fecha de Inicio]]</f>
        <v>232</v>
      </c>
      <c r="Z42">
        <f>ROUND(Contratos[[#This Row],[dias ejecutados]]/(Contratos[[#This Row],[Fecha Finalizacion Programada]]-Contratos[[#This Row],[Fecha de Inicio]])*100,2)</f>
        <v>69.459999999999994</v>
      </c>
      <c r="AA42" s="24">
        <v>32256000</v>
      </c>
      <c r="AB42" s="24">
        <v>12096000</v>
      </c>
      <c r="AC42">
        <v>1</v>
      </c>
      <c r="AD42" s="47">
        <v>12096000</v>
      </c>
      <c r="AE42" s="47">
        <v>44352000</v>
      </c>
      <c r="AF42">
        <v>330</v>
      </c>
    </row>
    <row r="43" spans="2:32" x14ac:dyDescent="0.25">
      <c r="B43">
        <v>2023</v>
      </c>
      <c r="C43">
        <v>230116</v>
      </c>
      <c r="D43" t="s">
        <v>57</v>
      </c>
      <c r="E43" t="s">
        <v>86</v>
      </c>
      <c r="F43" t="s">
        <v>41</v>
      </c>
      <c r="G43" t="s">
        <v>43</v>
      </c>
      <c r="H43" t="s">
        <v>219</v>
      </c>
      <c r="I43" t="s">
        <v>45</v>
      </c>
      <c r="J43" t="s">
        <v>220</v>
      </c>
      <c r="K43" t="s">
        <v>47</v>
      </c>
      <c r="L43" s="1">
        <v>45197</v>
      </c>
      <c r="M43" t="s">
        <v>51</v>
      </c>
      <c r="O43" s="24">
        <v>32256000</v>
      </c>
      <c r="P43" s="24">
        <v>12096000</v>
      </c>
      <c r="Q43" s="24">
        <v>44352000</v>
      </c>
      <c r="R43">
        <v>90</v>
      </c>
      <c r="S43">
        <f>+Contratos[[#This Row],[Plazo total con prorrogas (días)]]</f>
        <v>330</v>
      </c>
      <c r="T43" s="1">
        <v>44945</v>
      </c>
      <c r="U43" s="1">
        <v>44971</v>
      </c>
      <c r="V43" t="s">
        <v>343</v>
      </c>
      <c r="W43" s="1">
        <v>45305</v>
      </c>
      <c r="X43" s="24">
        <v>32256000</v>
      </c>
      <c r="Y43">
        <f>$D$5-Contratos[[#This Row],[Fecha de Inicio]]</f>
        <v>228</v>
      </c>
      <c r="Z43">
        <f>ROUND(Contratos[[#This Row],[dias ejecutados]]/(Contratos[[#This Row],[Fecha Finalizacion Programada]]-Contratos[[#This Row],[Fecha de Inicio]])*100,2)</f>
        <v>68.260000000000005</v>
      </c>
      <c r="AA43" s="24">
        <v>32256000</v>
      </c>
      <c r="AB43" s="24">
        <v>12096000</v>
      </c>
      <c r="AC43">
        <v>1</v>
      </c>
      <c r="AD43" s="47">
        <v>12096000</v>
      </c>
      <c r="AE43" s="47">
        <v>44352000</v>
      </c>
      <c r="AF43">
        <v>330</v>
      </c>
    </row>
    <row r="44" spans="2:32" x14ac:dyDescent="0.25">
      <c r="B44">
        <v>2023</v>
      </c>
      <c r="C44">
        <v>230093</v>
      </c>
      <c r="D44" t="s">
        <v>57</v>
      </c>
      <c r="E44" t="s">
        <v>87</v>
      </c>
      <c r="F44" t="s">
        <v>41</v>
      </c>
      <c r="G44" t="s">
        <v>43</v>
      </c>
      <c r="H44" t="s">
        <v>221</v>
      </c>
      <c r="I44" t="s">
        <v>45</v>
      </c>
      <c r="J44" t="s">
        <v>222</v>
      </c>
      <c r="K44" t="s">
        <v>47</v>
      </c>
      <c r="L44" s="1">
        <v>45194</v>
      </c>
      <c r="M44" t="s">
        <v>51</v>
      </c>
      <c r="O44" s="24">
        <v>40776000</v>
      </c>
      <c r="P44" s="24">
        <v>20388000</v>
      </c>
      <c r="Q44" s="24">
        <v>61164000</v>
      </c>
      <c r="R44">
        <v>120</v>
      </c>
      <c r="S44">
        <f>+Contratos[[#This Row],[Plazo total con prorrogas (días)]]</f>
        <v>360</v>
      </c>
      <c r="T44" s="1">
        <v>44946</v>
      </c>
      <c r="U44" s="1">
        <v>44952</v>
      </c>
      <c r="V44" t="s">
        <v>343</v>
      </c>
      <c r="W44" s="1">
        <v>45317</v>
      </c>
      <c r="X44" s="24">
        <v>40776000</v>
      </c>
      <c r="Y44">
        <f>$D$5-Contratos[[#This Row],[Fecha de Inicio]]</f>
        <v>247</v>
      </c>
      <c r="Z44">
        <f>ROUND(Contratos[[#This Row],[dias ejecutados]]/(Contratos[[#This Row],[Fecha Finalizacion Programada]]-Contratos[[#This Row],[Fecha de Inicio]])*100,2)</f>
        <v>67.67</v>
      </c>
      <c r="AA44" s="24">
        <v>40776000</v>
      </c>
      <c r="AB44" s="24">
        <v>20388000</v>
      </c>
      <c r="AC44">
        <v>1</v>
      </c>
      <c r="AD44" s="47">
        <v>20388000</v>
      </c>
      <c r="AE44" s="47">
        <v>61164000</v>
      </c>
      <c r="AF44">
        <v>360</v>
      </c>
    </row>
    <row r="45" spans="2:32" x14ac:dyDescent="0.25">
      <c r="B45">
        <v>2023</v>
      </c>
      <c r="C45">
        <v>230141</v>
      </c>
      <c r="D45" t="s">
        <v>57</v>
      </c>
      <c r="E45" t="s">
        <v>88</v>
      </c>
      <c r="F45" t="s">
        <v>41</v>
      </c>
      <c r="G45" t="s">
        <v>43</v>
      </c>
      <c r="H45" t="s">
        <v>223</v>
      </c>
      <c r="I45" t="s">
        <v>45</v>
      </c>
      <c r="J45" t="s">
        <v>224</v>
      </c>
      <c r="K45" t="s">
        <v>47</v>
      </c>
      <c r="L45" s="1">
        <v>45190</v>
      </c>
      <c r="M45" t="s">
        <v>51</v>
      </c>
      <c r="O45" s="24">
        <v>71330000</v>
      </c>
      <c r="P45" s="24">
        <v>14266000</v>
      </c>
      <c r="Q45" s="24">
        <v>85596000</v>
      </c>
      <c r="R45">
        <v>60</v>
      </c>
      <c r="S45">
        <f>+Contratos[[#This Row],[Plazo total con prorrogas (días)]]</f>
        <v>360</v>
      </c>
      <c r="T45" s="1">
        <v>44950</v>
      </c>
      <c r="U45" s="1">
        <v>44958</v>
      </c>
      <c r="V45" t="s">
        <v>346</v>
      </c>
      <c r="W45" s="1">
        <v>45322</v>
      </c>
      <c r="X45" s="24">
        <v>71330000</v>
      </c>
      <c r="Y45">
        <f>$D$5-Contratos[[#This Row],[Fecha de Inicio]]</f>
        <v>241</v>
      </c>
      <c r="Z45">
        <f>ROUND(Contratos[[#This Row],[dias ejecutados]]/(Contratos[[#This Row],[Fecha Finalizacion Programada]]-Contratos[[#This Row],[Fecha de Inicio]])*100,2)</f>
        <v>66.209999999999994</v>
      </c>
      <c r="AA45" s="24">
        <v>71330000</v>
      </c>
      <c r="AB45" s="24">
        <v>14266000</v>
      </c>
      <c r="AC45">
        <v>1</v>
      </c>
      <c r="AD45" s="47">
        <v>14266000</v>
      </c>
      <c r="AE45" s="47">
        <v>85596000</v>
      </c>
      <c r="AF45">
        <v>360</v>
      </c>
    </row>
    <row r="46" spans="2:32" x14ac:dyDescent="0.25">
      <c r="B46">
        <v>2023</v>
      </c>
      <c r="C46">
        <v>230053</v>
      </c>
      <c r="D46" t="s">
        <v>57</v>
      </c>
      <c r="E46" t="s">
        <v>89</v>
      </c>
      <c r="F46" t="s">
        <v>41</v>
      </c>
      <c r="G46" t="s">
        <v>43</v>
      </c>
      <c r="H46" t="s">
        <v>225</v>
      </c>
      <c r="I46" t="s">
        <v>45</v>
      </c>
      <c r="J46" t="s">
        <v>226</v>
      </c>
      <c r="K46" t="s">
        <v>47</v>
      </c>
      <c r="L46" s="1">
        <v>45190</v>
      </c>
      <c r="M46" t="s">
        <v>51</v>
      </c>
      <c r="O46" s="24">
        <v>34736000</v>
      </c>
      <c r="P46" s="24">
        <v>13749667</v>
      </c>
      <c r="Q46" s="24">
        <v>48485667</v>
      </c>
      <c r="R46">
        <v>95</v>
      </c>
      <c r="S46">
        <f>+Contratos[[#This Row],[Plazo total con prorrogas (días)]]</f>
        <v>335</v>
      </c>
      <c r="T46" s="1">
        <v>44942</v>
      </c>
      <c r="U46" s="1">
        <v>44951</v>
      </c>
      <c r="V46" t="s">
        <v>343</v>
      </c>
      <c r="W46" s="1">
        <v>45289</v>
      </c>
      <c r="X46" s="24">
        <v>34736000</v>
      </c>
      <c r="Y46">
        <f>$D$5-Contratos[[#This Row],[Fecha de Inicio]]</f>
        <v>248</v>
      </c>
      <c r="Z46">
        <f>ROUND(Contratos[[#This Row],[dias ejecutados]]/(Contratos[[#This Row],[Fecha Finalizacion Programada]]-Contratos[[#This Row],[Fecha de Inicio]])*100,2)</f>
        <v>73.37</v>
      </c>
      <c r="AA46" s="24">
        <v>34736000</v>
      </c>
      <c r="AB46" s="24">
        <v>13749667</v>
      </c>
      <c r="AC46">
        <v>1</v>
      </c>
      <c r="AD46" s="47">
        <v>13749667</v>
      </c>
      <c r="AE46" s="47">
        <v>48485667</v>
      </c>
      <c r="AF46">
        <v>335</v>
      </c>
    </row>
    <row r="47" spans="2:32" x14ac:dyDescent="0.25">
      <c r="B47">
        <v>2023</v>
      </c>
      <c r="C47">
        <v>230019</v>
      </c>
      <c r="D47" t="s">
        <v>57</v>
      </c>
      <c r="E47" t="s">
        <v>90</v>
      </c>
      <c r="F47" t="s">
        <v>41</v>
      </c>
      <c r="G47" t="s">
        <v>50</v>
      </c>
      <c r="H47" t="s">
        <v>204</v>
      </c>
      <c r="I47" t="s">
        <v>45</v>
      </c>
      <c r="J47" t="s">
        <v>227</v>
      </c>
      <c r="K47" t="s">
        <v>47</v>
      </c>
      <c r="L47" s="1">
        <v>45181</v>
      </c>
      <c r="M47" t="s">
        <v>51</v>
      </c>
      <c r="O47" s="24">
        <v>19848000</v>
      </c>
      <c r="P47" s="24">
        <v>9924000</v>
      </c>
      <c r="Q47" s="24">
        <v>29772000</v>
      </c>
      <c r="R47">
        <v>120</v>
      </c>
      <c r="S47">
        <f>+Contratos[[#This Row],[Plazo total con prorrogas (días)]]</f>
        <v>360</v>
      </c>
      <c r="T47" s="1">
        <v>44939</v>
      </c>
      <c r="U47" s="1">
        <v>44949</v>
      </c>
      <c r="V47" t="s">
        <v>343</v>
      </c>
      <c r="W47" s="1">
        <v>45314</v>
      </c>
      <c r="X47" s="24">
        <v>19848000</v>
      </c>
      <c r="Y47">
        <f>$D$5-Contratos[[#This Row],[Fecha de Inicio]]</f>
        <v>250</v>
      </c>
      <c r="Z47">
        <f>ROUND(Contratos[[#This Row],[dias ejecutados]]/(Contratos[[#This Row],[Fecha Finalizacion Programada]]-Contratos[[#This Row],[Fecha de Inicio]])*100,2)</f>
        <v>68.489999999999995</v>
      </c>
      <c r="AA47" s="24">
        <v>19848000</v>
      </c>
      <c r="AB47" s="24">
        <v>9924000</v>
      </c>
      <c r="AC47">
        <v>1</v>
      </c>
      <c r="AD47" s="47">
        <v>9924000</v>
      </c>
      <c r="AE47" s="47">
        <v>29772000</v>
      </c>
      <c r="AF47">
        <v>360</v>
      </c>
    </row>
    <row r="48" spans="2:32" x14ac:dyDescent="0.25">
      <c r="B48">
        <v>2023</v>
      </c>
      <c r="C48">
        <v>230020</v>
      </c>
      <c r="D48" t="s">
        <v>57</v>
      </c>
      <c r="E48" t="s">
        <v>91</v>
      </c>
      <c r="F48" t="s">
        <v>41</v>
      </c>
      <c r="G48" t="s">
        <v>43</v>
      </c>
      <c r="H48" t="s">
        <v>58</v>
      </c>
      <c r="I48" t="s">
        <v>45</v>
      </c>
      <c r="J48" t="s">
        <v>228</v>
      </c>
      <c r="K48" t="s">
        <v>47</v>
      </c>
      <c r="L48" s="1">
        <v>45177</v>
      </c>
      <c r="M48" t="s">
        <v>51</v>
      </c>
      <c r="O48" s="24">
        <v>55824000</v>
      </c>
      <c r="P48" s="24">
        <v>27912000</v>
      </c>
      <c r="Q48" s="24">
        <v>83736000</v>
      </c>
      <c r="R48">
        <v>120</v>
      </c>
      <c r="S48">
        <f>+Contratos[[#This Row],[Plazo total con prorrogas (días)]]</f>
        <v>360</v>
      </c>
      <c r="T48" s="1">
        <v>44939</v>
      </c>
      <c r="U48" s="1">
        <v>44945</v>
      </c>
      <c r="V48" t="s">
        <v>343</v>
      </c>
      <c r="W48" s="1">
        <v>45310</v>
      </c>
      <c r="X48" s="24">
        <v>55824000</v>
      </c>
      <c r="Y48">
        <f>$D$5-Contratos[[#This Row],[Fecha de Inicio]]</f>
        <v>254</v>
      </c>
      <c r="Z48">
        <f>ROUND(Contratos[[#This Row],[dias ejecutados]]/(Contratos[[#This Row],[Fecha Finalizacion Programada]]-Contratos[[#This Row],[Fecha de Inicio]])*100,2)</f>
        <v>69.59</v>
      </c>
      <c r="AA48" s="24">
        <v>55824000</v>
      </c>
      <c r="AB48" s="24">
        <v>27912000</v>
      </c>
      <c r="AC48">
        <v>1</v>
      </c>
      <c r="AD48" s="47">
        <v>27912000</v>
      </c>
      <c r="AE48" s="47">
        <v>83736000</v>
      </c>
      <c r="AF48">
        <v>360</v>
      </c>
    </row>
    <row r="49" spans="2:32" x14ac:dyDescent="0.25">
      <c r="B49">
        <v>2023</v>
      </c>
      <c r="C49">
        <v>230020</v>
      </c>
      <c r="D49" t="s">
        <v>57</v>
      </c>
      <c r="E49" t="s">
        <v>91</v>
      </c>
      <c r="F49" t="s">
        <v>41</v>
      </c>
      <c r="G49" t="s">
        <v>43</v>
      </c>
      <c r="H49" t="s">
        <v>58</v>
      </c>
      <c r="I49" t="s">
        <v>45</v>
      </c>
      <c r="J49" t="s">
        <v>228</v>
      </c>
      <c r="K49" t="s">
        <v>49</v>
      </c>
      <c r="L49" s="1">
        <v>45190</v>
      </c>
      <c r="M49">
        <v>52065214</v>
      </c>
      <c r="N49" t="s">
        <v>365</v>
      </c>
      <c r="O49" s="24">
        <v>0</v>
      </c>
      <c r="P49" s="24">
        <v>0</v>
      </c>
      <c r="Q49" s="24">
        <v>0</v>
      </c>
      <c r="R49" t="s">
        <v>51</v>
      </c>
      <c r="S49">
        <f>+Contratos[[#This Row],[Plazo total con prorrogas (días)]]</f>
        <v>360</v>
      </c>
      <c r="T49" s="1">
        <v>44939</v>
      </c>
      <c r="U49" s="1">
        <v>44945</v>
      </c>
      <c r="V49" t="s">
        <v>343</v>
      </c>
      <c r="W49" s="1">
        <v>45310</v>
      </c>
      <c r="X49" s="24">
        <v>0</v>
      </c>
      <c r="Y49">
        <f>$D$5-Contratos[[#This Row],[Fecha de Inicio]]</f>
        <v>254</v>
      </c>
      <c r="Z49">
        <f>ROUND(Contratos[[#This Row],[dias ejecutados]]/(Contratos[[#This Row],[Fecha Finalizacion Programada]]-Contratos[[#This Row],[Fecha de Inicio]])*100,2)</f>
        <v>69.59</v>
      </c>
      <c r="AA49" s="24">
        <v>51637200</v>
      </c>
      <c r="AB49" s="24">
        <v>4186800</v>
      </c>
      <c r="AC49">
        <v>1</v>
      </c>
      <c r="AD49" s="47">
        <v>27912000</v>
      </c>
      <c r="AE49" s="47">
        <v>83736000</v>
      </c>
      <c r="AF49">
        <v>360</v>
      </c>
    </row>
    <row r="50" spans="2:32" x14ac:dyDescent="0.25">
      <c r="B50">
        <v>2023</v>
      </c>
      <c r="C50">
        <v>230126</v>
      </c>
      <c r="D50" t="s">
        <v>57</v>
      </c>
      <c r="E50" t="s">
        <v>92</v>
      </c>
      <c r="F50" t="s">
        <v>41</v>
      </c>
      <c r="G50" t="s">
        <v>43</v>
      </c>
      <c r="H50" t="s">
        <v>221</v>
      </c>
      <c r="I50" t="s">
        <v>45</v>
      </c>
      <c r="J50" t="s">
        <v>229</v>
      </c>
      <c r="K50" t="s">
        <v>47</v>
      </c>
      <c r="L50" s="1">
        <v>45194</v>
      </c>
      <c r="M50" t="s">
        <v>51</v>
      </c>
      <c r="O50" s="24">
        <v>73784000</v>
      </c>
      <c r="P50" s="24">
        <v>9223000</v>
      </c>
      <c r="Q50" s="24">
        <v>83007000</v>
      </c>
      <c r="R50">
        <v>30</v>
      </c>
      <c r="S50">
        <f>+Contratos[[#This Row],[Plazo total con prorrogas (días)]]</f>
        <v>270</v>
      </c>
      <c r="T50" s="1">
        <v>44950</v>
      </c>
      <c r="U50" s="1">
        <v>44951</v>
      </c>
      <c r="V50" t="s">
        <v>343</v>
      </c>
      <c r="W50" s="1">
        <v>45224</v>
      </c>
      <c r="X50" s="24">
        <v>73784000</v>
      </c>
      <c r="Y50">
        <f>$D$5-Contratos[[#This Row],[Fecha de Inicio]]</f>
        <v>248</v>
      </c>
      <c r="Z50">
        <f>ROUND(Contratos[[#This Row],[dias ejecutados]]/(Contratos[[#This Row],[Fecha Finalizacion Programada]]-Contratos[[#This Row],[Fecha de Inicio]])*100,2)</f>
        <v>90.84</v>
      </c>
      <c r="AA50" s="24">
        <v>73784000</v>
      </c>
      <c r="AB50" s="24">
        <v>9223000</v>
      </c>
      <c r="AC50">
        <v>1</v>
      </c>
      <c r="AD50" s="47">
        <v>9223000</v>
      </c>
      <c r="AE50" s="47">
        <v>83007000</v>
      </c>
      <c r="AF50">
        <v>270</v>
      </c>
    </row>
    <row r="51" spans="2:32" x14ac:dyDescent="0.25">
      <c r="B51">
        <v>2023</v>
      </c>
      <c r="C51">
        <v>230220</v>
      </c>
      <c r="D51" t="s">
        <v>57</v>
      </c>
      <c r="E51" t="s">
        <v>93</v>
      </c>
      <c r="F51" t="s">
        <v>41</v>
      </c>
      <c r="G51" t="s">
        <v>43</v>
      </c>
      <c r="H51" t="s">
        <v>199</v>
      </c>
      <c r="I51" t="s">
        <v>45</v>
      </c>
      <c r="J51" t="s">
        <v>230</v>
      </c>
      <c r="K51" t="s">
        <v>47</v>
      </c>
      <c r="L51" s="1">
        <v>45197</v>
      </c>
      <c r="M51" t="s">
        <v>51</v>
      </c>
      <c r="O51" s="24">
        <v>63104000</v>
      </c>
      <c r="P51" s="24">
        <v>29711467</v>
      </c>
      <c r="Q51" s="24">
        <v>92815467</v>
      </c>
      <c r="R51">
        <v>113</v>
      </c>
      <c r="S51">
        <f>+Contratos[[#This Row],[Plazo total con prorrogas (días)]]</f>
        <v>353</v>
      </c>
      <c r="T51" s="1">
        <v>44963</v>
      </c>
      <c r="U51" s="1">
        <v>44964</v>
      </c>
      <c r="V51" t="s">
        <v>343</v>
      </c>
      <c r="W51" s="1">
        <v>45321</v>
      </c>
      <c r="X51" s="24">
        <v>63104000</v>
      </c>
      <c r="Y51">
        <f>$D$5-Contratos[[#This Row],[Fecha de Inicio]]</f>
        <v>235</v>
      </c>
      <c r="Z51">
        <f>ROUND(Contratos[[#This Row],[dias ejecutados]]/(Contratos[[#This Row],[Fecha Finalizacion Programada]]-Contratos[[#This Row],[Fecha de Inicio]])*100,2)</f>
        <v>65.83</v>
      </c>
      <c r="AA51" s="24">
        <v>63104000</v>
      </c>
      <c r="AB51" s="24">
        <v>29711467</v>
      </c>
      <c r="AC51">
        <v>1</v>
      </c>
      <c r="AD51" s="47">
        <v>29711467</v>
      </c>
      <c r="AE51" s="47">
        <v>92815467</v>
      </c>
      <c r="AF51">
        <v>353</v>
      </c>
    </row>
    <row r="52" spans="2:32" x14ac:dyDescent="0.25">
      <c r="B52">
        <v>2023</v>
      </c>
      <c r="C52">
        <v>230028</v>
      </c>
      <c r="D52" t="s">
        <v>57</v>
      </c>
      <c r="E52" t="s">
        <v>94</v>
      </c>
      <c r="F52" t="s">
        <v>41</v>
      </c>
      <c r="G52" t="s">
        <v>43</v>
      </c>
      <c r="H52" t="s">
        <v>199</v>
      </c>
      <c r="I52" t="s">
        <v>45</v>
      </c>
      <c r="J52" t="s">
        <v>231</v>
      </c>
      <c r="K52" t="s">
        <v>47</v>
      </c>
      <c r="L52" s="1">
        <v>45177</v>
      </c>
      <c r="M52" t="s">
        <v>51</v>
      </c>
      <c r="O52" s="24">
        <v>34736000</v>
      </c>
      <c r="P52" s="24">
        <v>17368000</v>
      </c>
      <c r="Q52" s="24">
        <v>52104000</v>
      </c>
      <c r="R52">
        <v>120</v>
      </c>
      <c r="S52">
        <f>+Contratos[[#This Row],[Plazo total con prorrogas (días)]]</f>
        <v>360</v>
      </c>
      <c r="T52" s="1">
        <v>44939</v>
      </c>
      <c r="U52" s="1">
        <v>44945</v>
      </c>
      <c r="V52" t="s">
        <v>343</v>
      </c>
      <c r="W52" s="1">
        <v>45310</v>
      </c>
      <c r="X52" s="24">
        <v>34736000</v>
      </c>
      <c r="Y52">
        <f>$D$5-Contratos[[#This Row],[Fecha de Inicio]]</f>
        <v>254</v>
      </c>
      <c r="Z52">
        <f>ROUND(Contratos[[#This Row],[dias ejecutados]]/(Contratos[[#This Row],[Fecha Finalizacion Programada]]-Contratos[[#This Row],[Fecha de Inicio]])*100,2)</f>
        <v>69.59</v>
      </c>
      <c r="AA52" s="24">
        <v>34736000</v>
      </c>
      <c r="AB52" s="24">
        <v>17368000</v>
      </c>
      <c r="AC52">
        <v>1</v>
      </c>
      <c r="AD52" s="47">
        <v>17368000</v>
      </c>
      <c r="AE52" s="47">
        <v>52104000</v>
      </c>
      <c r="AF52">
        <v>360</v>
      </c>
    </row>
    <row r="53" spans="2:32" x14ac:dyDescent="0.25">
      <c r="B53">
        <v>2023</v>
      </c>
      <c r="C53">
        <v>230145</v>
      </c>
      <c r="D53" t="s">
        <v>57</v>
      </c>
      <c r="E53" t="s">
        <v>95</v>
      </c>
      <c r="F53" t="s">
        <v>41</v>
      </c>
      <c r="G53" t="s">
        <v>43</v>
      </c>
      <c r="H53" t="s">
        <v>221</v>
      </c>
      <c r="I53" t="s">
        <v>45</v>
      </c>
      <c r="J53" t="s">
        <v>232</v>
      </c>
      <c r="K53" t="s">
        <v>47</v>
      </c>
      <c r="L53" s="1">
        <v>45196</v>
      </c>
      <c r="M53" t="s">
        <v>51</v>
      </c>
      <c r="O53" s="24">
        <v>59872000</v>
      </c>
      <c r="P53" s="24">
        <v>29936000</v>
      </c>
      <c r="Q53" s="24">
        <v>89808000</v>
      </c>
      <c r="R53">
        <v>120</v>
      </c>
      <c r="S53">
        <f>+Contratos[[#This Row],[Plazo total con prorrogas (días)]]</f>
        <v>360</v>
      </c>
      <c r="T53" s="1">
        <v>44950</v>
      </c>
      <c r="U53" s="1">
        <v>44958</v>
      </c>
      <c r="V53" t="s">
        <v>343</v>
      </c>
      <c r="W53" s="1">
        <v>45322</v>
      </c>
      <c r="X53" s="24">
        <v>59872000</v>
      </c>
      <c r="Y53">
        <f>$D$5-Contratos[[#This Row],[Fecha de Inicio]]</f>
        <v>241</v>
      </c>
      <c r="Z53">
        <f>ROUND(Contratos[[#This Row],[dias ejecutados]]/(Contratos[[#This Row],[Fecha Finalizacion Programada]]-Contratos[[#This Row],[Fecha de Inicio]])*100,2)</f>
        <v>66.209999999999994</v>
      </c>
      <c r="AA53" s="24">
        <v>59872000</v>
      </c>
      <c r="AB53" s="24">
        <v>29936000</v>
      </c>
      <c r="AC53">
        <v>1</v>
      </c>
      <c r="AD53" s="47">
        <v>29936000</v>
      </c>
      <c r="AE53" s="47">
        <v>89808000</v>
      </c>
      <c r="AF53">
        <v>360</v>
      </c>
    </row>
    <row r="54" spans="2:32" x14ac:dyDescent="0.25">
      <c r="B54">
        <v>2023</v>
      </c>
      <c r="C54">
        <v>230056</v>
      </c>
      <c r="D54" t="s">
        <v>57</v>
      </c>
      <c r="E54" t="s">
        <v>96</v>
      </c>
      <c r="F54" t="s">
        <v>41</v>
      </c>
      <c r="G54" t="s">
        <v>43</v>
      </c>
      <c r="H54" t="s">
        <v>233</v>
      </c>
      <c r="I54" t="s">
        <v>45</v>
      </c>
      <c r="J54" t="s">
        <v>234</v>
      </c>
      <c r="K54" t="s">
        <v>47</v>
      </c>
      <c r="L54" s="1">
        <v>45191</v>
      </c>
      <c r="M54" t="s">
        <v>51</v>
      </c>
      <c r="O54" s="24">
        <v>74840000</v>
      </c>
      <c r="P54" s="24">
        <v>18211067</v>
      </c>
      <c r="Q54" s="24">
        <v>93051067</v>
      </c>
      <c r="R54">
        <v>73</v>
      </c>
      <c r="S54">
        <f>+Contratos[[#This Row],[Plazo total con prorrogas (días)]]</f>
        <v>373</v>
      </c>
      <c r="T54" s="1">
        <v>44942</v>
      </c>
      <c r="U54" s="1">
        <v>44944</v>
      </c>
      <c r="V54" t="s">
        <v>346</v>
      </c>
      <c r="W54" s="1">
        <v>45322</v>
      </c>
      <c r="X54" s="24">
        <v>74840000</v>
      </c>
      <c r="Y54">
        <f>$D$5-Contratos[[#This Row],[Fecha de Inicio]]</f>
        <v>255</v>
      </c>
      <c r="Z54">
        <f>ROUND(Contratos[[#This Row],[dias ejecutados]]/(Contratos[[#This Row],[Fecha Finalizacion Programada]]-Contratos[[#This Row],[Fecha de Inicio]])*100,2)</f>
        <v>67.459999999999994</v>
      </c>
      <c r="AA54" s="24">
        <v>74840000</v>
      </c>
      <c r="AB54" s="24">
        <v>18211067</v>
      </c>
      <c r="AC54">
        <v>1</v>
      </c>
      <c r="AD54" s="47">
        <v>18211067</v>
      </c>
      <c r="AE54" s="47">
        <v>93051067</v>
      </c>
      <c r="AF54">
        <v>373</v>
      </c>
    </row>
    <row r="55" spans="2:32" x14ac:dyDescent="0.25">
      <c r="B55">
        <v>2023</v>
      </c>
      <c r="C55">
        <v>230083</v>
      </c>
      <c r="D55" t="s">
        <v>57</v>
      </c>
      <c r="E55" t="s">
        <v>97</v>
      </c>
      <c r="F55" t="s">
        <v>41</v>
      </c>
      <c r="G55" t="s">
        <v>43</v>
      </c>
      <c r="H55" t="s">
        <v>193</v>
      </c>
      <c r="I55" t="s">
        <v>45</v>
      </c>
      <c r="J55" t="s">
        <v>235</v>
      </c>
      <c r="K55" t="s">
        <v>47</v>
      </c>
      <c r="L55" s="1">
        <v>45190</v>
      </c>
      <c r="M55" t="s">
        <v>51</v>
      </c>
      <c r="O55" s="24">
        <v>68672000</v>
      </c>
      <c r="P55" s="24">
        <v>34336000</v>
      </c>
      <c r="Q55" s="24">
        <v>103008000</v>
      </c>
      <c r="R55">
        <v>120</v>
      </c>
      <c r="S55">
        <f>+Contratos[[#This Row],[Plazo total con prorrogas (días)]]</f>
        <v>360</v>
      </c>
      <c r="T55" s="1">
        <v>44945</v>
      </c>
      <c r="U55" s="1">
        <v>44949</v>
      </c>
      <c r="V55" t="s">
        <v>343</v>
      </c>
      <c r="W55" s="1">
        <v>45315</v>
      </c>
      <c r="X55" s="24">
        <v>68672000</v>
      </c>
      <c r="Y55">
        <f>$D$5-Contratos[[#This Row],[Fecha de Inicio]]</f>
        <v>250</v>
      </c>
      <c r="Z55">
        <f>ROUND(Contratos[[#This Row],[dias ejecutados]]/(Contratos[[#This Row],[Fecha Finalizacion Programada]]-Contratos[[#This Row],[Fecha de Inicio]])*100,2)</f>
        <v>68.31</v>
      </c>
      <c r="AA55" s="24">
        <v>68672000</v>
      </c>
      <c r="AB55" s="24">
        <v>34336000</v>
      </c>
      <c r="AC55">
        <v>1</v>
      </c>
      <c r="AD55" s="47">
        <v>34336000</v>
      </c>
      <c r="AE55" s="47">
        <v>103008000</v>
      </c>
      <c r="AF55">
        <v>360</v>
      </c>
    </row>
    <row r="56" spans="2:32" x14ac:dyDescent="0.25">
      <c r="B56">
        <v>2023</v>
      </c>
      <c r="C56">
        <v>230131</v>
      </c>
      <c r="D56" t="s">
        <v>57</v>
      </c>
      <c r="E56" t="s">
        <v>97</v>
      </c>
      <c r="F56" t="s">
        <v>41</v>
      </c>
      <c r="G56" t="s">
        <v>43</v>
      </c>
      <c r="H56" t="s">
        <v>193</v>
      </c>
      <c r="I56" t="s">
        <v>45</v>
      </c>
      <c r="J56" t="s">
        <v>235</v>
      </c>
      <c r="K56" t="s">
        <v>47</v>
      </c>
      <c r="L56" s="1">
        <v>45191</v>
      </c>
      <c r="M56" t="s">
        <v>51</v>
      </c>
      <c r="O56" s="24">
        <v>68672000</v>
      </c>
      <c r="P56" s="24">
        <v>34336000</v>
      </c>
      <c r="Q56" s="24">
        <v>103008000</v>
      </c>
      <c r="R56">
        <v>120</v>
      </c>
      <c r="S56">
        <f>+Contratos[[#This Row],[Plazo total con prorrogas (días)]]</f>
        <v>360</v>
      </c>
      <c r="T56" s="1">
        <v>44950</v>
      </c>
      <c r="U56" s="1">
        <v>44951</v>
      </c>
      <c r="V56" t="s">
        <v>343</v>
      </c>
      <c r="W56" s="1">
        <v>45316</v>
      </c>
      <c r="X56" s="24">
        <v>68672000</v>
      </c>
      <c r="Y56">
        <f>$D$5-Contratos[[#This Row],[Fecha de Inicio]]</f>
        <v>248</v>
      </c>
      <c r="Z56">
        <f>ROUND(Contratos[[#This Row],[dias ejecutados]]/(Contratos[[#This Row],[Fecha Finalizacion Programada]]-Contratos[[#This Row],[Fecha de Inicio]])*100,2)</f>
        <v>67.95</v>
      </c>
      <c r="AA56" s="24">
        <v>68672000</v>
      </c>
      <c r="AB56" s="24">
        <v>34336000</v>
      </c>
      <c r="AC56">
        <v>1</v>
      </c>
      <c r="AD56" s="47">
        <v>34336000</v>
      </c>
      <c r="AE56" s="47">
        <v>103008000</v>
      </c>
      <c r="AF56">
        <v>360</v>
      </c>
    </row>
    <row r="57" spans="2:32" x14ac:dyDescent="0.25">
      <c r="B57">
        <v>2023</v>
      </c>
      <c r="C57">
        <v>230084</v>
      </c>
      <c r="D57" t="s">
        <v>57</v>
      </c>
      <c r="E57" t="s">
        <v>97</v>
      </c>
      <c r="F57" t="s">
        <v>41</v>
      </c>
      <c r="G57" t="s">
        <v>43</v>
      </c>
      <c r="H57" t="s">
        <v>193</v>
      </c>
      <c r="I57" t="s">
        <v>45</v>
      </c>
      <c r="J57" t="s">
        <v>235</v>
      </c>
      <c r="K57" t="s">
        <v>47</v>
      </c>
      <c r="L57" s="1">
        <v>45190</v>
      </c>
      <c r="M57" t="s">
        <v>51</v>
      </c>
      <c r="O57" s="24">
        <v>68672000</v>
      </c>
      <c r="P57" s="24">
        <v>34336000</v>
      </c>
      <c r="Q57" s="24">
        <v>103008000</v>
      </c>
      <c r="R57">
        <v>120</v>
      </c>
      <c r="S57">
        <f>+Contratos[[#This Row],[Plazo total con prorrogas (días)]]</f>
        <v>360</v>
      </c>
      <c r="T57" s="1">
        <v>44945</v>
      </c>
      <c r="U57" s="1">
        <v>44950</v>
      </c>
      <c r="V57" t="s">
        <v>343</v>
      </c>
      <c r="W57" s="1">
        <v>45315</v>
      </c>
      <c r="X57" s="24">
        <v>68672000</v>
      </c>
      <c r="Y57">
        <f>$D$5-Contratos[[#This Row],[Fecha de Inicio]]</f>
        <v>249</v>
      </c>
      <c r="Z57">
        <f>ROUND(Contratos[[#This Row],[dias ejecutados]]/(Contratos[[#This Row],[Fecha Finalizacion Programada]]-Contratos[[#This Row],[Fecha de Inicio]])*100,2)</f>
        <v>68.22</v>
      </c>
      <c r="AA57" s="24">
        <v>68672000</v>
      </c>
      <c r="AB57" s="24">
        <v>34336000</v>
      </c>
      <c r="AC57">
        <v>1</v>
      </c>
      <c r="AD57" s="47">
        <v>34336000</v>
      </c>
      <c r="AE57" s="47">
        <v>103008000</v>
      </c>
      <c r="AF57">
        <v>360</v>
      </c>
    </row>
    <row r="58" spans="2:32" x14ac:dyDescent="0.25">
      <c r="B58">
        <v>2023</v>
      </c>
      <c r="C58">
        <v>230132</v>
      </c>
      <c r="D58" t="s">
        <v>57</v>
      </c>
      <c r="E58" t="s">
        <v>97</v>
      </c>
      <c r="F58" t="s">
        <v>41</v>
      </c>
      <c r="G58" t="s">
        <v>43</v>
      </c>
      <c r="H58" t="s">
        <v>193</v>
      </c>
      <c r="I58" t="s">
        <v>45</v>
      </c>
      <c r="J58" t="s">
        <v>235</v>
      </c>
      <c r="K58" t="s">
        <v>47</v>
      </c>
      <c r="L58" s="1">
        <v>45189</v>
      </c>
      <c r="M58" t="s">
        <v>51</v>
      </c>
      <c r="O58" s="24">
        <v>68672000</v>
      </c>
      <c r="P58" s="24">
        <v>34336000</v>
      </c>
      <c r="Q58" s="24">
        <v>103008000</v>
      </c>
      <c r="R58">
        <v>120</v>
      </c>
      <c r="S58">
        <f>+Contratos[[#This Row],[Plazo total con prorrogas (días)]]</f>
        <v>360</v>
      </c>
      <c r="T58" s="1">
        <v>44950</v>
      </c>
      <c r="U58" s="1">
        <v>44951</v>
      </c>
      <c r="V58" t="s">
        <v>343</v>
      </c>
      <c r="W58" s="1">
        <v>45316</v>
      </c>
      <c r="X58" s="24">
        <v>68672000</v>
      </c>
      <c r="Y58">
        <f>$D$5-Contratos[[#This Row],[Fecha de Inicio]]</f>
        <v>248</v>
      </c>
      <c r="Z58">
        <f>ROUND(Contratos[[#This Row],[dias ejecutados]]/(Contratos[[#This Row],[Fecha Finalizacion Programada]]-Contratos[[#This Row],[Fecha de Inicio]])*100,2)</f>
        <v>67.95</v>
      </c>
      <c r="AA58" s="24">
        <v>68672000</v>
      </c>
      <c r="AB58" s="24">
        <v>34336000</v>
      </c>
      <c r="AC58">
        <v>1</v>
      </c>
      <c r="AD58" s="47">
        <v>34336000</v>
      </c>
      <c r="AE58" s="47">
        <v>103008000</v>
      </c>
      <c r="AF58">
        <v>360</v>
      </c>
    </row>
    <row r="59" spans="2:32" x14ac:dyDescent="0.25">
      <c r="B59">
        <v>2023</v>
      </c>
      <c r="C59">
        <v>230184</v>
      </c>
      <c r="D59" t="s">
        <v>57</v>
      </c>
      <c r="E59" t="s">
        <v>97</v>
      </c>
      <c r="F59" t="s">
        <v>41</v>
      </c>
      <c r="G59" t="s">
        <v>43</v>
      </c>
      <c r="H59" t="s">
        <v>193</v>
      </c>
      <c r="I59" t="s">
        <v>45</v>
      </c>
      <c r="J59" t="s">
        <v>235</v>
      </c>
      <c r="K59" t="s">
        <v>47</v>
      </c>
      <c r="L59" s="1">
        <v>45197</v>
      </c>
      <c r="M59" t="s">
        <v>51</v>
      </c>
      <c r="O59" s="24">
        <v>68672000</v>
      </c>
      <c r="P59" s="24">
        <v>33763733</v>
      </c>
      <c r="Q59" s="24">
        <v>102435733</v>
      </c>
      <c r="R59">
        <v>118</v>
      </c>
      <c r="S59">
        <f>+Contratos[[#This Row],[Plazo total con prorrogas (días)]]</f>
        <v>358</v>
      </c>
      <c r="T59" s="1">
        <v>44957</v>
      </c>
      <c r="U59" s="1">
        <v>44959</v>
      </c>
      <c r="V59" t="s">
        <v>343</v>
      </c>
      <c r="W59" s="1">
        <v>45321</v>
      </c>
      <c r="X59" s="24">
        <v>68672000</v>
      </c>
      <c r="Y59">
        <f>$D$5-Contratos[[#This Row],[Fecha de Inicio]]</f>
        <v>240</v>
      </c>
      <c r="Z59">
        <f>ROUND(Contratos[[#This Row],[dias ejecutados]]/(Contratos[[#This Row],[Fecha Finalizacion Programada]]-Contratos[[#This Row],[Fecha de Inicio]])*100,2)</f>
        <v>66.3</v>
      </c>
      <c r="AA59" s="24">
        <v>68672000</v>
      </c>
      <c r="AB59" s="24">
        <v>33763733</v>
      </c>
      <c r="AC59">
        <v>1</v>
      </c>
      <c r="AD59" s="47">
        <v>33763733</v>
      </c>
      <c r="AE59" s="47">
        <v>102435733</v>
      </c>
      <c r="AF59">
        <v>358</v>
      </c>
    </row>
    <row r="60" spans="2:32" x14ac:dyDescent="0.25">
      <c r="B60">
        <v>2023</v>
      </c>
      <c r="C60">
        <v>230120</v>
      </c>
      <c r="D60" t="s">
        <v>57</v>
      </c>
      <c r="E60" t="s">
        <v>80</v>
      </c>
      <c r="F60" t="s">
        <v>41</v>
      </c>
      <c r="G60" t="s">
        <v>43</v>
      </c>
      <c r="H60" t="s">
        <v>236</v>
      </c>
      <c r="I60" t="s">
        <v>45</v>
      </c>
      <c r="J60" t="s">
        <v>237</v>
      </c>
      <c r="K60" t="s">
        <v>47</v>
      </c>
      <c r="L60" s="1">
        <v>45191</v>
      </c>
      <c r="M60" t="s">
        <v>51</v>
      </c>
      <c r="O60" s="24">
        <v>71098000</v>
      </c>
      <c r="P60" s="24">
        <v>20456267</v>
      </c>
      <c r="Q60" s="24">
        <v>91554267</v>
      </c>
      <c r="R60">
        <v>82</v>
      </c>
      <c r="S60">
        <f>+Contratos[[#This Row],[Plazo total con prorrogas (días)]]</f>
        <v>367</v>
      </c>
      <c r="T60" s="1">
        <v>44946</v>
      </c>
      <c r="U60" s="1">
        <v>44951</v>
      </c>
      <c r="V60" t="s">
        <v>347</v>
      </c>
      <c r="W60" s="1">
        <v>45322</v>
      </c>
      <c r="X60" s="24">
        <v>71098000</v>
      </c>
      <c r="Y60">
        <f>$D$5-Contratos[[#This Row],[Fecha de Inicio]]</f>
        <v>248</v>
      </c>
      <c r="Z60">
        <f>ROUND(Contratos[[#This Row],[dias ejecutados]]/(Contratos[[#This Row],[Fecha Finalizacion Programada]]-Contratos[[#This Row],[Fecha de Inicio]])*100,2)</f>
        <v>66.849999999999994</v>
      </c>
      <c r="AA60" s="24">
        <v>71098000</v>
      </c>
      <c r="AB60" s="24">
        <v>20456267</v>
      </c>
      <c r="AC60">
        <v>1</v>
      </c>
      <c r="AD60" s="47">
        <v>20456267</v>
      </c>
      <c r="AE60" s="47">
        <v>91554267</v>
      </c>
      <c r="AF60">
        <v>367</v>
      </c>
    </row>
    <row r="61" spans="2:32" x14ac:dyDescent="0.25">
      <c r="B61">
        <v>2023</v>
      </c>
      <c r="C61">
        <v>230012</v>
      </c>
      <c r="D61" t="s">
        <v>57</v>
      </c>
      <c r="E61" t="s">
        <v>98</v>
      </c>
      <c r="F61" t="s">
        <v>41</v>
      </c>
      <c r="G61" t="s">
        <v>43</v>
      </c>
      <c r="H61" t="s">
        <v>204</v>
      </c>
      <c r="I61" t="s">
        <v>45</v>
      </c>
      <c r="J61" t="s">
        <v>238</v>
      </c>
      <c r="K61" t="s">
        <v>47</v>
      </c>
      <c r="L61" s="1">
        <v>45182</v>
      </c>
      <c r="M61" t="s">
        <v>51</v>
      </c>
      <c r="O61" s="24">
        <v>41424000</v>
      </c>
      <c r="P61" s="24">
        <v>20712000</v>
      </c>
      <c r="Q61" s="24">
        <v>62136000</v>
      </c>
      <c r="R61">
        <v>120</v>
      </c>
      <c r="S61">
        <f>+Contratos[[#This Row],[Plazo total con prorrogas (días)]]</f>
        <v>360</v>
      </c>
      <c r="T61" s="1">
        <v>44937</v>
      </c>
      <c r="U61" s="1">
        <v>44945</v>
      </c>
      <c r="V61" t="s">
        <v>343</v>
      </c>
      <c r="W61" s="1">
        <v>45310</v>
      </c>
      <c r="X61" s="24">
        <v>41424000</v>
      </c>
      <c r="Y61">
        <f>$D$5-Contratos[[#This Row],[Fecha de Inicio]]</f>
        <v>254</v>
      </c>
      <c r="Z61">
        <f>ROUND(Contratos[[#This Row],[dias ejecutados]]/(Contratos[[#This Row],[Fecha Finalizacion Programada]]-Contratos[[#This Row],[Fecha de Inicio]])*100,2)</f>
        <v>69.59</v>
      </c>
      <c r="AA61" s="24">
        <v>41424000</v>
      </c>
      <c r="AB61" s="24">
        <v>20712000</v>
      </c>
      <c r="AC61">
        <v>1</v>
      </c>
      <c r="AD61" s="47">
        <v>20712000</v>
      </c>
      <c r="AE61" s="47">
        <v>62136000</v>
      </c>
      <c r="AF61">
        <v>360</v>
      </c>
    </row>
    <row r="62" spans="2:32" x14ac:dyDescent="0.25">
      <c r="B62">
        <v>2023</v>
      </c>
      <c r="C62">
        <v>230018</v>
      </c>
      <c r="D62" t="s">
        <v>57</v>
      </c>
      <c r="E62" t="s">
        <v>99</v>
      </c>
      <c r="F62" t="s">
        <v>41</v>
      </c>
      <c r="G62" t="s">
        <v>43</v>
      </c>
      <c r="H62" t="s">
        <v>215</v>
      </c>
      <c r="I62" t="s">
        <v>45</v>
      </c>
      <c r="J62" t="s">
        <v>239</v>
      </c>
      <c r="K62" t="s">
        <v>47</v>
      </c>
      <c r="L62" s="1">
        <v>45189</v>
      </c>
      <c r="M62" t="s">
        <v>51</v>
      </c>
      <c r="O62" s="24">
        <v>32256000</v>
      </c>
      <c r="P62" s="24">
        <v>13036800</v>
      </c>
      <c r="Q62" s="24">
        <v>45292800</v>
      </c>
      <c r="R62">
        <v>97</v>
      </c>
      <c r="S62">
        <f>+Contratos[[#This Row],[Plazo total con prorrogas (días)]]</f>
        <v>337</v>
      </c>
      <c r="T62" s="1">
        <v>44939</v>
      </c>
      <c r="U62" s="1">
        <v>44949</v>
      </c>
      <c r="V62" t="s">
        <v>343</v>
      </c>
      <c r="W62" s="1">
        <v>45289</v>
      </c>
      <c r="X62" s="24">
        <v>32256000</v>
      </c>
      <c r="Y62">
        <f>$D$5-Contratos[[#This Row],[Fecha de Inicio]]</f>
        <v>250</v>
      </c>
      <c r="Z62">
        <f>ROUND(Contratos[[#This Row],[dias ejecutados]]/(Contratos[[#This Row],[Fecha Finalizacion Programada]]-Contratos[[#This Row],[Fecha de Inicio]])*100,2)</f>
        <v>73.53</v>
      </c>
      <c r="AA62" s="24">
        <v>32256000</v>
      </c>
      <c r="AB62" s="24">
        <v>13036800</v>
      </c>
      <c r="AC62">
        <v>1</v>
      </c>
      <c r="AD62" s="47">
        <v>13036800</v>
      </c>
      <c r="AE62" s="47">
        <v>45292800</v>
      </c>
      <c r="AF62">
        <v>337</v>
      </c>
    </row>
    <row r="63" spans="2:32" x14ac:dyDescent="0.25">
      <c r="B63">
        <v>2023</v>
      </c>
      <c r="C63">
        <v>230071</v>
      </c>
      <c r="D63" t="s">
        <v>57</v>
      </c>
      <c r="E63" t="s">
        <v>100</v>
      </c>
      <c r="F63" t="s">
        <v>41</v>
      </c>
      <c r="G63" t="s">
        <v>43</v>
      </c>
      <c r="H63" t="s">
        <v>240</v>
      </c>
      <c r="I63" t="s">
        <v>45</v>
      </c>
      <c r="J63" t="s">
        <v>241</v>
      </c>
      <c r="K63" t="s">
        <v>47</v>
      </c>
      <c r="L63" s="1">
        <v>45195</v>
      </c>
      <c r="M63" t="s">
        <v>51</v>
      </c>
      <c r="O63" s="24">
        <v>32256000</v>
      </c>
      <c r="P63" s="24">
        <v>14112000</v>
      </c>
      <c r="Q63" s="24">
        <v>46368000</v>
      </c>
      <c r="R63">
        <v>105</v>
      </c>
      <c r="S63">
        <f>+Contratos[[#This Row],[Plazo total con prorrogas (días)]]</f>
        <v>345</v>
      </c>
      <c r="T63" s="1">
        <v>44944</v>
      </c>
      <c r="U63" s="1">
        <v>44958</v>
      </c>
      <c r="V63" t="s">
        <v>343</v>
      </c>
      <c r="W63" s="1">
        <v>45307</v>
      </c>
      <c r="X63" s="24">
        <v>32256000</v>
      </c>
      <c r="Y63">
        <f>$D$5-Contratos[[#This Row],[Fecha de Inicio]]</f>
        <v>241</v>
      </c>
      <c r="Z63">
        <f>ROUND(Contratos[[#This Row],[dias ejecutados]]/(Contratos[[#This Row],[Fecha Finalizacion Programada]]-Contratos[[#This Row],[Fecha de Inicio]])*100,2)</f>
        <v>69.05</v>
      </c>
      <c r="AA63" s="24">
        <v>32256000</v>
      </c>
      <c r="AB63" s="24">
        <v>14112000</v>
      </c>
      <c r="AC63">
        <v>1</v>
      </c>
      <c r="AD63" s="47">
        <v>14112000</v>
      </c>
      <c r="AE63" s="47">
        <v>46368000</v>
      </c>
      <c r="AF63">
        <v>345</v>
      </c>
    </row>
    <row r="64" spans="2:32" x14ac:dyDescent="0.25">
      <c r="B64">
        <v>2023</v>
      </c>
      <c r="C64">
        <v>230074</v>
      </c>
      <c r="D64" t="s">
        <v>57</v>
      </c>
      <c r="E64" t="s">
        <v>100</v>
      </c>
      <c r="F64" t="s">
        <v>41</v>
      </c>
      <c r="G64" t="s">
        <v>43</v>
      </c>
      <c r="H64" t="s">
        <v>240</v>
      </c>
      <c r="I64" t="s">
        <v>45</v>
      </c>
      <c r="J64" t="s">
        <v>241</v>
      </c>
      <c r="K64" t="s">
        <v>47</v>
      </c>
      <c r="L64" s="1">
        <v>45195</v>
      </c>
      <c r="M64" t="s">
        <v>51</v>
      </c>
      <c r="O64" s="24">
        <v>32256000</v>
      </c>
      <c r="P64" s="24">
        <v>14112000</v>
      </c>
      <c r="Q64" s="24">
        <v>46368000</v>
      </c>
      <c r="R64">
        <v>105</v>
      </c>
      <c r="S64">
        <f>+Contratos[[#This Row],[Plazo total con prorrogas (días)]]</f>
        <v>345</v>
      </c>
      <c r="T64" s="1">
        <v>44944</v>
      </c>
      <c r="U64" s="1">
        <v>44958</v>
      </c>
      <c r="V64" t="s">
        <v>343</v>
      </c>
      <c r="W64" s="1">
        <v>45307</v>
      </c>
      <c r="X64" s="24">
        <v>32256000</v>
      </c>
      <c r="Y64">
        <f>$D$5-Contratos[[#This Row],[Fecha de Inicio]]</f>
        <v>241</v>
      </c>
      <c r="Z64">
        <f>ROUND(Contratos[[#This Row],[dias ejecutados]]/(Contratos[[#This Row],[Fecha Finalizacion Programada]]-Contratos[[#This Row],[Fecha de Inicio]])*100,2)</f>
        <v>69.05</v>
      </c>
      <c r="AA64" s="24">
        <v>32256000</v>
      </c>
      <c r="AB64" s="24">
        <v>14112000</v>
      </c>
      <c r="AC64">
        <v>1</v>
      </c>
      <c r="AD64" s="47">
        <v>14112000</v>
      </c>
      <c r="AE64" s="47">
        <v>46368000</v>
      </c>
      <c r="AF64">
        <v>345</v>
      </c>
    </row>
    <row r="65" spans="2:32" x14ac:dyDescent="0.25">
      <c r="B65">
        <v>2023</v>
      </c>
      <c r="C65">
        <v>230035</v>
      </c>
      <c r="D65" t="s">
        <v>57</v>
      </c>
      <c r="E65" t="s">
        <v>101</v>
      </c>
      <c r="F65" t="s">
        <v>41</v>
      </c>
      <c r="G65" t="s">
        <v>43</v>
      </c>
      <c r="H65" t="s">
        <v>242</v>
      </c>
      <c r="I65" t="s">
        <v>45</v>
      </c>
      <c r="J65" t="s">
        <v>243</v>
      </c>
      <c r="K65" t="s">
        <v>47</v>
      </c>
      <c r="L65" s="1">
        <v>45197</v>
      </c>
      <c r="M65" t="s">
        <v>51</v>
      </c>
      <c r="O65" s="24">
        <v>44656000</v>
      </c>
      <c r="P65" s="24">
        <v>21955866</v>
      </c>
      <c r="Q65" s="24">
        <v>66611866</v>
      </c>
      <c r="R65">
        <v>118</v>
      </c>
      <c r="S65">
        <f>+Contratos[[#This Row],[Plazo total con prorrogas (días)]]</f>
        <v>358</v>
      </c>
      <c r="T65" s="1">
        <v>44942</v>
      </c>
      <c r="U65" s="1">
        <v>44959</v>
      </c>
      <c r="V65" t="s">
        <v>343</v>
      </c>
      <c r="W65" s="1">
        <v>45321</v>
      </c>
      <c r="X65" s="24">
        <v>44656000</v>
      </c>
      <c r="Y65">
        <f>$D$5-Contratos[[#This Row],[Fecha de Inicio]]</f>
        <v>240</v>
      </c>
      <c r="Z65">
        <f>ROUND(Contratos[[#This Row],[dias ejecutados]]/(Contratos[[#This Row],[Fecha Finalizacion Programada]]-Contratos[[#This Row],[Fecha de Inicio]])*100,2)</f>
        <v>66.3</v>
      </c>
      <c r="AA65" s="24">
        <v>44656000</v>
      </c>
      <c r="AB65" s="24">
        <v>21955866</v>
      </c>
      <c r="AC65">
        <v>1</v>
      </c>
      <c r="AD65" s="47">
        <v>21955866</v>
      </c>
      <c r="AE65" s="47">
        <v>66611866</v>
      </c>
      <c r="AF65">
        <v>358</v>
      </c>
    </row>
    <row r="66" spans="2:32" x14ac:dyDescent="0.25">
      <c r="B66">
        <v>2023</v>
      </c>
      <c r="C66">
        <v>230107</v>
      </c>
      <c r="D66" t="s">
        <v>57</v>
      </c>
      <c r="E66" t="s">
        <v>102</v>
      </c>
      <c r="F66" t="s">
        <v>41</v>
      </c>
      <c r="G66" t="s">
        <v>43</v>
      </c>
      <c r="H66" t="s">
        <v>244</v>
      </c>
      <c r="I66" t="s">
        <v>45</v>
      </c>
      <c r="J66" t="s">
        <v>245</v>
      </c>
      <c r="K66" t="s">
        <v>47</v>
      </c>
      <c r="L66" s="1">
        <v>45175</v>
      </c>
      <c r="M66" t="s">
        <v>51</v>
      </c>
      <c r="O66" s="24">
        <v>36288000</v>
      </c>
      <c r="P66" s="24">
        <v>7526400</v>
      </c>
      <c r="Q66" s="24">
        <v>43814400</v>
      </c>
      <c r="R66">
        <v>56</v>
      </c>
      <c r="S66">
        <f>+Contratos[[#This Row],[Plazo total con prorrogas (días)]]</f>
        <v>326</v>
      </c>
      <c r="T66" s="1">
        <v>44945</v>
      </c>
      <c r="U66" s="1">
        <v>44949</v>
      </c>
      <c r="V66" t="s">
        <v>342</v>
      </c>
      <c r="W66" s="1">
        <v>45278</v>
      </c>
      <c r="X66" s="24">
        <v>36288000</v>
      </c>
      <c r="Y66">
        <f>$D$5-Contratos[[#This Row],[Fecha de Inicio]]</f>
        <v>250</v>
      </c>
      <c r="Z66">
        <f>ROUND(Contratos[[#This Row],[dias ejecutados]]/(Contratos[[#This Row],[Fecha Finalizacion Programada]]-Contratos[[#This Row],[Fecha de Inicio]])*100,2)</f>
        <v>75.989999999999995</v>
      </c>
      <c r="AA66" s="24">
        <v>36288000</v>
      </c>
      <c r="AB66" s="24">
        <v>7526400</v>
      </c>
      <c r="AC66">
        <v>1</v>
      </c>
      <c r="AD66" s="47">
        <v>7526400</v>
      </c>
      <c r="AE66" s="47">
        <v>43814400</v>
      </c>
      <c r="AF66">
        <v>326</v>
      </c>
    </row>
    <row r="67" spans="2:32" x14ac:dyDescent="0.25">
      <c r="B67">
        <v>2023</v>
      </c>
      <c r="C67">
        <v>230107</v>
      </c>
      <c r="D67" t="s">
        <v>57</v>
      </c>
      <c r="E67" t="s">
        <v>102</v>
      </c>
      <c r="F67" t="s">
        <v>41</v>
      </c>
      <c r="G67" t="s">
        <v>43</v>
      </c>
      <c r="H67" t="s">
        <v>244</v>
      </c>
      <c r="I67" t="s">
        <v>45</v>
      </c>
      <c r="J67" t="s">
        <v>245</v>
      </c>
      <c r="K67" t="s">
        <v>357</v>
      </c>
      <c r="L67" s="1">
        <v>45182</v>
      </c>
      <c r="M67" t="s">
        <v>51</v>
      </c>
      <c r="O67" s="24">
        <v>0</v>
      </c>
      <c r="P67" s="24">
        <v>0</v>
      </c>
      <c r="Q67" s="24">
        <v>0</v>
      </c>
      <c r="R67" t="s">
        <v>51</v>
      </c>
      <c r="S67">
        <f>+Contratos[[#This Row],[Plazo total con prorrogas (días)]]</f>
        <v>326</v>
      </c>
      <c r="T67" s="1">
        <v>44945</v>
      </c>
      <c r="U67" s="1">
        <v>44949</v>
      </c>
      <c r="V67" t="s">
        <v>342</v>
      </c>
      <c r="W67" s="1">
        <v>45278</v>
      </c>
      <c r="X67" s="24">
        <v>0</v>
      </c>
      <c r="Y67">
        <f>$D$5-Contratos[[#This Row],[Fecha de Inicio]]</f>
        <v>250</v>
      </c>
      <c r="Z67">
        <f>ROUND(Contratos[[#This Row],[dias ejecutados]]/(Contratos[[#This Row],[Fecha Finalizacion Programada]]-Contratos[[#This Row],[Fecha de Inicio]])*100,2)</f>
        <v>75.989999999999995</v>
      </c>
      <c r="AA67" s="24">
        <v>0</v>
      </c>
      <c r="AB67" s="24">
        <v>0</v>
      </c>
      <c r="AC67">
        <v>1</v>
      </c>
      <c r="AD67" s="47">
        <v>7526400</v>
      </c>
      <c r="AE67" s="47">
        <v>43814400</v>
      </c>
      <c r="AF67">
        <v>326</v>
      </c>
    </row>
    <row r="68" spans="2:32" x14ac:dyDescent="0.25">
      <c r="B68">
        <v>2023</v>
      </c>
      <c r="C68">
        <v>230094</v>
      </c>
      <c r="D68" t="s">
        <v>57</v>
      </c>
      <c r="E68" t="s">
        <v>103</v>
      </c>
      <c r="F68" t="s">
        <v>41</v>
      </c>
      <c r="G68" t="s">
        <v>43</v>
      </c>
      <c r="H68" t="s">
        <v>221</v>
      </c>
      <c r="I68" t="s">
        <v>45</v>
      </c>
      <c r="J68" t="s">
        <v>246</v>
      </c>
      <c r="K68" t="s">
        <v>47</v>
      </c>
      <c r="L68" s="1">
        <v>45180</v>
      </c>
      <c r="M68" t="s">
        <v>51</v>
      </c>
      <c r="O68" s="24">
        <v>59872000</v>
      </c>
      <c r="P68" s="24">
        <v>29936000</v>
      </c>
      <c r="Q68" s="24">
        <v>89808000</v>
      </c>
      <c r="R68">
        <v>120</v>
      </c>
      <c r="S68">
        <f>+Contratos[[#This Row],[Plazo total con prorrogas (días)]]</f>
        <v>360</v>
      </c>
      <c r="T68" s="1">
        <v>44945</v>
      </c>
      <c r="U68" s="1">
        <v>44951</v>
      </c>
      <c r="V68" t="s">
        <v>343</v>
      </c>
      <c r="W68" s="1">
        <v>45316</v>
      </c>
      <c r="X68" s="24">
        <v>59872000</v>
      </c>
      <c r="Y68">
        <f>$D$5-Contratos[[#This Row],[Fecha de Inicio]]</f>
        <v>248</v>
      </c>
      <c r="Z68">
        <f>ROUND(Contratos[[#This Row],[dias ejecutados]]/(Contratos[[#This Row],[Fecha Finalizacion Programada]]-Contratos[[#This Row],[Fecha de Inicio]])*100,2)</f>
        <v>67.95</v>
      </c>
      <c r="AA68" s="24">
        <v>59872000</v>
      </c>
      <c r="AB68" s="24">
        <v>29936000</v>
      </c>
      <c r="AC68">
        <v>1</v>
      </c>
      <c r="AD68" s="47">
        <v>29936000</v>
      </c>
      <c r="AE68" s="47">
        <v>89808000</v>
      </c>
      <c r="AF68">
        <v>360</v>
      </c>
    </row>
    <row r="69" spans="2:32" x14ac:dyDescent="0.25">
      <c r="B69">
        <v>2023</v>
      </c>
      <c r="C69">
        <v>230086</v>
      </c>
      <c r="D69" t="s">
        <v>57</v>
      </c>
      <c r="E69" t="s">
        <v>104</v>
      </c>
      <c r="F69" t="s">
        <v>41</v>
      </c>
      <c r="G69" t="s">
        <v>43</v>
      </c>
      <c r="H69" t="s">
        <v>199</v>
      </c>
      <c r="I69" t="s">
        <v>45</v>
      </c>
      <c r="J69" t="s">
        <v>247</v>
      </c>
      <c r="K69" t="s">
        <v>47</v>
      </c>
      <c r="L69" s="1">
        <v>45181</v>
      </c>
      <c r="M69" t="s">
        <v>51</v>
      </c>
      <c r="O69" s="24">
        <v>31430880</v>
      </c>
      <c r="P69" s="24">
        <v>15715440</v>
      </c>
      <c r="Q69" s="24">
        <v>47146320</v>
      </c>
      <c r="R69">
        <v>120</v>
      </c>
      <c r="S69">
        <f>+Contratos[[#This Row],[Plazo total con prorrogas (días)]]</f>
        <v>360</v>
      </c>
      <c r="T69" s="1">
        <v>44945</v>
      </c>
      <c r="U69" s="1">
        <v>44951</v>
      </c>
      <c r="V69" t="s">
        <v>343</v>
      </c>
      <c r="W69" s="1">
        <v>45316</v>
      </c>
      <c r="X69" s="24">
        <v>31430880</v>
      </c>
      <c r="Y69">
        <f>$D$5-Contratos[[#This Row],[Fecha de Inicio]]</f>
        <v>248</v>
      </c>
      <c r="Z69">
        <f>ROUND(Contratos[[#This Row],[dias ejecutados]]/(Contratos[[#This Row],[Fecha Finalizacion Programada]]-Contratos[[#This Row],[Fecha de Inicio]])*100,2)</f>
        <v>67.95</v>
      </c>
      <c r="AA69" s="24">
        <v>31430880</v>
      </c>
      <c r="AB69" s="24">
        <v>15715440</v>
      </c>
      <c r="AC69">
        <v>1</v>
      </c>
      <c r="AD69" s="47">
        <v>15715440</v>
      </c>
      <c r="AE69" s="47">
        <v>47146320</v>
      </c>
      <c r="AF69">
        <v>360</v>
      </c>
    </row>
    <row r="70" spans="2:32" x14ac:dyDescent="0.25">
      <c r="B70">
        <v>2023</v>
      </c>
      <c r="C70">
        <v>230130</v>
      </c>
      <c r="D70" t="s">
        <v>57</v>
      </c>
      <c r="E70" t="s">
        <v>105</v>
      </c>
      <c r="F70" t="s">
        <v>41</v>
      </c>
      <c r="G70" t="s">
        <v>43</v>
      </c>
      <c r="H70" t="s">
        <v>193</v>
      </c>
      <c r="I70" t="s">
        <v>45</v>
      </c>
      <c r="J70" t="s">
        <v>248</v>
      </c>
      <c r="K70" t="s">
        <v>47</v>
      </c>
      <c r="L70" s="1">
        <v>45194</v>
      </c>
      <c r="M70" t="s">
        <v>51</v>
      </c>
      <c r="O70" s="24">
        <v>84936000</v>
      </c>
      <c r="P70" s="24">
        <v>38929000</v>
      </c>
      <c r="Q70" s="24">
        <v>123865000</v>
      </c>
      <c r="R70">
        <v>110</v>
      </c>
      <c r="S70">
        <f>+Contratos[[#This Row],[Plazo total con prorrogas (días)]]</f>
        <v>350</v>
      </c>
      <c r="T70" s="1">
        <v>44950</v>
      </c>
      <c r="U70" s="1">
        <v>44951</v>
      </c>
      <c r="V70" t="s">
        <v>343</v>
      </c>
      <c r="W70" s="1">
        <v>45305</v>
      </c>
      <c r="X70" s="24">
        <v>84936000</v>
      </c>
      <c r="Y70">
        <f>$D$5-Contratos[[#This Row],[Fecha de Inicio]]</f>
        <v>248</v>
      </c>
      <c r="Z70">
        <f>ROUND(Contratos[[#This Row],[dias ejecutados]]/(Contratos[[#This Row],[Fecha Finalizacion Programada]]-Contratos[[#This Row],[Fecha de Inicio]])*100,2)</f>
        <v>70.06</v>
      </c>
      <c r="AA70" s="24">
        <v>84936000</v>
      </c>
      <c r="AB70" s="24">
        <v>38929000</v>
      </c>
      <c r="AC70">
        <v>1</v>
      </c>
      <c r="AD70" s="47">
        <v>38929000</v>
      </c>
      <c r="AE70" s="47">
        <v>123865000</v>
      </c>
      <c r="AF70">
        <v>350</v>
      </c>
    </row>
    <row r="71" spans="2:32" x14ac:dyDescent="0.25">
      <c r="B71">
        <v>2023</v>
      </c>
      <c r="C71">
        <v>230151</v>
      </c>
      <c r="D71" t="s">
        <v>57</v>
      </c>
      <c r="E71" t="s">
        <v>106</v>
      </c>
      <c r="F71" t="s">
        <v>41</v>
      </c>
      <c r="G71" t="s">
        <v>43</v>
      </c>
      <c r="H71" t="s">
        <v>58</v>
      </c>
      <c r="I71" t="s">
        <v>45</v>
      </c>
      <c r="J71" t="s">
        <v>249</v>
      </c>
      <c r="K71" t="s">
        <v>47</v>
      </c>
      <c r="L71" s="1">
        <v>45188</v>
      </c>
      <c r="M71" t="s">
        <v>51</v>
      </c>
      <c r="O71" s="24">
        <v>63104000</v>
      </c>
      <c r="P71" s="24">
        <v>31552000</v>
      </c>
      <c r="Q71" s="24">
        <v>94656000</v>
      </c>
      <c r="R71">
        <v>120</v>
      </c>
      <c r="S71">
        <f>+Contratos[[#This Row],[Plazo total con prorrogas (días)]]</f>
        <v>360</v>
      </c>
      <c r="T71" s="1">
        <v>44952</v>
      </c>
      <c r="U71" s="1">
        <v>44956</v>
      </c>
      <c r="V71" t="s">
        <v>343</v>
      </c>
      <c r="W71" s="1">
        <v>45321</v>
      </c>
      <c r="X71" s="24">
        <v>63104000</v>
      </c>
      <c r="Y71">
        <f>$D$5-Contratos[[#This Row],[Fecha de Inicio]]</f>
        <v>243</v>
      </c>
      <c r="Z71">
        <f>ROUND(Contratos[[#This Row],[dias ejecutados]]/(Contratos[[#This Row],[Fecha Finalizacion Programada]]-Contratos[[#This Row],[Fecha de Inicio]])*100,2)</f>
        <v>66.58</v>
      </c>
      <c r="AA71" s="24">
        <v>63104000</v>
      </c>
      <c r="AB71" s="24">
        <v>31552000</v>
      </c>
      <c r="AC71">
        <v>1</v>
      </c>
      <c r="AD71" s="47">
        <v>31552000</v>
      </c>
      <c r="AE71" s="47">
        <v>94656000</v>
      </c>
      <c r="AF71">
        <v>360</v>
      </c>
    </row>
    <row r="72" spans="2:32" x14ac:dyDescent="0.25">
      <c r="B72">
        <v>2023</v>
      </c>
      <c r="C72">
        <v>230153</v>
      </c>
      <c r="D72" t="s">
        <v>57</v>
      </c>
      <c r="E72" t="s">
        <v>107</v>
      </c>
      <c r="F72" t="s">
        <v>41</v>
      </c>
      <c r="G72" t="s">
        <v>43</v>
      </c>
      <c r="H72" t="s">
        <v>204</v>
      </c>
      <c r="I72" t="s">
        <v>45</v>
      </c>
      <c r="J72" t="s">
        <v>250</v>
      </c>
      <c r="K72" t="s">
        <v>47</v>
      </c>
      <c r="L72" s="1">
        <v>45196</v>
      </c>
      <c r="M72" t="s">
        <v>51</v>
      </c>
      <c r="O72" s="24">
        <v>63104000</v>
      </c>
      <c r="P72" s="24">
        <v>31552000</v>
      </c>
      <c r="Q72" s="24">
        <v>94656000</v>
      </c>
      <c r="R72">
        <v>120</v>
      </c>
      <c r="S72">
        <f>+Contratos[[#This Row],[Plazo total con prorrogas (días)]]</f>
        <v>360</v>
      </c>
      <c r="T72" s="1">
        <v>44956</v>
      </c>
      <c r="U72" s="1">
        <v>44958</v>
      </c>
      <c r="V72" t="s">
        <v>343</v>
      </c>
      <c r="W72" s="1">
        <v>45323</v>
      </c>
      <c r="X72" s="24">
        <v>63104000</v>
      </c>
      <c r="Y72">
        <f>$D$5-Contratos[[#This Row],[Fecha de Inicio]]</f>
        <v>241</v>
      </c>
      <c r="Z72">
        <f>ROUND(Contratos[[#This Row],[dias ejecutados]]/(Contratos[[#This Row],[Fecha Finalizacion Programada]]-Contratos[[#This Row],[Fecha de Inicio]])*100,2)</f>
        <v>66.03</v>
      </c>
      <c r="AA72" s="24">
        <v>63104000</v>
      </c>
      <c r="AB72" s="24">
        <v>31552000</v>
      </c>
      <c r="AC72">
        <v>1</v>
      </c>
      <c r="AD72" s="47">
        <v>31552000</v>
      </c>
      <c r="AE72" s="47">
        <v>94656000</v>
      </c>
      <c r="AF72">
        <v>360</v>
      </c>
    </row>
    <row r="73" spans="2:32" x14ac:dyDescent="0.25">
      <c r="B73">
        <v>2023</v>
      </c>
      <c r="C73">
        <v>230176</v>
      </c>
      <c r="D73" t="s">
        <v>57</v>
      </c>
      <c r="E73" t="s">
        <v>108</v>
      </c>
      <c r="F73" t="s">
        <v>41</v>
      </c>
      <c r="G73" t="s">
        <v>43</v>
      </c>
      <c r="H73" t="s">
        <v>201</v>
      </c>
      <c r="I73" t="s">
        <v>45</v>
      </c>
      <c r="J73" t="s">
        <v>251</v>
      </c>
      <c r="K73" t="s">
        <v>47</v>
      </c>
      <c r="L73" s="1">
        <v>45196</v>
      </c>
      <c r="M73" t="s">
        <v>51</v>
      </c>
      <c r="O73" s="24">
        <v>26056000</v>
      </c>
      <c r="P73" s="24">
        <v>12919433</v>
      </c>
      <c r="Q73" s="24">
        <v>38975433</v>
      </c>
      <c r="R73">
        <v>119</v>
      </c>
      <c r="S73">
        <f>+Contratos[[#This Row],[Plazo total con prorrogas (días)]]</f>
        <v>359</v>
      </c>
      <c r="T73" s="1">
        <v>44957</v>
      </c>
      <c r="U73" s="1">
        <v>44958</v>
      </c>
      <c r="V73" t="s">
        <v>343</v>
      </c>
      <c r="W73" s="1">
        <v>45321</v>
      </c>
      <c r="X73" s="24">
        <v>26056000</v>
      </c>
      <c r="Y73">
        <f>$D$5-Contratos[[#This Row],[Fecha de Inicio]]</f>
        <v>241</v>
      </c>
      <c r="Z73">
        <f>ROUND(Contratos[[#This Row],[dias ejecutados]]/(Contratos[[#This Row],[Fecha Finalizacion Programada]]-Contratos[[#This Row],[Fecha de Inicio]])*100,2)</f>
        <v>66.39</v>
      </c>
      <c r="AA73" s="24">
        <v>26056000</v>
      </c>
      <c r="AB73" s="24">
        <v>12919433</v>
      </c>
      <c r="AC73">
        <v>1</v>
      </c>
      <c r="AD73" s="47">
        <v>12919433</v>
      </c>
      <c r="AE73" s="47">
        <v>38975433</v>
      </c>
      <c r="AF73">
        <v>359</v>
      </c>
    </row>
    <row r="74" spans="2:32" x14ac:dyDescent="0.25">
      <c r="B74">
        <v>2023</v>
      </c>
      <c r="C74">
        <v>230144</v>
      </c>
      <c r="D74" t="s">
        <v>57</v>
      </c>
      <c r="E74" t="s">
        <v>109</v>
      </c>
      <c r="F74" t="s">
        <v>41</v>
      </c>
      <c r="G74" t="s">
        <v>43</v>
      </c>
      <c r="H74" t="s">
        <v>252</v>
      </c>
      <c r="I74" t="s">
        <v>45</v>
      </c>
      <c r="J74" t="s">
        <v>253</v>
      </c>
      <c r="K74" t="s">
        <v>47</v>
      </c>
      <c r="L74" s="1">
        <v>45182</v>
      </c>
      <c r="M74" t="s">
        <v>51</v>
      </c>
      <c r="O74" s="24">
        <v>62792000</v>
      </c>
      <c r="P74" s="24">
        <v>31396000</v>
      </c>
      <c r="Q74" s="24">
        <v>94188000</v>
      </c>
      <c r="R74">
        <v>120</v>
      </c>
      <c r="S74">
        <f>+Contratos[[#This Row],[Plazo total con prorrogas (días)]]</f>
        <v>360</v>
      </c>
      <c r="T74" s="1">
        <v>44950</v>
      </c>
      <c r="U74" s="1">
        <v>44951</v>
      </c>
      <c r="V74" t="s">
        <v>343</v>
      </c>
      <c r="W74" s="1">
        <v>45316</v>
      </c>
      <c r="X74" s="24">
        <v>62792000</v>
      </c>
      <c r="Y74">
        <f>$D$5-Contratos[[#This Row],[Fecha de Inicio]]</f>
        <v>248</v>
      </c>
      <c r="Z74">
        <f>ROUND(Contratos[[#This Row],[dias ejecutados]]/(Contratos[[#This Row],[Fecha Finalizacion Programada]]-Contratos[[#This Row],[Fecha de Inicio]])*100,2)</f>
        <v>67.95</v>
      </c>
      <c r="AA74" s="24">
        <v>62792000</v>
      </c>
      <c r="AB74" s="24">
        <v>31396000</v>
      </c>
      <c r="AC74">
        <v>1</v>
      </c>
      <c r="AD74" s="47">
        <v>31396000</v>
      </c>
      <c r="AE74" s="47">
        <v>94188000</v>
      </c>
      <c r="AF74">
        <v>360</v>
      </c>
    </row>
    <row r="75" spans="2:32" x14ac:dyDescent="0.25">
      <c r="B75">
        <v>2023</v>
      </c>
      <c r="C75">
        <v>230142</v>
      </c>
      <c r="D75" t="s">
        <v>57</v>
      </c>
      <c r="E75" t="s">
        <v>109</v>
      </c>
      <c r="F75" t="s">
        <v>41</v>
      </c>
      <c r="G75" t="s">
        <v>43</v>
      </c>
      <c r="H75" t="s">
        <v>252</v>
      </c>
      <c r="I75" t="s">
        <v>45</v>
      </c>
      <c r="J75" t="s">
        <v>253</v>
      </c>
      <c r="K75" t="s">
        <v>47</v>
      </c>
      <c r="L75" s="1">
        <v>45190</v>
      </c>
      <c r="M75" t="s">
        <v>51</v>
      </c>
      <c r="O75" s="24">
        <v>62792000</v>
      </c>
      <c r="P75" s="24">
        <v>31396000</v>
      </c>
      <c r="Q75" s="24">
        <v>94188000</v>
      </c>
      <c r="R75">
        <v>120</v>
      </c>
      <c r="S75">
        <f>+Contratos[[#This Row],[Plazo total con prorrogas (días)]]</f>
        <v>360</v>
      </c>
      <c r="T75" s="1">
        <v>44950</v>
      </c>
      <c r="U75" s="1">
        <v>44951</v>
      </c>
      <c r="V75" t="s">
        <v>343</v>
      </c>
      <c r="W75" s="1">
        <v>45316</v>
      </c>
      <c r="X75" s="24">
        <v>62792000</v>
      </c>
      <c r="Y75">
        <f>$D$5-Contratos[[#This Row],[Fecha de Inicio]]</f>
        <v>248</v>
      </c>
      <c r="Z75">
        <f>ROUND(Contratos[[#This Row],[dias ejecutados]]/(Contratos[[#This Row],[Fecha Finalizacion Programada]]-Contratos[[#This Row],[Fecha de Inicio]])*100,2)</f>
        <v>67.95</v>
      </c>
      <c r="AA75" s="24">
        <v>62792000</v>
      </c>
      <c r="AB75" s="24">
        <v>31396000</v>
      </c>
      <c r="AC75">
        <v>1</v>
      </c>
      <c r="AD75" s="47">
        <v>31396000</v>
      </c>
      <c r="AE75" s="47">
        <v>94188000</v>
      </c>
      <c r="AF75">
        <v>360</v>
      </c>
    </row>
    <row r="76" spans="2:32" x14ac:dyDescent="0.25">
      <c r="B76">
        <v>2023</v>
      </c>
      <c r="C76">
        <v>230147</v>
      </c>
      <c r="D76" t="s">
        <v>57</v>
      </c>
      <c r="E76" t="s">
        <v>109</v>
      </c>
      <c r="F76" t="s">
        <v>41</v>
      </c>
      <c r="G76" t="s">
        <v>43</v>
      </c>
      <c r="H76" t="s">
        <v>252</v>
      </c>
      <c r="I76" t="s">
        <v>45</v>
      </c>
      <c r="J76" t="s">
        <v>253</v>
      </c>
      <c r="K76" t="s">
        <v>47</v>
      </c>
      <c r="L76" s="1">
        <v>45183</v>
      </c>
      <c r="M76" t="s">
        <v>51</v>
      </c>
      <c r="O76" s="24">
        <v>62792000</v>
      </c>
      <c r="P76" s="24">
        <v>31396000</v>
      </c>
      <c r="Q76" s="24">
        <v>94188000</v>
      </c>
      <c r="R76">
        <v>120</v>
      </c>
      <c r="S76">
        <f>+Contratos[[#This Row],[Plazo total con prorrogas (días)]]</f>
        <v>360</v>
      </c>
      <c r="T76" s="1">
        <v>44950</v>
      </c>
      <c r="U76" s="1">
        <v>44952</v>
      </c>
      <c r="V76" t="s">
        <v>343</v>
      </c>
      <c r="W76" s="1">
        <v>45317</v>
      </c>
      <c r="X76" s="24">
        <v>62792000</v>
      </c>
      <c r="Y76">
        <f>$D$5-Contratos[[#This Row],[Fecha de Inicio]]</f>
        <v>247</v>
      </c>
      <c r="Z76">
        <f>ROUND(Contratos[[#This Row],[dias ejecutados]]/(Contratos[[#This Row],[Fecha Finalizacion Programada]]-Contratos[[#This Row],[Fecha de Inicio]])*100,2)</f>
        <v>67.67</v>
      </c>
      <c r="AA76" s="24">
        <v>62792000</v>
      </c>
      <c r="AB76" s="24">
        <v>31396000</v>
      </c>
      <c r="AC76">
        <v>1</v>
      </c>
      <c r="AD76" s="47">
        <v>31396000</v>
      </c>
      <c r="AE76" s="47">
        <v>94188000</v>
      </c>
      <c r="AF76">
        <v>360</v>
      </c>
    </row>
    <row r="77" spans="2:32" x14ac:dyDescent="0.25">
      <c r="B77">
        <v>2023</v>
      </c>
      <c r="C77">
        <v>230098</v>
      </c>
      <c r="D77" t="s">
        <v>57</v>
      </c>
      <c r="E77" t="s">
        <v>110</v>
      </c>
      <c r="F77" t="s">
        <v>41</v>
      </c>
      <c r="G77" t="s">
        <v>43</v>
      </c>
      <c r="H77" t="s">
        <v>199</v>
      </c>
      <c r="I77" t="s">
        <v>45</v>
      </c>
      <c r="J77" t="s">
        <v>254</v>
      </c>
      <c r="K77" t="s">
        <v>47</v>
      </c>
      <c r="L77" s="1">
        <v>45198</v>
      </c>
      <c r="M77" t="s">
        <v>51</v>
      </c>
      <c r="O77" s="24">
        <v>38832000</v>
      </c>
      <c r="P77" s="24">
        <v>18445200</v>
      </c>
      <c r="Q77" s="24">
        <v>57277200</v>
      </c>
      <c r="R77">
        <v>114</v>
      </c>
      <c r="S77">
        <f>+Contratos[[#This Row],[Plazo total con prorrogas (días)]]</f>
        <v>354</v>
      </c>
      <c r="T77" s="1">
        <v>44945</v>
      </c>
      <c r="U77" s="1">
        <v>44963</v>
      </c>
      <c r="V77" t="s">
        <v>343</v>
      </c>
      <c r="W77" s="1">
        <v>45321</v>
      </c>
      <c r="X77" s="24">
        <v>38832000</v>
      </c>
      <c r="Y77">
        <f>$D$5-Contratos[[#This Row],[Fecha de Inicio]]</f>
        <v>236</v>
      </c>
      <c r="Z77">
        <f>ROUND(Contratos[[#This Row],[dias ejecutados]]/(Contratos[[#This Row],[Fecha Finalizacion Programada]]-Contratos[[#This Row],[Fecha de Inicio]])*100,2)</f>
        <v>65.92</v>
      </c>
      <c r="AA77" s="24">
        <v>38832000</v>
      </c>
      <c r="AB77" s="24">
        <v>18445200</v>
      </c>
      <c r="AC77">
        <v>1</v>
      </c>
      <c r="AD77" s="47">
        <v>18445200</v>
      </c>
      <c r="AE77" s="47">
        <v>57277200</v>
      </c>
      <c r="AF77">
        <v>354</v>
      </c>
    </row>
    <row r="78" spans="2:32" x14ac:dyDescent="0.25">
      <c r="B78">
        <v>2023</v>
      </c>
      <c r="C78">
        <v>230143</v>
      </c>
      <c r="D78" t="s">
        <v>57</v>
      </c>
      <c r="E78" t="s">
        <v>111</v>
      </c>
      <c r="F78" t="s">
        <v>41</v>
      </c>
      <c r="G78" t="s">
        <v>43</v>
      </c>
      <c r="H78" t="s">
        <v>221</v>
      </c>
      <c r="I78" t="s">
        <v>45</v>
      </c>
      <c r="J78" t="s">
        <v>255</v>
      </c>
      <c r="K78" t="s">
        <v>47</v>
      </c>
      <c r="L78" s="1">
        <v>45194</v>
      </c>
      <c r="M78" t="s">
        <v>51</v>
      </c>
      <c r="O78" s="24">
        <v>26056000</v>
      </c>
      <c r="P78" s="24">
        <v>13028000</v>
      </c>
      <c r="Q78" s="24">
        <v>39084000</v>
      </c>
      <c r="R78">
        <v>120</v>
      </c>
      <c r="S78">
        <f>+Contratos[[#This Row],[Plazo total con prorrogas (días)]]</f>
        <v>360</v>
      </c>
      <c r="T78" s="1">
        <v>44950</v>
      </c>
      <c r="U78" s="1">
        <v>44951</v>
      </c>
      <c r="V78" t="s">
        <v>343</v>
      </c>
      <c r="W78" s="1">
        <v>45316</v>
      </c>
      <c r="X78" s="24">
        <v>26056000</v>
      </c>
      <c r="Y78">
        <f>$D$5-Contratos[[#This Row],[Fecha de Inicio]]</f>
        <v>248</v>
      </c>
      <c r="Z78">
        <f>ROUND(Contratos[[#This Row],[dias ejecutados]]/(Contratos[[#This Row],[Fecha Finalizacion Programada]]-Contratos[[#This Row],[Fecha de Inicio]])*100,2)</f>
        <v>67.95</v>
      </c>
      <c r="AA78" s="24">
        <v>26056000</v>
      </c>
      <c r="AB78" s="24">
        <v>13028000</v>
      </c>
      <c r="AC78">
        <v>1</v>
      </c>
      <c r="AD78" s="47">
        <v>13028000</v>
      </c>
      <c r="AE78" s="47">
        <v>39084000</v>
      </c>
      <c r="AF78">
        <v>360</v>
      </c>
    </row>
    <row r="79" spans="2:32" x14ac:dyDescent="0.25">
      <c r="B79">
        <v>2023</v>
      </c>
      <c r="C79">
        <v>230173</v>
      </c>
      <c r="D79" t="s">
        <v>57</v>
      </c>
      <c r="E79" t="s">
        <v>112</v>
      </c>
      <c r="F79" t="s">
        <v>41</v>
      </c>
      <c r="G79" t="s">
        <v>50</v>
      </c>
      <c r="H79" t="s">
        <v>240</v>
      </c>
      <c r="I79" t="s">
        <v>45</v>
      </c>
      <c r="J79" t="s">
        <v>256</v>
      </c>
      <c r="K79" t="s">
        <v>49</v>
      </c>
      <c r="L79" s="1">
        <v>45170</v>
      </c>
      <c r="M79">
        <v>1018479130</v>
      </c>
      <c r="N79" t="s">
        <v>358</v>
      </c>
      <c r="O79" s="24">
        <v>0</v>
      </c>
      <c r="P79" s="24">
        <v>0</v>
      </c>
      <c r="Q79" s="24">
        <v>0</v>
      </c>
      <c r="R79" t="s">
        <v>51</v>
      </c>
      <c r="S79">
        <f>+Contratos[[#This Row],[Plazo total con prorrogas (días)]]</f>
        <v>330</v>
      </c>
      <c r="T79" s="1">
        <v>44956</v>
      </c>
      <c r="U79" s="1">
        <v>44958</v>
      </c>
      <c r="V79" t="s">
        <v>348</v>
      </c>
      <c r="W79" s="1">
        <v>45291</v>
      </c>
      <c r="X79" s="24">
        <v>0</v>
      </c>
      <c r="Y79">
        <f>$D$5-Contratos[[#This Row],[Fecha de Inicio]]</f>
        <v>241</v>
      </c>
      <c r="Z79">
        <f>ROUND(Contratos[[#This Row],[dias ejecutados]]/(Contratos[[#This Row],[Fecha Finalizacion Programada]]-Contratos[[#This Row],[Fecha de Inicio]])*100,2)</f>
        <v>72.37</v>
      </c>
      <c r="AA79" s="24">
        <v>12368900</v>
      </c>
      <c r="AB79" s="24">
        <v>10434100</v>
      </c>
      <c r="AC79">
        <v>0</v>
      </c>
      <c r="AD79" s="47">
        <v>0</v>
      </c>
      <c r="AE79" s="47">
        <v>22803000</v>
      </c>
      <c r="AF79">
        <v>330</v>
      </c>
    </row>
    <row r="80" spans="2:32" x14ac:dyDescent="0.25">
      <c r="B80">
        <v>2023</v>
      </c>
      <c r="C80">
        <v>230135</v>
      </c>
      <c r="D80" t="s">
        <v>57</v>
      </c>
      <c r="E80" t="s">
        <v>113</v>
      </c>
      <c r="F80" t="s">
        <v>41</v>
      </c>
      <c r="G80" t="s">
        <v>43</v>
      </c>
      <c r="H80" t="s">
        <v>221</v>
      </c>
      <c r="I80" t="s">
        <v>45</v>
      </c>
      <c r="J80" t="s">
        <v>257</v>
      </c>
      <c r="K80" t="s">
        <v>47</v>
      </c>
      <c r="L80" s="1">
        <v>45198</v>
      </c>
      <c r="M80" t="s">
        <v>51</v>
      </c>
      <c r="O80" s="24">
        <v>144000000</v>
      </c>
      <c r="P80" s="24">
        <v>36000000</v>
      </c>
      <c r="Q80" s="24">
        <v>180000000</v>
      </c>
      <c r="R80">
        <v>60</v>
      </c>
      <c r="S80">
        <f>+Contratos[[#This Row],[Plazo total con prorrogas (días)]]</f>
        <v>300</v>
      </c>
      <c r="T80" s="1">
        <v>44950</v>
      </c>
      <c r="U80" s="1">
        <v>44958</v>
      </c>
      <c r="V80" t="s">
        <v>343</v>
      </c>
      <c r="W80" s="1">
        <v>45261</v>
      </c>
      <c r="X80" s="24">
        <v>144000000</v>
      </c>
      <c r="Y80">
        <f>$D$5-Contratos[[#This Row],[Fecha de Inicio]]</f>
        <v>241</v>
      </c>
      <c r="Z80">
        <f>ROUND(Contratos[[#This Row],[dias ejecutados]]/(Contratos[[#This Row],[Fecha Finalizacion Programada]]-Contratos[[#This Row],[Fecha de Inicio]])*100,2)</f>
        <v>79.540000000000006</v>
      </c>
      <c r="AA80" s="24">
        <v>144000000</v>
      </c>
      <c r="AB80" s="24">
        <v>36000000</v>
      </c>
      <c r="AC80">
        <v>1</v>
      </c>
      <c r="AD80" s="47">
        <v>36000000</v>
      </c>
      <c r="AE80" s="47">
        <v>180000000</v>
      </c>
      <c r="AF80">
        <v>300</v>
      </c>
    </row>
    <row r="81" spans="2:32" x14ac:dyDescent="0.25">
      <c r="B81">
        <v>2023</v>
      </c>
      <c r="C81">
        <v>230156</v>
      </c>
      <c r="D81" t="s">
        <v>57</v>
      </c>
      <c r="E81" t="s">
        <v>114</v>
      </c>
      <c r="F81" t="s">
        <v>41</v>
      </c>
      <c r="G81" t="s">
        <v>43</v>
      </c>
      <c r="H81" t="s">
        <v>204</v>
      </c>
      <c r="I81" t="s">
        <v>45</v>
      </c>
      <c r="J81" t="s">
        <v>258</v>
      </c>
      <c r="K81" t="s">
        <v>47</v>
      </c>
      <c r="L81" s="1">
        <v>45196</v>
      </c>
      <c r="M81" t="s">
        <v>51</v>
      </c>
      <c r="O81" s="24">
        <v>52104000</v>
      </c>
      <c r="P81" s="24">
        <v>26052000</v>
      </c>
      <c r="Q81" s="24">
        <v>78156000</v>
      </c>
      <c r="R81">
        <v>120</v>
      </c>
      <c r="S81">
        <f>+Contratos[[#This Row],[Plazo total con prorrogas (días)]]</f>
        <v>360</v>
      </c>
      <c r="T81" s="1">
        <v>44952</v>
      </c>
      <c r="U81" s="1">
        <v>44958</v>
      </c>
      <c r="V81" t="s">
        <v>343</v>
      </c>
      <c r="W81" s="1">
        <v>45323</v>
      </c>
      <c r="X81" s="24">
        <v>52104000</v>
      </c>
      <c r="Y81">
        <f>$D$5-Contratos[[#This Row],[Fecha de Inicio]]</f>
        <v>241</v>
      </c>
      <c r="Z81">
        <f>ROUND(Contratos[[#This Row],[dias ejecutados]]/(Contratos[[#This Row],[Fecha Finalizacion Programada]]-Contratos[[#This Row],[Fecha de Inicio]])*100,2)</f>
        <v>66.03</v>
      </c>
      <c r="AA81" s="24">
        <v>52104000</v>
      </c>
      <c r="AB81" s="24">
        <v>26052000</v>
      </c>
      <c r="AC81">
        <v>1</v>
      </c>
      <c r="AD81" s="47">
        <v>26052000</v>
      </c>
      <c r="AE81" s="47">
        <v>78156000</v>
      </c>
      <c r="AF81">
        <v>360</v>
      </c>
    </row>
    <row r="82" spans="2:32" x14ac:dyDescent="0.25">
      <c r="B82">
        <v>2023</v>
      </c>
      <c r="C82">
        <v>230155</v>
      </c>
      <c r="D82" t="s">
        <v>57</v>
      </c>
      <c r="E82" t="s">
        <v>114</v>
      </c>
      <c r="F82" t="s">
        <v>41</v>
      </c>
      <c r="G82" t="s">
        <v>43</v>
      </c>
      <c r="H82" t="s">
        <v>204</v>
      </c>
      <c r="I82" t="s">
        <v>45</v>
      </c>
      <c r="J82" t="s">
        <v>258</v>
      </c>
      <c r="K82" t="s">
        <v>47</v>
      </c>
      <c r="L82" s="1">
        <v>45196</v>
      </c>
      <c r="M82" t="s">
        <v>51</v>
      </c>
      <c r="O82" s="24">
        <v>52104000</v>
      </c>
      <c r="P82" s="24">
        <v>26052000</v>
      </c>
      <c r="Q82" s="24">
        <v>78156000</v>
      </c>
      <c r="R82">
        <v>120</v>
      </c>
      <c r="S82">
        <f>+Contratos[[#This Row],[Plazo total con prorrogas (días)]]</f>
        <v>360</v>
      </c>
      <c r="T82" s="1">
        <v>44952</v>
      </c>
      <c r="U82" s="1">
        <v>44958</v>
      </c>
      <c r="V82" t="s">
        <v>343</v>
      </c>
      <c r="W82" s="1">
        <v>45323</v>
      </c>
      <c r="X82" s="24">
        <v>52104000</v>
      </c>
      <c r="Y82">
        <f>$D$5-Contratos[[#This Row],[Fecha de Inicio]]</f>
        <v>241</v>
      </c>
      <c r="Z82">
        <f>ROUND(Contratos[[#This Row],[dias ejecutados]]/(Contratos[[#This Row],[Fecha Finalizacion Programada]]-Contratos[[#This Row],[Fecha de Inicio]])*100,2)</f>
        <v>66.03</v>
      </c>
      <c r="AA82" s="24">
        <v>52104000</v>
      </c>
      <c r="AB82" s="24">
        <v>26052000</v>
      </c>
      <c r="AC82">
        <v>1</v>
      </c>
      <c r="AD82" s="47">
        <v>26052000</v>
      </c>
      <c r="AE82" s="47">
        <v>78156000</v>
      </c>
      <c r="AF82">
        <v>360</v>
      </c>
    </row>
    <row r="83" spans="2:32" x14ac:dyDescent="0.25">
      <c r="B83">
        <v>2023</v>
      </c>
      <c r="C83">
        <v>230149</v>
      </c>
      <c r="D83" t="s">
        <v>57</v>
      </c>
      <c r="E83" t="s">
        <v>115</v>
      </c>
      <c r="F83" t="s">
        <v>41</v>
      </c>
      <c r="G83" t="s">
        <v>43</v>
      </c>
      <c r="H83" t="s">
        <v>58</v>
      </c>
      <c r="I83" t="s">
        <v>45</v>
      </c>
      <c r="J83" t="s">
        <v>259</v>
      </c>
      <c r="K83" t="s">
        <v>47</v>
      </c>
      <c r="L83" s="1">
        <v>45194</v>
      </c>
      <c r="M83" t="s">
        <v>51</v>
      </c>
      <c r="O83" s="24">
        <v>60192000</v>
      </c>
      <c r="P83" s="24">
        <v>30096000</v>
      </c>
      <c r="Q83" s="24">
        <v>90288000</v>
      </c>
      <c r="R83">
        <v>120</v>
      </c>
      <c r="S83">
        <f>+Contratos[[#This Row],[Plazo total con prorrogas (días)]]</f>
        <v>360</v>
      </c>
      <c r="T83" s="1">
        <v>44952</v>
      </c>
      <c r="U83" s="1">
        <v>44958</v>
      </c>
      <c r="V83" t="s">
        <v>343</v>
      </c>
      <c r="W83" s="1">
        <v>45323</v>
      </c>
      <c r="X83" s="24">
        <v>60192000</v>
      </c>
      <c r="Y83">
        <f>$D$5-Contratos[[#This Row],[Fecha de Inicio]]</f>
        <v>241</v>
      </c>
      <c r="Z83">
        <f>ROUND(Contratos[[#This Row],[dias ejecutados]]/(Contratos[[#This Row],[Fecha Finalizacion Programada]]-Contratos[[#This Row],[Fecha de Inicio]])*100,2)</f>
        <v>66.03</v>
      </c>
      <c r="AA83" s="24">
        <v>60192000</v>
      </c>
      <c r="AB83" s="24">
        <v>30096000</v>
      </c>
      <c r="AC83">
        <v>1</v>
      </c>
      <c r="AD83" s="47">
        <v>30096000</v>
      </c>
      <c r="AE83" s="47">
        <v>90288000</v>
      </c>
      <c r="AF83">
        <v>360</v>
      </c>
    </row>
    <row r="84" spans="2:32" x14ac:dyDescent="0.25">
      <c r="B84">
        <v>2023</v>
      </c>
      <c r="C84">
        <v>230154</v>
      </c>
      <c r="D84" t="s">
        <v>57</v>
      </c>
      <c r="E84" t="s">
        <v>116</v>
      </c>
      <c r="F84" t="s">
        <v>41</v>
      </c>
      <c r="G84" t="s">
        <v>43</v>
      </c>
      <c r="H84" t="s">
        <v>193</v>
      </c>
      <c r="I84" t="s">
        <v>45</v>
      </c>
      <c r="J84" t="s">
        <v>260</v>
      </c>
      <c r="K84" t="s">
        <v>47</v>
      </c>
      <c r="L84" s="1">
        <v>45184</v>
      </c>
      <c r="M84" t="s">
        <v>51</v>
      </c>
      <c r="O84" s="24">
        <v>40128000</v>
      </c>
      <c r="P84" s="24">
        <v>20064000</v>
      </c>
      <c r="Q84" s="24">
        <v>60192000</v>
      </c>
      <c r="R84">
        <v>120</v>
      </c>
      <c r="S84">
        <f>+Contratos[[#This Row],[Plazo total con prorrogas (días)]]</f>
        <v>360</v>
      </c>
      <c r="T84" s="1">
        <v>44952</v>
      </c>
      <c r="U84" s="1">
        <v>44953</v>
      </c>
      <c r="V84" t="s">
        <v>343</v>
      </c>
      <c r="W84" s="1">
        <v>45318</v>
      </c>
      <c r="X84" s="24">
        <v>40128000</v>
      </c>
      <c r="Y84">
        <f>$D$5-Contratos[[#This Row],[Fecha de Inicio]]</f>
        <v>246</v>
      </c>
      <c r="Z84">
        <f>ROUND(Contratos[[#This Row],[dias ejecutados]]/(Contratos[[#This Row],[Fecha Finalizacion Programada]]-Contratos[[#This Row],[Fecha de Inicio]])*100,2)</f>
        <v>67.400000000000006</v>
      </c>
      <c r="AA84" s="24">
        <v>40128000</v>
      </c>
      <c r="AB84" s="24">
        <v>20064000</v>
      </c>
      <c r="AC84">
        <v>1</v>
      </c>
      <c r="AD84" s="47">
        <v>20064000</v>
      </c>
      <c r="AE84" s="47">
        <v>60192000</v>
      </c>
      <c r="AF84">
        <v>360</v>
      </c>
    </row>
    <row r="85" spans="2:32" x14ac:dyDescent="0.25">
      <c r="B85">
        <v>2023</v>
      </c>
      <c r="C85">
        <v>230207</v>
      </c>
      <c r="D85" t="s">
        <v>57</v>
      </c>
      <c r="E85" t="s">
        <v>117</v>
      </c>
      <c r="F85" t="s">
        <v>41</v>
      </c>
      <c r="G85" t="s">
        <v>43</v>
      </c>
      <c r="H85" t="s">
        <v>204</v>
      </c>
      <c r="I85" t="s">
        <v>45</v>
      </c>
      <c r="J85" t="s">
        <v>261</v>
      </c>
      <c r="K85" t="s">
        <v>47</v>
      </c>
      <c r="L85" s="1">
        <v>45198</v>
      </c>
      <c r="M85" t="s">
        <v>51</v>
      </c>
      <c r="O85" s="24">
        <v>56448000</v>
      </c>
      <c r="P85" s="24">
        <v>28224000</v>
      </c>
      <c r="Q85" s="24">
        <v>84672000</v>
      </c>
      <c r="R85">
        <v>120</v>
      </c>
      <c r="S85">
        <f>+Contratos[[#This Row],[Plazo total con prorrogas (días)]]</f>
        <v>360</v>
      </c>
      <c r="T85" s="1">
        <v>44957</v>
      </c>
      <c r="U85" s="1">
        <v>44958</v>
      </c>
      <c r="V85" t="s">
        <v>343</v>
      </c>
      <c r="W85" s="1">
        <v>45323</v>
      </c>
      <c r="X85" s="24">
        <v>56448000</v>
      </c>
      <c r="Y85">
        <f>$D$5-Contratos[[#This Row],[Fecha de Inicio]]</f>
        <v>241</v>
      </c>
      <c r="Z85">
        <f>ROUND(Contratos[[#This Row],[dias ejecutados]]/(Contratos[[#This Row],[Fecha Finalizacion Programada]]-Contratos[[#This Row],[Fecha de Inicio]])*100,2)</f>
        <v>66.03</v>
      </c>
      <c r="AA85" s="24">
        <v>56448000</v>
      </c>
      <c r="AB85" s="24">
        <v>28224000</v>
      </c>
      <c r="AC85">
        <v>1</v>
      </c>
      <c r="AD85" s="47">
        <v>28224000</v>
      </c>
      <c r="AE85" s="47">
        <v>84672000</v>
      </c>
      <c r="AF85">
        <v>360</v>
      </c>
    </row>
    <row r="86" spans="2:32" x14ac:dyDescent="0.25">
      <c r="B86">
        <v>2023</v>
      </c>
      <c r="C86">
        <v>230316</v>
      </c>
      <c r="D86" t="s">
        <v>57</v>
      </c>
      <c r="E86" t="s">
        <v>118</v>
      </c>
      <c r="F86" t="s">
        <v>41</v>
      </c>
      <c r="G86" t="s">
        <v>43</v>
      </c>
      <c r="H86" t="s">
        <v>240</v>
      </c>
      <c r="I86" t="s">
        <v>45</v>
      </c>
      <c r="J86" t="s">
        <v>262</v>
      </c>
      <c r="K86" t="s">
        <v>49</v>
      </c>
      <c r="L86" s="1">
        <v>45183</v>
      </c>
      <c r="M86">
        <v>1010205161</v>
      </c>
      <c r="N86" t="s">
        <v>359</v>
      </c>
      <c r="O86" s="24">
        <v>0</v>
      </c>
      <c r="P86" s="24">
        <v>0</v>
      </c>
      <c r="Q86" s="24">
        <v>0</v>
      </c>
      <c r="R86" t="s">
        <v>51</v>
      </c>
      <c r="S86">
        <f>+Contratos[[#This Row],[Plazo total con prorrogas (días)]]</f>
        <v>300</v>
      </c>
      <c r="T86" s="1">
        <v>44995</v>
      </c>
      <c r="U86" s="1">
        <v>44998</v>
      </c>
      <c r="V86" t="s">
        <v>346</v>
      </c>
      <c r="W86" s="1">
        <v>45304</v>
      </c>
      <c r="X86" s="24">
        <v>0</v>
      </c>
      <c r="Y86">
        <f>$D$5-Contratos[[#This Row],[Fecha de Inicio]]</f>
        <v>201</v>
      </c>
      <c r="Z86">
        <f>ROUND(Contratos[[#This Row],[dias ejecutados]]/(Contratos[[#This Row],[Fecha Finalizacion Programada]]-Contratos[[#This Row],[Fecha de Inicio]])*100,2)</f>
        <v>65.69</v>
      </c>
      <c r="AA86" s="24">
        <v>18547200</v>
      </c>
      <c r="AB86" s="24">
        <v>21772800</v>
      </c>
      <c r="AC86">
        <v>0</v>
      </c>
      <c r="AD86" s="47">
        <v>0</v>
      </c>
      <c r="AE86" s="47">
        <v>40320000</v>
      </c>
      <c r="AF86">
        <v>300</v>
      </c>
    </row>
    <row r="87" spans="2:32" x14ac:dyDescent="0.25">
      <c r="B87">
        <v>2023</v>
      </c>
      <c r="C87">
        <v>230265</v>
      </c>
      <c r="D87" t="s">
        <v>57</v>
      </c>
      <c r="E87" t="s">
        <v>119</v>
      </c>
      <c r="F87" t="s">
        <v>41</v>
      </c>
      <c r="G87" t="s">
        <v>43</v>
      </c>
      <c r="H87" t="s">
        <v>263</v>
      </c>
      <c r="I87" t="s">
        <v>45</v>
      </c>
      <c r="J87" t="s">
        <v>264</v>
      </c>
      <c r="K87" t="s">
        <v>47</v>
      </c>
      <c r="L87" s="1">
        <v>45198</v>
      </c>
      <c r="M87" t="s">
        <v>51</v>
      </c>
      <c r="O87" s="24">
        <v>37717800</v>
      </c>
      <c r="P87" s="24">
        <v>18858900</v>
      </c>
      <c r="Q87" s="24">
        <v>56576700</v>
      </c>
      <c r="R87">
        <v>111</v>
      </c>
      <c r="S87">
        <f>+Contratos[[#This Row],[Plazo total con prorrogas (días)]]</f>
        <v>333</v>
      </c>
      <c r="T87" s="1">
        <v>44979</v>
      </c>
      <c r="U87" s="1">
        <v>44981</v>
      </c>
      <c r="V87" t="s">
        <v>349</v>
      </c>
      <c r="W87" s="1">
        <v>45318</v>
      </c>
      <c r="X87" s="24">
        <v>37717800</v>
      </c>
      <c r="Y87">
        <f>$D$5-Contratos[[#This Row],[Fecha de Inicio]]</f>
        <v>218</v>
      </c>
      <c r="Z87">
        <f>ROUND(Contratos[[#This Row],[dias ejecutados]]/(Contratos[[#This Row],[Fecha Finalizacion Programada]]-Contratos[[#This Row],[Fecha de Inicio]])*100,2)</f>
        <v>64.69</v>
      </c>
      <c r="AA87" s="24">
        <v>37717800</v>
      </c>
      <c r="AB87" s="24">
        <v>18858900</v>
      </c>
      <c r="AC87">
        <v>1</v>
      </c>
      <c r="AD87" s="47">
        <v>18858900</v>
      </c>
      <c r="AE87" s="47">
        <v>56576700</v>
      </c>
      <c r="AF87">
        <v>333</v>
      </c>
    </row>
    <row r="88" spans="2:32" x14ac:dyDescent="0.25">
      <c r="B88">
        <v>2023</v>
      </c>
      <c r="C88">
        <v>230289</v>
      </c>
      <c r="D88" t="s">
        <v>57</v>
      </c>
      <c r="E88" t="s">
        <v>120</v>
      </c>
      <c r="F88" t="s">
        <v>41</v>
      </c>
      <c r="G88" t="s">
        <v>43</v>
      </c>
      <c r="H88" t="s">
        <v>187</v>
      </c>
      <c r="I88" t="s">
        <v>45</v>
      </c>
      <c r="J88" t="s">
        <v>265</v>
      </c>
      <c r="K88" t="s">
        <v>47</v>
      </c>
      <c r="L88" s="1">
        <v>45189</v>
      </c>
      <c r="M88" t="s">
        <v>51</v>
      </c>
      <c r="O88" s="24">
        <v>36813000</v>
      </c>
      <c r="P88" s="24">
        <v>18406500</v>
      </c>
      <c r="Q88" s="24">
        <v>55219500</v>
      </c>
      <c r="R88">
        <v>105</v>
      </c>
      <c r="S88">
        <f>+Contratos[[#This Row],[Plazo total con prorrogas (días)]]</f>
        <v>315</v>
      </c>
      <c r="T88" s="1">
        <v>44991</v>
      </c>
      <c r="U88" s="1">
        <v>44994</v>
      </c>
      <c r="V88" t="s">
        <v>344</v>
      </c>
      <c r="W88" s="1">
        <v>45315</v>
      </c>
      <c r="X88" s="24">
        <v>36813000</v>
      </c>
      <c r="Y88">
        <f>$D$5-Contratos[[#This Row],[Fecha de Inicio]]</f>
        <v>205</v>
      </c>
      <c r="Z88">
        <f>ROUND(Contratos[[#This Row],[dias ejecutados]]/(Contratos[[#This Row],[Fecha Finalizacion Programada]]-Contratos[[#This Row],[Fecha de Inicio]])*100,2)</f>
        <v>63.86</v>
      </c>
      <c r="AA88" s="24">
        <v>36813000</v>
      </c>
      <c r="AB88" s="24">
        <v>18406500</v>
      </c>
      <c r="AC88">
        <v>1</v>
      </c>
      <c r="AD88" s="47">
        <v>18406500</v>
      </c>
      <c r="AE88" s="47">
        <v>55219500</v>
      </c>
      <c r="AF88">
        <v>315</v>
      </c>
    </row>
    <row r="89" spans="2:32" x14ac:dyDescent="0.25">
      <c r="B89">
        <v>2023</v>
      </c>
      <c r="C89">
        <v>230329</v>
      </c>
      <c r="D89" t="s">
        <v>57</v>
      </c>
      <c r="E89" t="s">
        <v>121</v>
      </c>
      <c r="F89" t="s">
        <v>41</v>
      </c>
      <c r="G89" t="s">
        <v>43</v>
      </c>
      <c r="H89" t="s">
        <v>204</v>
      </c>
      <c r="I89" t="s">
        <v>45</v>
      </c>
      <c r="J89" t="s">
        <v>266</v>
      </c>
      <c r="K89" t="s">
        <v>47</v>
      </c>
      <c r="L89" s="1">
        <v>45176</v>
      </c>
      <c r="M89" t="s">
        <v>51</v>
      </c>
      <c r="O89" s="24">
        <v>32766000</v>
      </c>
      <c r="P89" s="24">
        <v>16383000</v>
      </c>
      <c r="Q89" s="24">
        <v>49149000</v>
      </c>
      <c r="R89">
        <v>90</v>
      </c>
      <c r="S89">
        <f>+Contratos[[#This Row],[Plazo total con prorrogas (días)]]</f>
        <v>270</v>
      </c>
      <c r="T89" s="1">
        <v>44999</v>
      </c>
      <c r="U89" s="1">
        <v>45006</v>
      </c>
      <c r="V89" t="s">
        <v>345</v>
      </c>
      <c r="W89" s="1">
        <v>45281</v>
      </c>
      <c r="X89" s="24">
        <v>32766000</v>
      </c>
      <c r="Y89">
        <f>$D$5-Contratos[[#This Row],[Fecha de Inicio]]</f>
        <v>193</v>
      </c>
      <c r="Z89">
        <f>ROUND(Contratos[[#This Row],[dias ejecutados]]/(Contratos[[#This Row],[Fecha Finalizacion Programada]]-Contratos[[#This Row],[Fecha de Inicio]])*100,2)</f>
        <v>70.180000000000007</v>
      </c>
      <c r="AA89" s="24">
        <v>32766000</v>
      </c>
      <c r="AB89" s="24">
        <v>16383000</v>
      </c>
      <c r="AC89">
        <v>1</v>
      </c>
      <c r="AD89" s="47">
        <v>16383000</v>
      </c>
      <c r="AE89" s="47">
        <v>49149000</v>
      </c>
      <c r="AF89">
        <v>270</v>
      </c>
    </row>
    <row r="90" spans="2:32" x14ac:dyDescent="0.25">
      <c r="B90">
        <v>2023</v>
      </c>
      <c r="C90">
        <v>230330</v>
      </c>
      <c r="D90" t="s">
        <v>57</v>
      </c>
      <c r="E90" t="s">
        <v>122</v>
      </c>
      <c r="F90" t="s">
        <v>41</v>
      </c>
      <c r="G90" t="s">
        <v>43</v>
      </c>
      <c r="H90" t="s">
        <v>267</v>
      </c>
      <c r="I90" t="s">
        <v>45</v>
      </c>
      <c r="J90" t="s">
        <v>268</v>
      </c>
      <c r="K90" t="s">
        <v>357</v>
      </c>
      <c r="L90" s="1">
        <v>45177</v>
      </c>
      <c r="M90" t="s">
        <v>51</v>
      </c>
      <c r="O90" s="24">
        <v>0</v>
      </c>
      <c r="P90" s="24">
        <v>0</v>
      </c>
      <c r="Q90" s="24">
        <v>0</v>
      </c>
      <c r="R90" t="s">
        <v>51</v>
      </c>
      <c r="S90">
        <f>+Contratos[[#This Row],[Plazo total con prorrogas (días)]]</f>
        <v>300</v>
      </c>
      <c r="T90" s="1">
        <v>44999</v>
      </c>
      <c r="U90" s="1">
        <v>45001</v>
      </c>
      <c r="V90" t="s">
        <v>346</v>
      </c>
      <c r="W90" s="1">
        <v>45321</v>
      </c>
      <c r="X90" s="24">
        <v>0</v>
      </c>
      <c r="Y90">
        <f>$D$5-Contratos[[#This Row],[Fecha de Inicio]]</f>
        <v>198</v>
      </c>
      <c r="Z90">
        <f>ROUND(Contratos[[#This Row],[dias ejecutados]]/(Contratos[[#This Row],[Fecha Finalizacion Programada]]-Contratos[[#This Row],[Fecha de Inicio]])*100,2)</f>
        <v>61.88</v>
      </c>
      <c r="AA90" s="24">
        <v>0</v>
      </c>
      <c r="AB90" s="24">
        <v>0</v>
      </c>
      <c r="AC90">
        <v>0</v>
      </c>
      <c r="AD90" s="47">
        <v>0</v>
      </c>
      <c r="AE90" s="47">
        <v>249900000</v>
      </c>
      <c r="AF90">
        <v>300</v>
      </c>
    </row>
    <row r="91" spans="2:32" x14ac:dyDescent="0.25">
      <c r="B91">
        <v>2021</v>
      </c>
      <c r="C91">
        <v>210541</v>
      </c>
      <c r="D91" t="s">
        <v>57</v>
      </c>
      <c r="E91" t="s">
        <v>123</v>
      </c>
      <c r="F91" t="s">
        <v>52</v>
      </c>
      <c r="G91" t="s">
        <v>42</v>
      </c>
      <c r="H91" t="s">
        <v>269</v>
      </c>
      <c r="I91" t="s">
        <v>45</v>
      </c>
      <c r="J91" t="s">
        <v>270</v>
      </c>
      <c r="K91" t="s">
        <v>55</v>
      </c>
      <c r="L91" s="1">
        <v>45177</v>
      </c>
      <c r="M91" t="s">
        <v>51</v>
      </c>
      <c r="O91" s="24">
        <v>200000000</v>
      </c>
      <c r="P91" s="24">
        <v>0</v>
      </c>
      <c r="Q91" s="24">
        <v>272975000</v>
      </c>
      <c r="R91" t="s">
        <v>51</v>
      </c>
      <c r="S91">
        <f>+Contratos[[#This Row],[Plazo total con prorrogas (días)]]</f>
        <v>915</v>
      </c>
      <c r="T91" s="1">
        <v>44525</v>
      </c>
      <c r="U91" s="1">
        <v>44533</v>
      </c>
      <c r="V91" t="s">
        <v>350</v>
      </c>
      <c r="W91" s="1">
        <v>45461</v>
      </c>
      <c r="X91" s="24">
        <v>200000000</v>
      </c>
      <c r="Y91">
        <f>$D$5-Contratos[[#This Row],[Fecha de Inicio]]</f>
        <v>666</v>
      </c>
      <c r="Z91">
        <f>ROUND(Contratos[[#This Row],[dias ejecutados]]/(Contratos[[#This Row],[Fecha Finalizacion Programada]]-Contratos[[#This Row],[Fecha de Inicio]])*100,2)</f>
        <v>71.77</v>
      </c>
      <c r="AA91" s="24">
        <v>150000000</v>
      </c>
      <c r="AB91" s="24">
        <v>122975000</v>
      </c>
      <c r="AC91">
        <v>2</v>
      </c>
      <c r="AD91" s="47">
        <v>72975000</v>
      </c>
      <c r="AE91" s="47">
        <v>272975000</v>
      </c>
      <c r="AF91">
        <v>915</v>
      </c>
    </row>
    <row r="92" spans="2:32" x14ac:dyDescent="0.25">
      <c r="B92">
        <v>2023</v>
      </c>
      <c r="C92">
        <v>230407</v>
      </c>
      <c r="D92" t="s">
        <v>57</v>
      </c>
      <c r="E92" t="s">
        <v>124</v>
      </c>
      <c r="F92" t="s">
        <v>41</v>
      </c>
      <c r="G92" t="s">
        <v>50</v>
      </c>
      <c r="H92" t="s">
        <v>271</v>
      </c>
      <c r="I92" t="s">
        <v>272</v>
      </c>
      <c r="J92" t="s">
        <v>273</v>
      </c>
      <c r="K92" t="s">
        <v>47</v>
      </c>
      <c r="L92" s="1">
        <v>45182</v>
      </c>
      <c r="M92" t="s">
        <v>51</v>
      </c>
      <c r="O92" s="24">
        <v>11630000</v>
      </c>
      <c r="P92" s="24">
        <v>3256400</v>
      </c>
      <c r="Q92" s="24">
        <v>14886400</v>
      </c>
      <c r="R92">
        <v>42</v>
      </c>
      <c r="S92">
        <f>+Contratos[[#This Row],[Plazo total con prorrogas (días)]]</f>
        <v>192</v>
      </c>
      <c r="T92" s="1">
        <v>45016</v>
      </c>
      <c r="U92" s="1">
        <v>45036</v>
      </c>
      <c r="V92" t="s">
        <v>351</v>
      </c>
      <c r="W92" s="1">
        <v>45231</v>
      </c>
      <c r="X92" s="24">
        <v>11630000</v>
      </c>
      <c r="Y92">
        <f>$D$5-Contratos[[#This Row],[Fecha de Inicio]]</f>
        <v>163</v>
      </c>
      <c r="Z92">
        <f>ROUND(Contratos[[#This Row],[dias ejecutados]]/(Contratos[[#This Row],[Fecha Finalizacion Programada]]-Contratos[[#This Row],[Fecha de Inicio]])*100,2)</f>
        <v>83.59</v>
      </c>
      <c r="AA92" s="24">
        <v>11630000</v>
      </c>
      <c r="AB92" s="24">
        <v>3256400</v>
      </c>
      <c r="AC92">
        <v>1</v>
      </c>
      <c r="AD92" s="47">
        <v>3256400</v>
      </c>
      <c r="AE92" s="47">
        <v>14886400</v>
      </c>
      <c r="AF92">
        <v>192</v>
      </c>
    </row>
    <row r="93" spans="2:32" x14ac:dyDescent="0.25">
      <c r="B93">
        <v>2023</v>
      </c>
      <c r="C93">
        <v>230372</v>
      </c>
      <c r="D93" t="s">
        <v>57</v>
      </c>
      <c r="E93" t="s">
        <v>125</v>
      </c>
      <c r="F93" t="s">
        <v>41</v>
      </c>
      <c r="G93" t="s">
        <v>43</v>
      </c>
      <c r="H93" t="s">
        <v>271</v>
      </c>
      <c r="I93" t="s">
        <v>272</v>
      </c>
      <c r="J93" t="s">
        <v>274</v>
      </c>
      <c r="K93" t="s">
        <v>47</v>
      </c>
      <c r="L93" s="1">
        <v>45184</v>
      </c>
      <c r="M93" t="s">
        <v>51</v>
      </c>
      <c r="O93" s="24">
        <v>16285000</v>
      </c>
      <c r="P93" s="24">
        <v>4776933</v>
      </c>
      <c r="Q93" s="24">
        <v>21061933</v>
      </c>
      <c r="R93">
        <v>44</v>
      </c>
      <c r="S93">
        <f>+Contratos[[#This Row],[Plazo total con prorrogas (días)]]</f>
        <v>194</v>
      </c>
      <c r="T93" s="1">
        <v>45012</v>
      </c>
      <c r="U93" s="1">
        <v>45034</v>
      </c>
      <c r="V93" t="s">
        <v>351</v>
      </c>
      <c r="W93" s="1">
        <v>45231</v>
      </c>
      <c r="X93" s="24">
        <v>16285000</v>
      </c>
      <c r="Y93">
        <f>$D$5-Contratos[[#This Row],[Fecha de Inicio]]</f>
        <v>165</v>
      </c>
      <c r="Z93">
        <f>ROUND(Contratos[[#This Row],[dias ejecutados]]/(Contratos[[#This Row],[Fecha Finalizacion Programada]]-Contratos[[#This Row],[Fecha de Inicio]])*100,2)</f>
        <v>83.76</v>
      </c>
      <c r="AA93" s="24">
        <v>16285000</v>
      </c>
      <c r="AB93" s="24">
        <v>4776933</v>
      </c>
      <c r="AC93">
        <v>1</v>
      </c>
      <c r="AD93" s="47">
        <v>4776933</v>
      </c>
      <c r="AE93" s="47">
        <v>21061933</v>
      </c>
      <c r="AF93">
        <v>194</v>
      </c>
    </row>
    <row r="94" spans="2:32" x14ac:dyDescent="0.25">
      <c r="B94">
        <v>2023</v>
      </c>
      <c r="C94">
        <v>230355</v>
      </c>
      <c r="D94" t="s">
        <v>57</v>
      </c>
      <c r="E94" t="s">
        <v>126</v>
      </c>
      <c r="F94" t="s">
        <v>41</v>
      </c>
      <c r="G94" t="s">
        <v>50</v>
      </c>
      <c r="H94" t="s">
        <v>271</v>
      </c>
      <c r="I94" t="s">
        <v>272</v>
      </c>
      <c r="J94" t="s">
        <v>275</v>
      </c>
      <c r="K94" t="s">
        <v>47</v>
      </c>
      <c r="L94" s="1">
        <v>45176</v>
      </c>
      <c r="M94" t="s">
        <v>51</v>
      </c>
      <c r="O94" s="24">
        <v>11630000</v>
      </c>
      <c r="P94" s="24">
        <v>3799133</v>
      </c>
      <c r="Q94" s="24">
        <v>15429133</v>
      </c>
      <c r="R94">
        <v>49</v>
      </c>
      <c r="S94">
        <f>+Contratos[[#This Row],[Plazo total con prorrogas (días)]]</f>
        <v>199</v>
      </c>
      <c r="T94" s="1">
        <v>45007</v>
      </c>
      <c r="U94" s="1">
        <v>45029</v>
      </c>
      <c r="V94" t="s">
        <v>351</v>
      </c>
      <c r="W94" s="1">
        <v>45231</v>
      </c>
      <c r="X94" s="24">
        <v>11630000</v>
      </c>
      <c r="Y94">
        <f>$D$5-Contratos[[#This Row],[Fecha de Inicio]]</f>
        <v>170</v>
      </c>
      <c r="Z94">
        <f>ROUND(Contratos[[#This Row],[dias ejecutados]]/(Contratos[[#This Row],[Fecha Finalizacion Programada]]-Contratos[[#This Row],[Fecha de Inicio]])*100,2)</f>
        <v>84.16</v>
      </c>
      <c r="AA94" s="24">
        <v>11630000</v>
      </c>
      <c r="AB94" s="24">
        <v>3799133</v>
      </c>
      <c r="AC94">
        <v>1</v>
      </c>
      <c r="AD94" s="47">
        <v>3799133</v>
      </c>
      <c r="AE94" s="47">
        <v>15429133</v>
      </c>
      <c r="AF94">
        <v>199</v>
      </c>
    </row>
    <row r="95" spans="2:32" x14ac:dyDescent="0.25">
      <c r="B95">
        <v>2023</v>
      </c>
      <c r="C95">
        <v>230454</v>
      </c>
      <c r="D95" t="s">
        <v>57</v>
      </c>
      <c r="E95" t="s">
        <v>127</v>
      </c>
      <c r="F95" t="s">
        <v>41</v>
      </c>
      <c r="G95" t="s">
        <v>43</v>
      </c>
      <c r="H95" t="s">
        <v>271</v>
      </c>
      <c r="I95" t="s">
        <v>272</v>
      </c>
      <c r="J95" t="s">
        <v>276</v>
      </c>
      <c r="K95" t="s">
        <v>47</v>
      </c>
      <c r="L95" s="1">
        <v>45184</v>
      </c>
      <c r="M95" t="s">
        <v>51</v>
      </c>
      <c r="O95" s="24">
        <v>35280000</v>
      </c>
      <c r="P95" s="24">
        <v>10348800</v>
      </c>
      <c r="Q95" s="24">
        <v>45628800</v>
      </c>
      <c r="R95">
        <v>44</v>
      </c>
      <c r="S95">
        <f>+Contratos[[#This Row],[Plazo total con prorrogas (días)]]</f>
        <v>194</v>
      </c>
      <c r="T95" s="1">
        <v>45033</v>
      </c>
      <c r="U95" s="1">
        <v>45034</v>
      </c>
      <c r="V95" t="s">
        <v>351</v>
      </c>
      <c r="W95" s="1">
        <v>45231</v>
      </c>
      <c r="X95" s="24">
        <v>35280000</v>
      </c>
      <c r="Y95">
        <f>$D$5-Contratos[[#This Row],[Fecha de Inicio]]</f>
        <v>165</v>
      </c>
      <c r="Z95">
        <f>ROUND(Contratos[[#This Row],[dias ejecutados]]/(Contratos[[#This Row],[Fecha Finalizacion Programada]]-Contratos[[#This Row],[Fecha de Inicio]])*100,2)</f>
        <v>83.76</v>
      </c>
      <c r="AA95" s="24">
        <v>35280000</v>
      </c>
      <c r="AB95" s="24">
        <v>10348800</v>
      </c>
      <c r="AC95">
        <v>1</v>
      </c>
      <c r="AD95" s="47">
        <v>10348800</v>
      </c>
      <c r="AE95" s="47">
        <v>45628800</v>
      </c>
      <c r="AF95">
        <v>194</v>
      </c>
    </row>
    <row r="96" spans="2:32" x14ac:dyDescent="0.25">
      <c r="B96">
        <v>2023</v>
      </c>
      <c r="C96">
        <v>230399</v>
      </c>
      <c r="D96" t="s">
        <v>57</v>
      </c>
      <c r="E96" t="s">
        <v>125</v>
      </c>
      <c r="F96" t="s">
        <v>41</v>
      </c>
      <c r="G96" t="s">
        <v>43</v>
      </c>
      <c r="H96" t="s">
        <v>271</v>
      </c>
      <c r="I96" t="s">
        <v>272</v>
      </c>
      <c r="J96" t="s">
        <v>274</v>
      </c>
      <c r="K96" t="s">
        <v>47</v>
      </c>
      <c r="L96" s="1">
        <v>45177</v>
      </c>
      <c r="M96" t="s">
        <v>51</v>
      </c>
      <c r="O96" s="24">
        <v>16285000</v>
      </c>
      <c r="P96" s="24">
        <v>5428333</v>
      </c>
      <c r="Q96" s="24">
        <v>21713333</v>
      </c>
      <c r="R96">
        <v>50</v>
      </c>
      <c r="S96">
        <f>+Contratos[[#This Row],[Plazo total con prorrogas (días)]]</f>
        <v>200</v>
      </c>
      <c r="T96" s="1">
        <v>45016</v>
      </c>
      <c r="U96" s="1">
        <v>45028</v>
      </c>
      <c r="V96" t="s">
        <v>351</v>
      </c>
      <c r="W96" s="1">
        <v>45231</v>
      </c>
      <c r="X96" s="24">
        <v>16285000</v>
      </c>
      <c r="Y96">
        <f>$D$5-Contratos[[#This Row],[Fecha de Inicio]]</f>
        <v>171</v>
      </c>
      <c r="Z96">
        <f>ROUND(Contratos[[#This Row],[dias ejecutados]]/(Contratos[[#This Row],[Fecha Finalizacion Programada]]-Contratos[[#This Row],[Fecha de Inicio]])*100,2)</f>
        <v>84.24</v>
      </c>
      <c r="AA96" s="24">
        <v>16285000</v>
      </c>
      <c r="AB96" s="24">
        <v>5428333</v>
      </c>
      <c r="AC96">
        <v>1</v>
      </c>
      <c r="AD96" s="47">
        <v>5428333</v>
      </c>
      <c r="AE96" s="47">
        <v>21713333</v>
      </c>
      <c r="AF96">
        <v>200</v>
      </c>
    </row>
    <row r="97" spans="2:32" x14ac:dyDescent="0.25">
      <c r="B97">
        <v>2023</v>
      </c>
      <c r="C97">
        <v>230391</v>
      </c>
      <c r="D97" t="s">
        <v>57</v>
      </c>
      <c r="E97" t="s">
        <v>125</v>
      </c>
      <c r="F97" t="s">
        <v>41</v>
      </c>
      <c r="G97" t="s">
        <v>43</v>
      </c>
      <c r="H97" t="s">
        <v>271</v>
      </c>
      <c r="I97" t="s">
        <v>272</v>
      </c>
      <c r="J97" t="s">
        <v>274</v>
      </c>
      <c r="K97" t="s">
        <v>47</v>
      </c>
      <c r="L97" s="1">
        <v>45177</v>
      </c>
      <c r="M97" t="s">
        <v>51</v>
      </c>
      <c r="O97" s="24">
        <v>16285000</v>
      </c>
      <c r="P97" s="24">
        <v>5645467</v>
      </c>
      <c r="Q97" s="24">
        <v>21930467</v>
      </c>
      <c r="R97">
        <v>52</v>
      </c>
      <c r="S97">
        <f>+Contratos[[#This Row],[Plazo total con prorrogas (días)]]</f>
        <v>202</v>
      </c>
      <c r="T97" s="1">
        <v>45015</v>
      </c>
      <c r="U97" s="1">
        <v>45026</v>
      </c>
      <c r="V97" t="s">
        <v>351</v>
      </c>
      <c r="W97" s="1">
        <v>45231</v>
      </c>
      <c r="X97" s="24">
        <v>16285000</v>
      </c>
      <c r="Y97">
        <f>$D$5-Contratos[[#This Row],[Fecha de Inicio]]</f>
        <v>173</v>
      </c>
      <c r="Z97">
        <f>ROUND(Contratos[[#This Row],[dias ejecutados]]/(Contratos[[#This Row],[Fecha Finalizacion Programada]]-Contratos[[#This Row],[Fecha de Inicio]])*100,2)</f>
        <v>84.39</v>
      </c>
      <c r="AA97" s="24">
        <v>16285000</v>
      </c>
      <c r="AB97" s="24">
        <v>5645467</v>
      </c>
      <c r="AC97">
        <v>1</v>
      </c>
      <c r="AD97" s="47">
        <v>5645467</v>
      </c>
      <c r="AE97" s="47">
        <v>21930467</v>
      </c>
      <c r="AF97">
        <v>202</v>
      </c>
    </row>
    <row r="98" spans="2:32" x14ac:dyDescent="0.25">
      <c r="B98">
        <v>2022</v>
      </c>
      <c r="C98">
        <v>220402</v>
      </c>
      <c r="D98" t="s">
        <v>57</v>
      </c>
      <c r="E98" t="s">
        <v>128</v>
      </c>
      <c r="F98" t="s">
        <v>52</v>
      </c>
      <c r="G98" t="s">
        <v>42</v>
      </c>
      <c r="H98" t="s">
        <v>277</v>
      </c>
      <c r="I98" t="s">
        <v>45</v>
      </c>
      <c r="J98" t="s">
        <v>278</v>
      </c>
      <c r="K98" t="s">
        <v>48</v>
      </c>
      <c r="L98" s="1">
        <v>45183</v>
      </c>
      <c r="M98" t="s">
        <v>51</v>
      </c>
      <c r="O98" s="24">
        <v>280415357</v>
      </c>
      <c r="P98" s="24">
        <v>0</v>
      </c>
      <c r="Q98" s="24">
        <v>420367092</v>
      </c>
      <c r="R98">
        <v>30</v>
      </c>
      <c r="S98">
        <f>+Contratos[[#This Row],[Plazo total con prorrogas (días)]]</f>
        <v>450</v>
      </c>
      <c r="T98" s="1">
        <v>44727</v>
      </c>
      <c r="U98" s="1">
        <v>44757</v>
      </c>
      <c r="V98" t="s">
        <v>350</v>
      </c>
      <c r="W98" s="1">
        <v>45214</v>
      </c>
      <c r="X98" s="24">
        <v>280415357</v>
      </c>
      <c r="Y98">
        <f>$D$5-Contratos[[#This Row],[Fecha de Inicio]]</f>
        <v>442</v>
      </c>
      <c r="Z98">
        <f>ROUND(Contratos[[#This Row],[dias ejecutados]]/(Contratos[[#This Row],[Fecha Finalizacion Programada]]-Contratos[[#This Row],[Fecha de Inicio]])*100,2)</f>
        <v>96.72</v>
      </c>
      <c r="AA98" s="24">
        <v>351942091.28000003</v>
      </c>
      <c r="AB98" s="24">
        <v>68425000.719999969</v>
      </c>
      <c r="AC98">
        <v>2</v>
      </c>
      <c r="AD98" s="47">
        <v>139951735</v>
      </c>
      <c r="AE98" s="47">
        <v>420367092</v>
      </c>
      <c r="AF98">
        <v>450</v>
      </c>
    </row>
    <row r="99" spans="2:32" x14ac:dyDescent="0.25">
      <c r="B99">
        <v>2023</v>
      </c>
      <c r="C99">
        <v>230402</v>
      </c>
      <c r="D99" t="s">
        <v>57</v>
      </c>
      <c r="E99" t="s">
        <v>129</v>
      </c>
      <c r="F99" t="s">
        <v>41</v>
      </c>
      <c r="G99" t="s">
        <v>43</v>
      </c>
      <c r="H99" t="s">
        <v>271</v>
      </c>
      <c r="I99" t="s">
        <v>272</v>
      </c>
      <c r="J99" t="s">
        <v>279</v>
      </c>
      <c r="K99" t="s">
        <v>47</v>
      </c>
      <c r="L99" s="1">
        <v>45174</v>
      </c>
      <c r="M99" t="s">
        <v>51</v>
      </c>
      <c r="O99" s="24">
        <v>16285000</v>
      </c>
      <c r="P99" s="24">
        <v>6188300</v>
      </c>
      <c r="Q99" s="24">
        <v>22473300</v>
      </c>
      <c r="R99">
        <v>57</v>
      </c>
      <c r="S99">
        <f>+Contratos[[#This Row],[Plazo total con prorrogas (días)]]</f>
        <v>207</v>
      </c>
      <c r="T99" s="1">
        <v>45016</v>
      </c>
      <c r="U99" s="1">
        <v>45021</v>
      </c>
      <c r="V99" t="s">
        <v>351</v>
      </c>
      <c r="W99" s="1">
        <v>45231</v>
      </c>
      <c r="X99" s="24">
        <v>16285000</v>
      </c>
      <c r="Y99">
        <f>$D$5-Contratos[[#This Row],[Fecha de Inicio]]</f>
        <v>178</v>
      </c>
      <c r="Z99">
        <f>ROUND(Contratos[[#This Row],[dias ejecutados]]/(Contratos[[#This Row],[Fecha Finalizacion Programada]]-Contratos[[#This Row],[Fecha de Inicio]])*100,2)</f>
        <v>84.76</v>
      </c>
      <c r="AA99" s="24">
        <v>16285000</v>
      </c>
      <c r="AB99" s="24">
        <v>6188300</v>
      </c>
      <c r="AC99">
        <v>1</v>
      </c>
      <c r="AD99" s="47">
        <v>6188300</v>
      </c>
      <c r="AE99" s="47">
        <v>22473300</v>
      </c>
      <c r="AF99">
        <v>207</v>
      </c>
    </row>
    <row r="100" spans="2:32" x14ac:dyDescent="0.25">
      <c r="B100">
        <v>2023</v>
      </c>
      <c r="C100">
        <v>230404</v>
      </c>
      <c r="D100" t="s">
        <v>57</v>
      </c>
      <c r="E100" t="s">
        <v>130</v>
      </c>
      <c r="F100" t="s">
        <v>41</v>
      </c>
      <c r="G100" t="s">
        <v>43</v>
      </c>
      <c r="H100" t="s">
        <v>271</v>
      </c>
      <c r="I100" t="s">
        <v>272</v>
      </c>
      <c r="J100" t="s">
        <v>280</v>
      </c>
      <c r="K100" t="s">
        <v>47</v>
      </c>
      <c r="L100" s="1">
        <v>45170</v>
      </c>
      <c r="M100" t="s">
        <v>51</v>
      </c>
      <c r="O100" s="24">
        <v>21195000</v>
      </c>
      <c r="P100" s="24">
        <v>8054100</v>
      </c>
      <c r="Q100" s="24">
        <v>29249100</v>
      </c>
      <c r="R100">
        <v>57</v>
      </c>
      <c r="S100">
        <f>+Contratos[[#This Row],[Plazo total con prorrogas (días)]]</f>
        <v>207</v>
      </c>
      <c r="T100" s="1">
        <v>45016</v>
      </c>
      <c r="U100" s="1">
        <v>45021</v>
      </c>
      <c r="V100" t="s">
        <v>351</v>
      </c>
      <c r="W100" s="1">
        <v>45231</v>
      </c>
      <c r="X100" s="24">
        <v>21195000</v>
      </c>
      <c r="Y100">
        <f>$D$5-Contratos[[#This Row],[Fecha de Inicio]]</f>
        <v>178</v>
      </c>
      <c r="Z100">
        <f>ROUND(Contratos[[#This Row],[dias ejecutados]]/(Contratos[[#This Row],[Fecha Finalizacion Programada]]-Contratos[[#This Row],[Fecha de Inicio]])*100,2)</f>
        <v>84.76</v>
      </c>
      <c r="AA100" s="24">
        <v>21195000</v>
      </c>
      <c r="AB100" s="24">
        <v>8054100</v>
      </c>
      <c r="AC100">
        <v>1</v>
      </c>
      <c r="AD100" s="47">
        <v>8054100</v>
      </c>
      <c r="AE100" s="47">
        <v>29249100</v>
      </c>
      <c r="AF100">
        <v>207</v>
      </c>
    </row>
    <row r="101" spans="2:32" x14ac:dyDescent="0.25">
      <c r="B101">
        <v>2023</v>
      </c>
      <c r="C101">
        <v>230406</v>
      </c>
      <c r="D101" t="s">
        <v>57</v>
      </c>
      <c r="E101" t="s">
        <v>131</v>
      </c>
      <c r="F101" t="s">
        <v>41</v>
      </c>
      <c r="G101" t="s">
        <v>43</v>
      </c>
      <c r="H101" t="s">
        <v>271</v>
      </c>
      <c r="I101" t="s">
        <v>272</v>
      </c>
      <c r="J101" t="s">
        <v>281</v>
      </c>
      <c r="K101" t="s">
        <v>47</v>
      </c>
      <c r="L101" s="1">
        <v>45174</v>
      </c>
      <c r="M101" t="s">
        <v>51</v>
      </c>
      <c r="O101" s="24">
        <v>27105000</v>
      </c>
      <c r="P101" s="24">
        <v>9396400</v>
      </c>
      <c r="Q101" s="24">
        <v>36501400</v>
      </c>
      <c r="R101">
        <v>52</v>
      </c>
      <c r="S101">
        <f>+Contratos[[#This Row],[Plazo total con prorrogas (días)]]</f>
        <v>202</v>
      </c>
      <c r="T101" s="1">
        <v>45016</v>
      </c>
      <c r="U101" s="1">
        <v>45026</v>
      </c>
      <c r="V101" t="s">
        <v>351</v>
      </c>
      <c r="W101" s="1">
        <v>45231</v>
      </c>
      <c r="X101" s="24">
        <v>27105000</v>
      </c>
      <c r="Y101">
        <f>$D$5-Contratos[[#This Row],[Fecha de Inicio]]</f>
        <v>173</v>
      </c>
      <c r="Z101">
        <f>ROUND(Contratos[[#This Row],[dias ejecutados]]/(Contratos[[#This Row],[Fecha Finalizacion Programada]]-Contratos[[#This Row],[Fecha de Inicio]])*100,2)</f>
        <v>84.39</v>
      </c>
      <c r="AA101" s="24">
        <v>27105000</v>
      </c>
      <c r="AB101" s="24">
        <v>9396400</v>
      </c>
      <c r="AC101">
        <v>1</v>
      </c>
      <c r="AD101" s="47">
        <v>9396400</v>
      </c>
      <c r="AE101" s="47">
        <v>36501400</v>
      </c>
      <c r="AF101">
        <v>202</v>
      </c>
    </row>
    <row r="102" spans="2:32" x14ac:dyDescent="0.25">
      <c r="B102">
        <v>2023</v>
      </c>
      <c r="C102">
        <v>230426</v>
      </c>
      <c r="D102" t="s">
        <v>57</v>
      </c>
      <c r="E102" t="s">
        <v>132</v>
      </c>
      <c r="F102" t="s">
        <v>41</v>
      </c>
      <c r="G102" t="s">
        <v>43</v>
      </c>
      <c r="H102" t="s">
        <v>271</v>
      </c>
      <c r="I102" t="s">
        <v>272</v>
      </c>
      <c r="J102" t="s">
        <v>282</v>
      </c>
      <c r="K102" t="s">
        <v>47</v>
      </c>
      <c r="L102" s="1">
        <v>45170</v>
      </c>
      <c r="M102" t="s">
        <v>51</v>
      </c>
      <c r="O102" s="24">
        <v>25080000</v>
      </c>
      <c r="P102" s="24">
        <v>8360000</v>
      </c>
      <c r="Q102" s="24">
        <v>33440000</v>
      </c>
      <c r="R102">
        <v>50</v>
      </c>
      <c r="S102">
        <f>+Contratos[[#This Row],[Plazo total con prorrogas (días)]]</f>
        <v>200</v>
      </c>
      <c r="T102" s="1">
        <v>45017</v>
      </c>
      <c r="U102" s="1">
        <v>45028</v>
      </c>
      <c r="V102" t="s">
        <v>351</v>
      </c>
      <c r="W102" s="1">
        <v>45231</v>
      </c>
      <c r="X102" s="24">
        <v>25080000</v>
      </c>
      <c r="Y102">
        <f>$D$5-Contratos[[#This Row],[Fecha de Inicio]]</f>
        <v>171</v>
      </c>
      <c r="Z102">
        <f>ROUND(Contratos[[#This Row],[dias ejecutados]]/(Contratos[[#This Row],[Fecha Finalizacion Programada]]-Contratos[[#This Row],[Fecha de Inicio]])*100,2)</f>
        <v>84.24</v>
      </c>
      <c r="AA102" s="24">
        <v>25080000</v>
      </c>
      <c r="AB102" s="24">
        <v>8360000</v>
      </c>
      <c r="AC102">
        <v>1</v>
      </c>
      <c r="AD102" s="47">
        <v>8360000</v>
      </c>
      <c r="AE102" s="47">
        <v>33440000</v>
      </c>
      <c r="AF102">
        <v>200</v>
      </c>
    </row>
    <row r="103" spans="2:32" x14ac:dyDescent="0.25">
      <c r="B103">
        <v>2023</v>
      </c>
      <c r="C103">
        <v>230411</v>
      </c>
      <c r="D103" t="s">
        <v>57</v>
      </c>
      <c r="E103" t="s">
        <v>133</v>
      </c>
      <c r="F103" t="s">
        <v>41</v>
      </c>
      <c r="G103" t="s">
        <v>43</v>
      </c>
      <c r="H103" t="s">
        <v>271</v>
      </c>
      <c r="I103" t="s">
        <v>272</v>
      </c>
      <c r="J103" t="s">
        <v>283</v>
      </c>
      <c r="K103" t="s">
        <v>47</v>
      </c>
      <c r="L103" s="1">
        <v>45175</v>
      </c>
      <c r="M103" t="s">
        <v>51</v>
      </c>
      <c r="O103" s="24">
        <v>16285000</v>
      </c>
      <c r="P103" s="24">
        <v>5536900</v>
      </c>
      <c r="Q103" s="24">
        <v>21821900</v>
      </c>
      <c r="R103">
        <v>51</v>
      </c>
      <c r="S103">
        <f>+Contratos[[#This Row],[Plazo total con prorrogas (días)]]</f>
        <v>201</v>
      </c>
      <c r="T103" s="1">
        <v>45016</v>
      </c>
      <c r="U103" s="1">
        <v>45027</v>
      </c>
      <c r="V103" t="s">
        <v>351</v>
      </c>
      <c r="W103" s="1">
        <v>45231</v>
      </c>
      <c r="X103" s="24">
        <v>16285000</v>
      </c>
      <c r="Y103">
        <f>$D$5-Contratos[[#This Row],[Fecha de Inicio]]</f>
        <v>172</v>
      </c>
      <c r="Z103">
        <f>ROUND(Contratos[[#This Row],[dias ejecutados]]/(Contratos[[#This Row],[Fecha Finalizacion Programada]]-Contratos[[#This Row],[Fecha de Inicio]])*100,2)</f>
        <v>84.31</v>
      </c>
      <c r="AA103" s="24">
        <v>16285000</v>
      </c>
      <c r="AB103" s="24">
        <v>5536900</v>
      </c>
      <c r="AC103">
        <v>1</v>
      </c>
      <c r="AD103" s="47">
        <v>5536900</v>
      </c>
      <c r="AE103" s="47">
        <v>21821900</v>
      </c>
      <c r="AF103">
        <v>201</v>
      </c>
    </row>
    <row r="104" spans="2:32" x14ac:dyDescent="0.25">
      <c r="B104">
        <v>2023</v>
      </c>
      <c r="C104">
        <v>230415</v>
      </c>
      <c r="D104" t="s">
        <v>57</v>
      </c>
      <c r="E104" t="s">
        <v>133</v>
      </c>
      <c r="F104" t="s">
        <v>41</v>
      </c>
      <c r="G104" t="s">
        <v>43</v>
      </c>
      <c r="H104" t="s">
        <v>271</v>
      </c>
      <c r="I104" t="s">
        <v>272</v>
      </c>
      <c r="J104" t="s">
        <v>283</v>
      </c>
      <c r="K104" t="s">
        <v>47</v>
      </c>
      <c r="L104" s="1">
        <v>45180</v>
      </c>
      <c r="M104" t="s">
        <v>51</v>
      </c>
      <c r="O104" s="24">
        <v>16285000</v>
      </c>
      <c r="P104" s="24">
        <v>5319767</v>
      </c>
      <c r="Q104" s="24">
        <v>21604767</v>
      </c>
      <c r="R104">
        <v>49</v>
      </c>
      <c r="S104">
        <f>+Contratos[[#This Row],[Plazo total con prorrogas (días)]]</f>
        <v>199</v>
      </c>
      <c r="T104" s="1">
        <v>45016</v>
      </c>
      <c r="U104" s="1">
        <v>45029</v>
      </c>
      <c r="V104" t="s">
        <v>351</v>
      </c>
      <c r="W104" s="1">
        <v>45231</v>
      </c>
      <c r="X104" s="24">
        <v>16285000</v>
      </c>
      <c r="Y104">
        <f>$D$5-Contratos[[#This Row],[Fecha de Inicio]]</f>
        <v>170</v>
      </c>
      <c r="Z104">
        <f>ROUND(Contratos[[#This Row],[dias ejecutados]]/(Contratos[[#This Row],[Fecha Finalizacion Programada]]-Contratos[[#This Row],[Fecha de Inicio]])*100,2)</f>
        <v>84.16</v>
      </c>
      <c r="AA104" s="24">
        <v>16285000</v>
      </c>
      <c r="AB104" s="24">
        <v>5319767</v>
      </c>
      <c r="AC104">
        <v>1</v>
      </c>
      <c r="AD104" s="47">
        <v>5319767</v>
      </c>
      <c r="AE104" s="47">
        <v>21604767</v>
      </c>
      <c r="AF104">
        <v>199</v>
      </c>
    </row>
    <row r="105" spans="2:32" x14ac:dyDescent="0.25">
      <c r="B105">
        <v>2023</v>
      </c>
      <c r="C105">
        <v>230417</v>
      </c>
      <c r="D105" t="s">
        <v>57</v>
      </c>
      <c r="E105" t="s">
        <v>133</v>
      </c>
      <c r="F105" t="s">
        <v>41</v>
      </c>
      <c r="G105" t="s">
        <v>43</v>
      </c>
      <c r="H105" t="s">
        <v>271</v>
      </c>
      <c r="I105" t="s">
        <v>272</v>
      </c>
      <c r="J105" t="s">
        <v>283</v>
      </c>
      <c r="K105" t="s">
        <v>47</v>
      </c>
      <c r="L105" s="1">
        <v>45174</v>
      </c>
      <c r="M105" t="s">
        <v>51</v>
      </c>
      <c r="O105" s="24">
        <v>16285000</v>
      </c>
      <c r="P105" s="24">
        <v>6188300</v>
      </c>
      <c r="Q105" s="24">
        <v>22473300</v>
      </c>
      <c r="R105">
        <v>57</v>
      </c>
      <c r="S105">
        <f>+Contratos[[#This Row],[Plazo total con prorrogas (días)]]</f>
        <v>207</v>
      </c>
      <c r="T105" s="1">
        <v>45016</v>
      </c>
      <c r="U105" s="1">
        <v>45021</v>
      </c>
      <c r="V105" t="s">
        <v>351</v>
      </c>
      <c r="W105" s="1">
        <v>45231</v>
      </c>
      <c r="X105" s="24">
        <v>16285000</v>
      </c>
      <c r="Y105">
        <f>$D$5-Contratos[[#This Row],[Fecha de Inicio]]</f>
        <v>178</v>
      </c>
      <c r="Z105">
        <f>ROUND(Contratos[[#This Row],[dias ejecutados]]/(Contratos[[#This Row],[Fecha Finalizacion Programada]]-Contratos[[#This Row],[Fecha de Inicio]])*100,2)</f>
        <v>84.76</v>
      </c>
      <c r="AA105" s="24">
        <v>16285000</v>
      </c>
      <c r="AB105" s="24">
        <v>6188300</v>
      </c>
      <c r="AC105">
        <v>1</v>
      </c>
      <c r="AD105" s="47">
        <v>6188300</v>
      </c>
      <c r="AE105" s="47">
        <v>22473300</v>
      </c>
      <c r="AF105">
        <v>207</v>
      </c>
    </row>
    <row r="106" spans="2:32" x14ac:dyDescent="0.25">
      <c r="B106">
        <v>2023</v>
      </c>
      <c r="C106">
        <v>230420</v>
      </c>
      <c r="D106" t="s">
        <v>57</v>
      </c>
      <c r="E106" t="s">
        <v>133</v>
      </c>
      <c r="F106" t="s">
        <v>41</v>
      </c>
      <c r="G106" t="s">
        <v>43</v>
      </c>
      <c r="H106" t="s">
        <v>271</v>
      </c>
      <c r="I106" t="s">
        <v>272</v>
      </c>
      <c r="J106" t="s">
        <v>283</v>
      </c>
      <c r="K106" t="s">
        <v>47</v>
      </c>
      <c r="L106" s="1">
        <v>45176</v>
      </c>
      <c r="M106" t="s">
        <v>51</v>
      </c>
      <c r="O106" s="24">
        <v>16285000</v>
      </c>
      <c r="P106" s="24">
        <v>5645467</v>
      </c>
      <c r="Q106" s="24">
        <v>21930467</v>
      </c>
      <c r="R106">
        <v>52</v>
      </c>
      <c r="S106">
        <f>+Contratos[[#This Row],[Plazo total con prorrogas (días)]]</f>
        <v>202</v>
      </c>
      <c r="T106" s="1">
        <v>45016</v>
      </c>
      <c r="U106" s="1">
        <v>45026</v>
      </c>
      <c r="V106" t="s">
        <v>351</v>
      </c>
      <c r="W106" s="1">
        <v>45231</v>
      </c>
      <c r="X106" s="24">
        <v>16285000</v>
      </c>
      <c r="Y106">
        <f>$D$5-Contratos[[#This Row],[Fecha de Inicio]]</f>
        <v>173</v>
      </c>
      <c r="Z106">
        <f>ROUND(Contratos[[#This Row],[dias ejecutados]]/(Contratos[[#This Row],[Fecha Finalizacion Programada]]-Contratos[[#This Row],[Fecha de Inicio]])*100,2)</f>
        <v>84.39</v>
      </c>
      <c r="AA106" s="24">
        <v>16285000</v>
      </c>
      <c r="AB106" s="24">
        <v>5645467</v>
      </c>
      <c r="AC106">
        <v>1</v>
      </c>
      <c r="AD106" s="47">
        <v>5645467</v>
      </c>
      <c r="AE106" s="47">
        <v>21930467</v>
      </c>
      <c r="AF106">
        <v>202</v>
      </c>
    </row>
    <row r="107" spans="2:32" x14ac:dyDescent="0.25">
      <c r="B107">
        <v>2023</v>
      </c>
      <c r="C107">
        <v>230421</v>
      </c>
      <c r="D107" t="s">
        <v>57</v>
      </c>
      <c r="E107" t="s">
        <v>133</v>
      </c>
      <c r="F107" t="s">
        <v>41</v>
      </c>
      <c r="G107" t="s">
        <v>43</v>
      </c>
      <c r="H107" t="s">
        <v>271</v>
      </c>
      <c r="I107" t="s">
        <v>272</v>
      </c>
      <c r="J107" t="s">
        <v>283</v>
      </c>
      <c r="K107" t="s">
        <v>47</v>
      </c>
      <c r="L107" s="1">
        <v>45177</v>
      </c>
      <c r="M107" t="s">
        <v>51</v>
      </c>
      <c r="O107" s="24">
        <v>16285000</v>
      </c>
      <c r="P107" s="24">
        <v>5536900</v>
      </c>
      <c r="Q107" s="24">
        <v>21821900</v>
      </c>
      <c r="R107">
        <v>51</v>
      </c>
      <c r="S107">
        <f>+Contratos[[#This Row],[Plazo total con prorrogas (días)]]</f>
        <v>201</v>
      </c>
      <c r="T107" s="1">
        <v>45017</v>
      </c>
      <c r="U107" s="1">
        <v>45027</v>
      </c>
      <c r="V107" t="s">
        <v>351</v>
      </c>
      <c r="W107" s="1">
        <v>45231</v>
      </c>
      <c r="X107" s="24">
        <v>16285000</v>
      </c>
      <c r="Y107">
        <f>$D$5-Contratos[[#This Row],[Fecha de Inicio]]</f>
        <v>172</v>
      </c>
      <c r="Z107">
        <f>ROUND(Contratos[[#This Row],[dias ejecutados]]/(Contratos[[#This Row],[Fecha Finalizacion Programada]]-Contratos[[#This Row],[Fecha de Inicio]])*100,2)</f>
        <v>84.31</v>
      </c>
      <c r="AA107" s="24">
        <v>16285000</v>
      </c>
      <c r="AB107" s="24">
        <v>5536900</v>
      </c>
      <c r="AC107">
        <v>1</v>
      </c>
      <c r="AD107" s="47">
        <v>5536900</v>
      </c>
      <c r="AE107" s="47">
        <v>21821900</v>
      </c>
      <c r="AF107">
        <v>201</v>
      </c>
    </row>
    <row r="108" spans="2:32" x14ac:dyDescent="0.25">
      <c r="B108">
        <v>2023</v>
      </c>
      <c r="C108">
        <v>230422</v>
      </c>
      <c r="D108" t="s">
        <v>57</v>
      </c>
      <c r="E108" t="s">
        <v>133</v>
      </c>
      <c r="F108" t="s">
        <v>41</v>
      </c>
      <c r="G108" t="s">
        <v>43</v>
      </c>
      <c r="H108" t="s">
        <v>271</v>
      </c>
      <c r="I108" t="s">
        <v>272</v>
      </c>
      <c r="J108" t="s">
        <v>283</v>
      </c>
      <c r="K108" t="s">
        <v>47</v>
      </c>
      <c r="L108" s="1">
        <v>45175</v>
      </c>
      <c r="M108" t="s">
        <v>51</v>
      </c>
      <c r="O108" s="24">
        <v>16285000</v>
      </c>
      <c r="P108" s="24">
        <v>5211200</v>
      </c>
      <c r="Q108" s="24">
        <v>21496200</v>
      </c>
      <c r="R108">
        <v>48</v>
      </c>
      <c r="S108">
        <f>+Contratos[[#This Row],[Plazo total con prorrogas (días)]]</f>
        <v>198</v>
      </c>
      <c r="T108" s="1">
        <v>45016</v>
      </c>
      <c r="U108" s="1">
        <v>45030</v>
      </c>
      <c r="V108" t="s">
        <v>351</v>
      </c>
      <c r="W108" s="1">
        <v>45231</v>
      </c>
      <c r="X108" s="24">
        <v>16285000</v>
      </c>
      <c r="Y108">
        <f>$D$5-Contratos[[#This Row],[Fecha de Inicio]]</f>
        <v>169</v>
      </c>
      <c r="Z108">
        <f>ROUND(Contratos[[#This Row],[dias ejecutados]]/(Contratos[[#This Row],[Fecha Finalizacion Programada]]-Contratos[[#This Row],[Fecha de Inicio]])*100,2)</f>
        <v>84.08</v>
      </c>
      <c r="AA108" s="24">
        <v>16285000</v>
      </c>
      <c r="AB108" s="24">
        <v>5211200</v>
      </c>
      <c r="AC108">
        <v>1</v>
      </c>
      <c r="AD108" s="47">
        <v>5211200</v>
      </c>
      <c r="AE108" s="47">
        <v>21496200</v>
      </c>
      <c r="AF108">
        <v>198</v>
      </c>
    </row>
    <row r="109" spans="2:32" x14ac:dyDescent="0.25">
      <c r="B109">
        <v>2023</v>
      </c>
      <c r="C109">
        <v>230412</v>
      </c>
      <c r="D109" t="s">
        <v>57</v>
      </c>
      <c r="E109" t="s">
        <v>134</v>
      </c>
      <c r="F109" t="s">
        <v>41</v>
      </c>
      <c r="G109" t="s">
        <v>50</v>
      </c>
      <c r="H109" t="s">
        <v>271</v>
      </c>
      <c r="I109" t="s">
        <v>272</v>
      </c>
      <c r="J109" t="s">
        <v>284</v>
      </c>
      <c r="K109" t="s">
        <v>47</v>
      </c>
      <c r="L109" s="1">
        <v>45191</v>
      </c>
      <c r="M109" t="s">
        <v>51</v>
      </c>
      <c r="O109" s="24">
        <v>16285000</v>
      </c>
      <c r="P109" s="24">
        <v>4125533</v>
      </c>
      <c r="Q109" s="24">
        <v>20410533</v>
      </c>
      <c r="R109">
        <v>38</v>
      </c>
      <c r="S109">
        <f>+Contratos[[#This Row],[Plazo total con prorrogas (días)]]</f>
        <v>188</v>
      </c>
      <c r="T109" s="1">
        <v>45016</v>
      </c>
      <c r="U109" s="1">
        <v>45040</v>
      </c>
      <c r="V109" t="s">
        <v>351</v>
      </c>
      <c r="W109" s="1">
        <v>45231</v>
      </c>
      <c r="X109" s="24">
        <v>16285000</v>
      </c>
      <c r="Y109">
        <f>$D$5-Contratos[[#This Row],[Fecha de Inicio]]</f>
        <v>159</v>
      </c>
      <c r="Z109">
        <f>ROUND(Contratos[[#This Row],[dias ejecutados]]/(Contratos[[#This Row],[Fecha Finalizacion Programada]]-Contratos[[#This Row],[Fecha de Inicio]])*100,2)</f>
        <v>83.25</v>
      </c>
      <c r="AA109" s="24">
        <v>16285000</v>
      </c>
      <c r="AB109" s="24">
        <v>4125533</v>
      </c>
      <c r="AC109">
        <v>1</v>
      </c>
      <c r="AD109" s="47">
        <v>4125533</v>
      </c>
      <c r="AE109" s="47">
        <v>20410533</v>
      </c>
      <c r="AF109">
        <v>188</v>
      </c>
    </row>
    <row r="110" spans="2:32" x14ac:dyDescent="0.25">
      <c r="B110">
        <v>2023</v>
      </c>
      <c r="C110">
        <v>230423</v>
      </c>
      <c r="D110" t="s">
        <v>57</v>
      </c>
      <c r="E110" t="s">
        <v>135</v>
      </c>
      <c r="F110" t="s">
        <v>41</v>
      </c>
      <c r="G110" t="s">
        <v>43</v>
      </c>
      <c r="H110" t="s">
        <v>271</v>
      </c>
      <c r="I110" t="s">
        <v>272</v>
      </c>
      <c r="J110" t="s">
        <v>285</v>
      </c>
      <c r="K110" t="s">
        <v>47</v>
      </c>
      <c r="L110" s="1">
        <v>45174</v>
      </c>
      <c r="M110" t="s">
        <v>51</v>
      </c>
      <c r="O110" s="24">
        <v>30240000</v>
      </c>
      <c r="P110" s="24">
        <v>10281600</v>
      </c>
      <c r="Q110" s="24">
        <v>40521600</v>
      </c>
      <c r="R110">
        <v>51</v>
      </c>
      <c r="S110">
        <f>+Contratos[[#This Row],[Plazo total con prorrogas (días)]]</f>
        <v>201</v>
      </c>
      <c r="T110" s="1">
        <v>45017</v>
      </c>
      <c r="U110" s="1">
        <v>45027</v>
      </c>
      <c r="V110" t="s">
        <v>351</v>
      </c>
      <c r="W110" s="1">
        <v>45231</v>
      </c>
      <c r="X110" s="24">
        <v>30240000</v>
      </c>
      <c r="Y110">
        <f>$D$5-Contratos[[#This Row],[Fecha de Inicio]]</f>
        <v>172</v>
      </c>
      <c r="Z110">
        <f>ROUND(Contratos[[#This Row],[dias ejecutados]]/(Contratos[[#This Row],[Fecha Finalizacion Programada]]-Contratos[[#This Row],[Fecha de Inicio]])*100,2)</f>
        <v>84.31</v>
      </c>
      <c r="AA110" s="24">
        <v>30240000</v>
      </c>
      <c r="AB110" s="24">
        <v>10281600</v>
      </c>
      <c r="AC110">
        <v>1</v>
      </c>
      <c r="AD110" s="47">
        <v>10281600</v>
      </c>
      <c r="AE110" s="47">
        <v>40521600</v>
      </c>
      <c r="AF110">
        <v>201</v>
      </c>
    </row>
    <row r="111" spans="2:32" x14ac:dyDescent="0.25">
      <c r="B111">
        <v>2023</v>
      </c>
      <c r="C111">
        <v>230425</v>
      </c>
      <c r="D111" t="s">
        <v>57</v>
      </c>
      <c r="E111" t="s">
        <v>135</v>
      </c>
      <c r="F111" t="s">
        <v>41</v>
      </c>
      <c r="G111" t="s">
        <v>43</v>
      </c>
      <c r="H111" t="s">
        <v>271</v>
      </c>
      <c r="I111" t="s">
        <v>272</v>
      </c>
      <c r="J111" t="s">
        <v>285</v>
      </c>
      <c r="K111" t="s">
        <v>47</v>
      </c>
      <c r="L111" s="1">
        <v>45174</v>
      </c>
      <c r="M111" t="s">
        <v>51</v>
      </c>
      <c r="O111" s="24">
        <v>30240000</v>
      </c>
      <c r="P111" s="24">
        <v>11491200</v>
      </c>
      <c r="Q111" s="24">
        <v>41731200</v>
      </c>
      <c r="R111">
        <v>57</v>
      </c>
      <c r="S111">
        <f>+Contratos[[#This Row],[Plazo total con prorrogas (días)]]</f>
        <v>207</v>
      </c>
      <c r="T111" s="1">
        <v>45017</v>
      </c>
      <c r="U111" s="1">
        <v>45021</v>
      </c>
      <c r="V111" t="s">
        <v>351</v>
      </c>
      <c r="W111" s="1">
        <v>45231</v>
      </c>
      <c r="X111" s="24">
        <v>30240000</v>
      </c>
      <c r="Y111">
        <f>$D$5-Contratos[[#This Row],[Fecha de Inicio]]</f>
        <v>178</v>
      </c>
      <c r="Z111">
        <f>ROUND(Contratos[[#This Row],[dias ejecutados]]/(Contratos[[#This Row],[Fecha Finalizacion Programada]]-Contratos[[#This Row],[Fecha de Inicio]])*100,2)</f>
        <v>84.76</v>
      </c>
      <c r="AA111" s="24">
        <v>30240000</v>
      </c>
      <c r="AB111" s="24">
        <v>11491200</v>
      </c>
      <c r="AC111">
        <v>1</v>
      </c>
      <c r="AD111" s="47">
        <v>11491200</v>
      </c>
      <c r="AE111" s="47">
        <v>41731200</v>
      </c>
      <c r="AF111">
        <v>207</v>
      </c>
    </row>
    <row r="112" spans="2:32" x14ac:dyDescent="0.25">
      <c r="B112">
        <v>2023</v>
      </c>
      <c r="C112">
        <v>230419</v>
      </c>
      <c r="D112" t="s">
        <v>57</v>
      </c>
      <c r="E112" t="s">
        <v>136</v>
      </c>
      <c r="F112" t="s">
        <v>41</v>
      </c>
      <c r="G112" t="s">
        <v>43</v>
      </c>
      <c r="H112" t="s">
        <v>271</v>
      </c>
      <c r="I112" t="s">
        <v>272</v>
      </c>
      <c r="J112" t="s">
        <v>286</v>
      </c>
      <c r="K112" t="s">
        <v>47</v>
      </c>
      <c r="L112" s="1">
        <v>45180</v>
      </c>
      <c r="M112" t="s">
        <v>51</v>
      </c>
      <c r="O112" s="24">
        <v>26295000</v>
      </c>
      <c r="P112" s="24">
        <v>7888500</v>
      </c>
      <c r="Q112" s="24">
        <v>34183500</v>
      </c>
      <c r="R112">
        <v>45</v>
      </c>
      <c r="S112">
        <f>+Contratos[[#This Row],[Plazo total con prorrogas (días)]]</f>
        <v>195</v>
      </c>
      <c r="T112" s="1">
        <v>45019</v>
      </c>
      <c r="U112" s="1">
        <v>45033</v>
      </c>
      <c r="V112" t="s">
        <v>351</v>
      </c>
      <c r="W112" s="1">
        <v>45231</v>
      </c>
      <c r="X112" s="24">
        <v>26295000</v>
      </c>
      <c r="Y112">
        <f>$D$5-Contratos[[#This Row],[Fecha de Inicio]]</f>
        <v>166</v>
      </c>
      <c r="Z112">
        <f>ROUND(Contratos[[#This Row],[dias ejecutados]]/(Contratos[[#This Row],[Fecha Finalizacion Programada]]-Contratos[[#This Row],[Fecha de Inicio]])*100,2)</f>
        <v>83.84</v>
      </c>
      <c r="AA112" s="24">
        <v>26295000</v>
      </c>
      <c r="AB112" s="24">
        <v>7888500</v>
      </c>
      <c r="AC112">
        <v>1</v>
      </c>
      <c r="AD112" s="47">
        <v>7888500</v>
      </c>
      <c r="AE112" s="47">
        <v>34183500</v>
      </c>
      <c r="AF112">
        <v>195</v>
      </c>
    </row>
    <row r="113" spans="2:32" x14ac:dyDescent="0.25">
      <c r="B113">
        <v>2023</v>
      </c>
      <c r="C113">
        <v>230429</v>
      </c>
      <c r="D113" t="s">
        <v>57</v>
      </c>
      <c r="E113" t="s">
        <v>137</v>
      </c>
      <c r="F113" t="s">
        <v>41</v>
      </c>
      <c r="G113" t="s">
        <v>43</v>
      </c>
      <c r="H113" t="s">
        <v>271</v>
      </c>
      <c r="I113" t="s">
        <v>272</v>
      </c>
      <c r="J113" t="s">
        <v>287</v>
      </c>
      <c r="K113" t="s">
        <v>47</v>
      </c>
      <c r="L113" s="1">
        <v>45174</v>
      </c>
      <c r="M113" t="s">
        <v>51</v>
      </c>
      <c r="O113" s="24">
        <v>16285000</v>
      </c>
      <c r="P113" s="24">
        <v>5319767</v>
      </c>
      <c r="Q113" s="24">
        <v>21604767</v>
      </c>
      <c r="R113">
        <v>49</v>
      </c>
      <c r="S113">
        <f>+Contratos[[#This Row],[Plazo total con prorrogas (días)]]</f>
        <v>199</v>
      </c>
      <c r="T113" s="1">
        <v>45020</v>
      </c>
      <c r="U113" s="1">
        <v>45029</v>
      </c>
      <c r="V113" t="s">
        <v>351</v>
      </c>
      <c r="W113" s="1">
        <v>45231</v>
      </c>
      <c r="X113" s="24">
        <v>16285000</v>
      </c>
      <c r="Y113">
        <f>$D$5-Contratos[[#This Row],[Fecha de Inicio]]</f>
        <v>170</v>
      </c>
      <c r="Z113">
        <f>ROUND(Contratos[[#This Row],[dias ejecutados]]/(Contratos[[#This Row],[Fecha Finalizacion Programada]]-Contratos[[#This Row],[Fecha de Inicio]])*100,2)</f>
        <v>84.16</v>
      </c>
      <c r="AA113" s="24">
        <v>16285000</v>
      </c>
      <c r="AB113" s="24">
        <v>5319767</v>
      </c>
      <c r="AC113">
        <v>1</v>
      </c>
      <c r="AD113" s="47">
        <v>5319767</v>
      </c>
      <c r="AE113" s="47">
        <v>21604767</v>
      </c>
      <c r="AF113">
        <v>199</v>
      </c>
    </row>
    <row r="114" spans="2:32" x14ac:dyDescent="0.25">
      <c r="B114">
        <v>2022</v>
      </c>
      <c r="C114">
        <v>220414</v>
      </c>
      <c r="D114" t="s">
        <v>57</v>
      </c>
      <c r="E114" t="s">
        <v>138</v>
      </c>
      <c r="F114" t="s">
        <v>59</v>
      </c>
      <c r="G114" t="s">
        <v>288</v>
      </c>
      <c r="H114" t="s">
        <v>58</v>
      </c>
      <c r="I114">
        <v>0</v>
      </c>
      <c r="J114" t="s">
        <v>289</v>
      </c>
      <c r="K114" t="s">
        <v>48</v>
      </c>
      <c r="L114" s="1">
        <v>45174</v>
      </c>
      <c r="M114" t="s">
        <v>51</v>
      </c>
      <c r="O114" s="24">
        <v>0</v>
      </c>
      <c r="P114" s="24">
        <v>0</v>
      </c>
      <c r="Q114" s="24">
        <v>0</v>
      </c>
      <c r="R114">
        <v>305</v>
      </c>
      <c r="S114">
        <f>+Contratos[[#This Row],[Plazo total con prorrogas (días)]]</f>
        <v>725</v>
      </c>
      <c r="T114" s="1">
        <v>44743</v>
      </c>
      <c r="U114" s="1">
        <v>44749</v>
      </c>
      <c r="V114" t="s">
        <v>352</v>
      </c>
      <c r="W114" s="1">
        <v>45485</v>
      </c>
      <c r="X114" s="24">
        <v>0</v>
      </c>
      <c r="Y114">
        <f>$D$5-Contratos[[#This Row],[Fecha de Inicio]]</f>
        <v>450</v>
      </c>
      <c r="Z114">
        <f>ROUND(Contratos[[#This Row],[dias ejecutados]]/(Contratos[[#This Row],[Fecha Finalizacion Programada]]-Contratos[[#This Row],[Fecha de Inicio]])*100,2)</f>
        <v>61.14</v>
      </c>
      <c r="AA114" s="24">
        <v>0</v>
      </c>
      <c r="AB114" s="24">
        <v>0</v>
      </c>
      <c r="AC114">
        <v>0</v>
      </c>
      <c r="AD114" s="47">
        <v>0</v>
      </c>
      <c r="AE114" s="47">
        <v>0</v>
      </c>
      <c r="AF114">
        <v>725</v>
      </c>
    </row>
    <row r="115" spans="2:32" x14ac:dyDescent="0.25">
      <c r="B115">
        <v>2023</v>
      </c>
      <c r="C115">
        <v>230448</v>
      </c>
      <c r="D115" t="s">
        <v>57</v>
      </c>
      <c r="E115" t="s">
        <v>139</v>
      </c>
      <c r="F115" t="s">
        <v>41</v>
      </c>
      <c r="G115" t="s">
        <v>50</v>
      </c>
      <c r="H115" t="s">
        <v>271</v>
      </c>
      <c r="I115" t="s">
        <v>272</v>
      </c>
      <c r="J115" t="s">
        <v>290</v>
      </c>
      <c r="K115" t="s">
        <v>47</v>
      </c>
      <c r="L115" s="1">
        <v>45184</v>
      </c>
      <c r="M115" t="s">
        <v>51</v>
      </c>
      <c r="O115" s="24">
        <v>7755000</v>
      </c>
      <c r="P115" s="24">
        <v>2274800</v>
      </c>
      <c r="Q115" s="24">
        <v>10029800</v>
      </c>
      <c r="R115">
        <v>44</v>
      </c>
      <c r="S115">
        <f>+Contratos[[#This Row],[Plazo total con prorrogas (días)]]</f>
        <v>194</v>
      </c>
      <c r="T115" s="1">
        <v>45033</v>
      </c>
      <c r="U115" s="1">
        <v>45034</v>
      </c>
      <c r="V115" t="s">
        <v>351</v>
      </c>
      <c r="W115" s="1">
        <v>45231</v>
      </c>
      <c r="X115" s="24">
        <v>7755000</v>
      </c>
      <c r="Y115">
        <f>$D$5-Contratos[[#This Row],[Fecha de Inicio]]</f>
        <v>165</v>
      </c>
      <c r="Z115">
        <f>ROUND(Contratos[[#This Row],[dias ejecutados]]/(Contratos[[#This Row],[Fecha Finalizacion Programada]]-Contratos[[#This Row],[Fecha de Inicio]])*100,2)</f>
        <v>83.76</v>
      </c>
      <c r="AA115" s="24">
        <v>7755000</v>
      </c>
      <c r="AB115" s="24">
        <v>2274800</v>
      </c>
      <c r="AC115">
        <v>1</v>
      </c>
      <c r="AD115" s="47">
        <v>2274800</v>
      </c>
      <c r="AE115" s="47">
        <v>10029800</v>
      </c>
      <c r="AF115">
        <v>194</v>
      </c>
    </row>
    <row r="116" spans="2:32" x14ac:dyDescent="0.25">
      <c r="B116">
        <v>2023</v>
      </c>
      <c r="C116">
        <v>230450</v>
      </c>
      <c r="D116" t="s">
        <v>57</v>
      </c>
      <c r="E116" t="s">
        <v>139</v>
      </c>
      <c r="F116" t="s">
        <v>41</v>
      </c>
      <c r="G116" t="s">
        <v>50</v>
      </c>
      <c r="H116" t="s">
        <v>271</v>
      </c>
      <c r="I116" t="s">
        <v>272</v>
      </c>
      <c r="J116" t="s">
        <v>290</v>
      </c>
      <c r="K116" t="s">
        <v>47</v>
      </c>
      <c r="L116" s="1">
        <v>45193</v>
      </c>
      <c r="M116" t="s">
        <v>51</v>
      </c>
      <c r="O116" s="24">
        <v>7755000</v>
      </c>
      <c r="P116" s="24">
        <v>1809500</v>
      </c>
      <c r="Q116" s="24">
        <v>9564500</v>
      </c>
      <c r="R116">
        <v>35</v>
      </c>
      <c r="S116">
        <f>+Contratos[[#This Row],[Plazo total con prorrogas (días)]]</f>
        <v>185</v>
      </c>
      <c r="T116" s="1">
        <v>45033</v>
      </c>
      <c r="U116" s="1">
        <v>45043</v>
      </c>
      <c r="V116" t="s">
        <v>351</v>
      </c>
      <c r="W116" s="1">
        <v>45231</v>
      </c>
      <c r="X116" s="24">
        <v>7755000</v>
      </c>
      <c r="Y116">
        <f>$D$5-Contratos[[#This Row],[Fecha de Inicio]]</f>
        <v>156</v>
      </c>
      <c r="Z116">
        <f>ROUND(Contratos[[#This Row],[dias ejecutados]]/(Contratos[[#This Row],[Fecha Finalizacion Programada]]-Contratos[[#This Row],[Fecha de Inicio]])*100,2)</f>
        <v>82.98</v>
      </c>
      <c r="AA116" s="24">
        <v>7755000</v>
      </c>
      <c r="AB116" s="24">
        <v>1809500</v>
      </c>
      <c r="AC116">
        <v>1</v>
      </c>
      <c r="AD116" s="47">
        <v>1809500</v>
      </c>
      <c r="AE116" s="47">
        <v>9564500</v>
      </c>
      <c r="AF116">
        <v>185</v>
      </c>
    </row>
    <row r="117" spans="2:32" x14ac:dyDescent="0.25">
      <c r="B117">
        <v>2023</v>
      </c>
      <c r="C117">
        <v>230452</v>
      </c>
      <c r="D117" t="s">
        <v>57</v>
      </c>
      <c r="E117" t="s">
        <v>139</v>
      </c>
      <c r="F117" t="s">
        <v>41</v>
      </c>
      <c r="G117" t="s">
        <v>50</v>
      </c>
      <c r="H117" t="s">
        <v>271</v>
      </c>
      <c r="I117" t="s">
        <v>272</v>
      </c>
      <c r="J117" t="s">
        <v>290</v>
      </c>
      <c r="K117" t="s">
        <v>47</v>
      </c>
      <c r="L117" s="1">
        <v>45184</v>
      </c>
      <c r="M117" t="s">
        <v>51</v>
      </c>
      <c r="O117" s="24">
        <v>7755000</v>
      </c>
      <c r="P117" s="24">
        <v>2223100</v>
      </c>
      <c r="Q117" s="24">
        <v>9978100</v>
      </c>
      <c r="R117">
        <v>43</v>
      </c>
      <c r="S117">
        <f>+Contratos[[#This Row],[Plazo total con prorrogas (días)]]</f>
        <v>193</v>
      </c>
      <c r="T117" s="1">
        <v>45033</v>
      </c>
      <c r="U117" s="1">
        <v>45035</v>
      </c>
      <c r="V117" t="s">
        <v>351</v>
      </c>
      <c r="W117" s="1">
        <v>45231</v>
      </c>
      <c r="X117" s="24">
        <v>7755000</v>
      </c>
      <c r="Y117">
        <f>$D$5-Contratos[[#This Row],[Fecha de Inicio]]</f>
        <v>164</v>
      </c>
      <c r="Z117">
        <f>ROUND(Contratos[[#This Row],[dias ejecutados]]/(Contratos[[#This Row],[Fecha Finalizacion Programada]]-Contratos[[#This Row],[Fecha de Inicio]])*100,2)</f>
        <v>83.67</v>
      </c>
      <c r="AA117" s="24">
        <v>7755000</v>
      </c>
      <c r="AB117" s="24">
        <v>2223100</v>
      </c>
      <c r="AC117">
        <v>1</v>
      </c>
      <c r="AD117" s="47">
        <v>2223100</v>
      </c>
      <c r="AE117" s="47">
        <v>9978100</v>
      </c>
      <c r="AF117">
        <v>193</v>
      </c>
    </row>
    <row r="118" spans="2:32" x14ac:dyDescent="0.25">
      <c r="B118">
        <v>2023</v>
      </c>
      <c r="C118">
        <v>230472</v>
      </c>
      <c r="D118" t="s">
        <v>57</v>
      </c>
      <c r="E118" t="s">
        <v>140</v>
      </c>
      <c r="F118" t="s">
        <v>41</v>
      </c>
      <c r="G118" t="s">
        <v>43</v>
      </c>
      <c r="H118" t="s">
        <v>271</v>
      </c>
      <c r="I118" t="s">
        <v>272</v>
      </c>
      <c r="J118" t="s">
        <v>291</v>
      </c>
      <c r="K118" t="s">
        <v>47</v>
      </c>
      <c r="L118" s="1">
        <v>45190</v>
      </c>
      <c r="M118" t="s">
        <v>51</v>
      </c>
      <c r="O118" s="24">
        <v>16285000</v>
      </c>
      <c r="P118" s="24">
        <v>4125533</v>
      </c>
      <c r="Q118" s="24">
        <v>20410533</v>
      </c>
      <c r="R118">
        <v>38</v>
      </c>
      <c r="S118">
        <f>+Contratos[[#This Row],[Plazo total con prorrogas (días)]]</f>
        <v>188</v>
      </c>
      <c r="T118" s="1">
        <v>45035</v>
      </c>
      <c r="U118" s="1">
        <v>45040</v>
      </c>
      <c r="V118" t="s">
        <v>351</v>
      </c>
      <c r="W118" s="1">
        <v>45231</v>
      </c>
      <c r="X118" s="24">
        <v>16285000</v>
      </c>
      <c r="Y118">
        <f>$D$5-Contratos[[#This Row],[Fecha de Inicio]]</f>
        <v>159</v>
      </c>
      <c r="Z118">
        <f>ROUND(Contratos[[#This Row],[dias ejecutados]]/(Contratos[[#This Row],[Fecha Finalizacion Programada]]-Contratos[[#This Row],[Fecha de Inicio]])*100,2)</f>
        <v>83.25</v>
      </c>
      <c r="AA118" s="24">
        <v>16285000</v>
      </c>
      <c r="AB118" s="24">
        <v>4125533</v>
      </c>
      <c r="AC118">
        <v>1</v>
      </c>
      <c r="AD118" s="47">
        <v>4125533</v>
      </c>
      <c r="AE118" s="47">
        <v>20410533</v>
      </c>
      <c r="AF118">
        <v>188</v>
      </c>
    </row>
    <row r="119" spans="2:32" x14ac:dyDescent="0.25">
      <c r="B119">
        <v>2023</v>
      </c>
      <c r="C119">
        <v>230473</v>
      </c>
      <c r="D119" t="s">
        <v>57</v>
      </c>
      <c r="E119" t="s">
        <v>140</v>
      </c>
      <c r="F119" t="s">
        <v>41</v>
      </c>
      <c r="G119" t="s">
        <v>43</v>
      </c>
      <c r="H119" t="s">
        <v>271</v>
      </c>
      <c r="I119" t="s">
        <v>272</v>
      </c>
      <c r="J119" t="s">
        <v>291</v>
      </c>
      <c r="K119" t="s">
        <v>47</v>
      </c>
      <c r="L119" s="1">
        <v>45188</v>
      </c>
      <c r="M119" t="s">
        <v>51</v>
      </c>
      <c r="O119" s="24">
        <v>16285000</v>
      </c>
      <c r="P119" s="24">
        <v>4125533</v>
      </c>
      <c r="Q119" s="24">
        <v>20410533</v>
      </c>
      <c r="R119">
        <v>38</v>
      </c>
      <c r="S119">
        <f>+Contratos[[#This Row],[Plazo total con prorrogas (días)]]</f>
        <v>188</v>
      </c>
      <c r="T119" s="1">
        <v>45035</v>
      </c>
      <c r="U119" s="1">
        <v>45040</v>
      </c>
      <c r="V119" t="s">
        <v>351</v>
      </c>
      <c r="W119" s="1">
        <v>45231</v>
      </c>
      <c r="X119" s="24">
        <v>16285000</v>
      </c>
      <c r="Y119">
        <f>$D$5-Contratos[[#This Row],[Fecha de Inicio]]</f>
        <v>159</v>
      </c>
      <c r="Z119">
        <f>ROUND(Contratos[[#This Row],[dias ejecutados]]/(Contratos[[#This Row],[Fecha Finalizacion Programada]]-Contratos[[#This Row],[Fecha de Inicio]])*100,2)</f>
        <v>83.25</v>
      </c>
      <c r="AA119" s="24">
        <v>16285000</v>
      </c>
      <c r="AB119" s="24">
        <v>4125533</v>
      </c>
      <c r="AC119">
        <v>1</v>
      </c>
      <c r="AD119" s="47">
        <v>4125533</v>
      </c>
      <c r="AE119" s="47">
        <v>20410533</v>
      </c>
      <c r="AF119">
        <v>188</v>
      </c>
    </row>
    <row r="120" spans="2:32" x14ac:dyDescent="0.25">
      <c r="B120">
        <v>2022</v>
      </c>
      <c r="C120">
        <v>220420</v>
      </c>
      <c r="D120" t="s">
        <v>57</v>
      </c>
      <c r="E120" t="s">
        <v>141</v>
      </c>
      <c r="F120" t="s">
        <v>292</v>
      </c>
      <c r="G120" t="s">
        <v>42</v>
      </c>
      <c r="H120" t="s">
        <v>293</v>
      </c>
      <c r="I120" t="s">
        <v>45</v>
      </c>
      <c r="J120" t="s">
        <v>294</v>
      </c>
      <c r="K120" t="s">
        <v>47</v>
      </c>
      <c r="L120" s="1">
        <v>45185</v>
      </c>
      <c r="M120" t="s">
        <v>51</v>
      </c>
      <c r="O120" s="24">
        <v>598680824</v>
      </c>
      <c r="P120" s="24">
        <v>167684380</v>
      </c>
      <c r="Q120" s="24">
        <v>766365204</v>
      </c>
      <c r="R120">
        <v>120</v>
      </c>
      <c r="S120">
        <f>+Contratos[[#This Row],[Plazo total con prorrogas (días)]]</f>
        <v>547</v>
      </c>
      <c r="T120" s="1">
        <v>44750</v>
      </c>
      <c r="U120" s="1">
        <v>44767</v>
      </c>
      <c r="V120" t="s">
        <v>343</v>
      </c>
      <c r="W120" s="1">
        <v>45324</v>
      </c>
      <c r="X120" s="24">
        <v>598680824</v>
      </c>
      <c r="Y120">
        <f>$D$5-Contratos[[#This Row],[Fecha de Inicio]]</f>
        <v>432</v>
      </c>
      <c r="Z120">
        <f>ROUND(Contratos[[#This Row],[dias ejecutados]]/(Contratos[[#This Row],[Fecha Finalizacion Programada]]-Contratos[[#This Row],[Fecha de Inicio]])*100,2)</f>
        <v>77.56</v>
      </c>
      <c r="AA120" s="24">
        <v>598680824</v>
      </c>
      <c r="AB120" s="24">
        <v>167684380</v>
      </c>
      <c r="AC120">
        <v>1</v>
      </c>
      <c r="AD120" s="47">
        <v>167684380</v>
      </c>
      <c r="AE120" s="47">
        <v>766365204</v>
      </c>
      <c r="AF120">
        <v>547</v>
      </c>
    </row>
    <row r="121" spans="2:32" x14ac:dyDescent="0.25">
      <c r="B121">
        <v>2023</v>
      </c>
      <c r="C121">
        <v>230464</v>
      </c>
      <c r="D121" t="s">
        <v>57</v>
      </c>
      <c r="E121" t="s">
        <v>142</v>
      </c>
      <c r="F121" t="s">
        <v>41</v>
      </c>
      <c r="G121" t="s">
        <v>43</v>
      </c>
      <c r="H121" t="s">
        <v>271</v>
      </c>
      <c r="I121" t="s">
        <v>272</v>
      </c>
      <c r="J121" t="s">
        <v>295</v>
      </c>
      <c r="K121" t="s">
        <v>47</v>
      </c>
      <c r="L121" s="1">
        <v>45177</v>
      </c>
      <c r="M121" t="s">
        <v>51</v>
      </c>
      <c r="O121" s="24">
        <v>21710000</v>
      </c>
      <c r="P121" s="24">
        <v>5499867</v>
      </c>
      <c r="Q121" s="24">
        <v>27209867</v>
      </c>
      <c r="R121">
        <v>38</v>
      </c>
      <c r="S121">
        <f>+Contratos[[#This Row],[Plazo total con prorrogas (días)]]</f>
        <v>188</v>
      </c>
      <c r="T121" s="1">
        <v>45034</v>
      </c>
      <c r="U121" s="1">
        <v>45040</v>
      </c>
      <c r="V121" t="s">
        <v>351</v>
      </c>
      <c r="W121" s="1">
        <v>45231</v>
      </c>
      <c r="X121" s="24">
        <v>21710000</v>
      </c>
      <c r="Y121">
        <f>$D$5-Contratos[[#This Row],[Fecha de Inicio]]</f>
        <v>159</v>
      </c>
      <c r="Z121">
        <f>ROUND(Contratos[[#This Row],[dias ejecutados]]/(Contratos[[#This Row],[Fecha Finalizacion Programada]]-Contratos[[#This Row],[Fecha de Inicio]])*100,2)</f>
        <v>83.25</v>
      </c>
      <c r="AA121" s="24">
        <v>21710000</v>
      </c>
      <c r="AB121" s="24">
        <v>5499867</v>
      </c>
      <c r="AC121">
        <v>1</v>
      </c>
      <c r="AD121" s="47">
        <v>5499867</v>
      </c>
      <c r="AE121" s="47">
        <v>27209867</v>
      </c>
      <c r="AF121">
        <v>188</v>
      </c>
    </row>
    <row r="122" spans="2:32" x14ac:dyDescent="0.25">
      <c r="B122">
        <v>2023</v>
      </c>
      <c r="C122">
        <v>230477</v>
      </c>
      <c r="D122" t="s">
        <v>57</v>
      </c>
      <c r="E122" t="s">
        <v>143</v>
      </c>
      <c r="F122" t="s">
        <v>41</v>
      </c>
      <c r="G122" t="s">
        <v>43</v>
      </c>
      <c r="H122" t="s">
        <v>271</v>
      </c>
      <c r="I122" t="s">
        <v>272</v>
      </c>
      <c r="J122" t="s">
        <v>296</v>
      </c>
      <c r="K122" t="s">
        <v>47</v>
      </c>
      <c r="L122" s="1">
        <v>45175</v>
      </c>
      <c r="M122" t="s">
        <v>51</v>
      </c>
      <c r="O122" s="24">
        <v>29850000</v>
      </c>
      <c r="P122" s="24">
        <v>8358000</v>
      </c>
      <c r="Q122" s="24">
        <v>38208000</v>
      </c>
      <c r="R122">
        <v>42</v>
      </c>
      <c r="S122">
        <f>+Contratos[[#This Row],[Plazo total con prorrogas (días)]]</f>
        <v>192</v>
      </c>
      <c r="T122" s="1">
        <v>45035</v>
      </c>
      <c r="U122" s="1">
        <v>45036</v>
      </c>
      <c r="V122" t="s">
        <v>351</v>
      </c>
      <c r="W122" s="1">
        <v>45231</v>
      </c>
      <c r="X122" s="24">
        <v>29850000</v>
      </c>
      <c r="Y122">
        <f>$D$5-Contratos[[#This Row],[Fecha de Inicio]]</f>
        <v>163</v>
      </c>
      <c r="Z122">
        <f>ROUND(Contratos[[#This Row],[dias ejecutados]]/(Contratos[[#This Row],[Fecha Finalizacion Programada]]-Contratos[[#This Row],[Fecha de Inicio]])*100,2)</f>
        <v>83.59</v>
      </c>
      <c r="AA122" s="24">
        <v>29850000</v>
      </c>
      <c r="AB122" s="24">
        <v>8358000</v>
      </c>
      <c r="AC122">
        <v>1</v>
      </c>
      <c r="AD122" s="47">
        <v>8358000</v>
      </c>
      <c r="AE122" s="47">
        <v>38208000</v>
      </c>
      <c r="AF122">
        <v>192</v>
      </c>
    </row>
    <row r="123" spans="2:32" x14ac:dyDescent="0.25">
      <c r="B123">
        <v>2023</v>
      </c>
      <c r="C123">
        <v>230479</v>
      </c>
      <c r="D123" t="s">
        <v>57</v>
      </c>
      <c r="E123" t="s">
        <v>143</v>
      </c>
      <c r="F123" t="s">
        <v>41</v>
      </c>
      <c r="G123" t="s">
        <v>43</v>
      </c>
      <c r="H123" t="s">
        <v>271</v>
      </c>
      <c r="I123" t="s">
        <v>272</v>
      </c>
      <c r="J123" t="s">
        <v>296</v>
      </c>
      <c r="K123" t="s">
        <v>47</v>
      </c>
      <c r="L123" s="1">
        <v>45191</v>
      </c>
      <c r="M123" t="s">
        <v>51</v>
      </c>
      <c r="O123" s="24">
        <v>29850000</v>
      </c>
      <c r="P123" s="24">
        <v>6965000</v>
      </c>
      <c r="Q123" s="24">
        <v>36815000</v>
      </c>
      <c r="R123">
        <v>35</v>
      </c>
      <c r="S123">
        <f>+Contratos[[#This Row],[Plazo total con prorrogas (días)]]</f>
        <v>185</v>
      </c>
      <c r="T123" s="1">
        <v>45035</v>
      </c>
      <c r="U123" s="1">
        <v>45043</v>
      </c>
      <c r="V123" t="s">
        <v>351</v>
      </c>
      <c r="W123" s="1">
        <v>45231</v>
      </c>
      <c r="X123" s="24">
        <v>29850000</v>
      </c>
      <c r="Y123">
        <f>$D$5-Contratos[[#This Row],[Fecha de Inicio]]</f>
        <v>156</v>
      </c>
      <c r="Z123">
        <f>ROUND(Contratos[[#This Row],[dias ejecutados]]/(Contratos[[#This Row],[Fecha Finalizacion Programada]]-Contratos[[#This Row],[Fecha de Inicio]])*100,2)</f>
        <v>82.98</v>
      </c>
      <c r="AA123" s="24">
        <v>29850000</v>
      </c>
      <c r="AB123" s="24">
        <v>6965000</v>
      </c>
      <c r="AC123">
        <v>1</v>
      </c>
      <c r="AD123" s="47">
        <v>6965000</v>
      </c>
      <c r="AE123" s="47">
        <v>36815000</v>
      </c>
      <c r="AF123">
        <v>185</v>
      </c>
    </row>
    <row r="124" spans="2:32" x14ac:dyDescent="0.25">
      <c r="B124">
        <v>2023</v>
      </c>
      <c r="C124">
        <v>230442</v>
      </c>
      <c r="D124" t="s">
        <v>57</v>
      </c>
      <c r="E124" t="s">
        <v>144</v>
      </c>
      <c r="F124" t="s">
        <v>41</v>
      </c>
      <c r="G124" t="s">
        <v>43</v>
      </c>
      <c r="H124" t="s">
        <v>271</v>
      </c>
      <c r="I124" t="s">
        <v>272</v>
      </c>
      <c r="J124" t="s">
        <v>297</v>
      </c>
      <c r="K124" t="s">
        <v>47</v>
      </c>
      <c r="L124" s="1">
        <v>45187</v>
      </c>
      <c r="M124" t="s">
        <v>51</v>
      </c>
      <c r="O124" s="24">
        <v>11630000</v>
      </c>
      <c r="P124" s="24">
        <v>3411467</v>
      </c>
      <c r="Q124" s="24">
        <v>15041467</v>
      </c>
      <c r="R124">
        <v>44</v>
      </c>
      <c r="S124">
        <f>+Contratos[[#This Row],[Plazo total con prorrogas (días)]]</f>
        <v>194</v>
      </c>
      <c r="T124" s="1">
        <v>45030</v>
      </c>
      <c r="U124" s="1">
        <v>45034</v>
      </c>
      <c r="V124" t="s">
        <v>351</v>
      </c>
      <c r="W124" s="1">
        <v>45231</v>
      </c>
      <c r="X124" s="24">
        <v>11630000</v>
      </c>
      <c r="Y124">
        <f>$D$5-Contratos[[#This Row],[Fecha de Inicio]]</f>
        <v>165</v>
      </c>
      <c r="Z124">
        <f>ROUND(Contratos[[#This Row],[dias ejecutados]]/(Contratos[[#This Row],[Fecha Finalizacion Programada]]-Contratos[[#This Row],[Fecha de Inicio]])*100,2)</f>
        <v>83.76</v>
      </c>
      <c r="AA124" s="24">
        <v>11630000</v>
      </c>
      <c r="AB124" s="24">
        <v>3411467</v>
      </c>
      <c r="AC124">
        <v>1</v>
      </c>
      <c r="AD124" s="47">
        <v>3411467</v>
      </c>
      <c r="AE124" s="47">
        <v>15041467</v>
      </c>
      <c r="AF124">
        <v>194</v>
      </c>
    </row>
    <row r="125" spans="2:32" x14ac:dyDescent="0.25">
      <c r="B125">
        <v>2023</v>
      </c>
      <c r="C125">
        <v>230469</v>
      </c>
      <c r="D125" t="s">
        <v>57</v>
      </c>
      <c r="E125" t="s">
        <v>145</v>
      </c>
      <c r="F125" t="s">
        <v>41</v>
      </c>
      <c r="G125" t="s">
        <v>43</v>
      </c>
      <c r="H125" t="s">
        <v>271</v>
      </c>
      <c r="I125" t="s">
        <v>272</v>
      </c>
      <c r="J125" t="s">
        <v>298</v>
      </c>
      <c r="K125" t="s">
        <v>47</v>
      </c>
      <c r="L125" s="1">
        <v>45190</v>
      </c>
      <c r="M125" t="s">
        <v>51</v>
      </c>
      <c r="O125" s="24">
        <v>17835000</v>
      </c>
      <c r="P125" s="24">
        <v>4874900</v>
      </c>
      <c r="Q125" s="24">
        <v>22709900</v>
      </c>
      <c r="R125">
        <v>41</v>
      </c>
      <c r="S125">
        <f>+Contratos[[#This Row],[Plazo total con prorrogas (días)]]</f>
        <v>191</v>
      </c>
      <c r="T125" s="1">
        <v>45035</v>
      </c>
      <c r="U125" s="1">
        <v>45037</v>
      </c>
      <c r="V125" t="s">
        <v>351</v>
      </c>
      <c r="W125" s="1">
        <v>45231</v>
      </c>
      <c r="X125" s="24">
        <v>17835000</v>
      </c>
      <c r="Y125">
        <f>$D$5-Contratos[[#This Row],[Fecha de Inicio]]</f>
        <v>162</v>
      </c>
      <c r="Z125">
        <f>ROUND(Contratos[[#This Row],[dias ejecutados]]/(Contratos[[#This Row],[Fecha Finalizacion Programada]]-Contratos[[#This Row],[Fecha de Inicio]])*100,2)</f>
        <v>83.51</v>
      </c>
      <c r="AA125" s="24">
        <v>17835000</v>
      </c>
      <c r="AB125" s="24">
        <v>4874900</v>
      </c>
      <c r="AC125">
        <v>1</v>
      </c>
      <c r="AD125" s="47">
        <v>4874900</v>
      </c>
      <c r="AE125" s="47">
        <v>22709900</v>
      </c>
      <c r="AF125">
        <v>191</v>
      </c>
    </row>
    <row r="126" spans="2:32" x14ac:dyDescent="0.25">
      <c r="B126">
        <v>2023</v>
      </c>
      <c r="C126">
        <v>230470</v>
      </c>
      <c r="D126" t="s">
        <v>57</v>
      </c>
      <c r="E126" t="s">
        <v>146</v>
      </c>
      <c r="F126" t="s">
        <v>41</v>
      </c>
      <c r="G126" t="s">
        <v>43</v>
      </c>
      <c r="H126" t="s">
        <v>271</v>
      </c>
      <c r="I126" t="s">
        <v>272</v>
      </c>
      <c r="J126" t="s">
        <v>299</v>
      </c>
      <c r="K126" t="s">
        <v>47</v>
      </c>
      <c r="L126" s="1">
        <v>45184</v>
      </c>
      <c r="M126" t="s">
        <v>51</v>
      </c>
      <c r="O126" s="24">
        <v>16285000</v>
      </c>
      <c r="P126" s="24">
        <v>4451233</v>
      </c>
      <c r="Q126" s="24">
        <v>20736233</v>
      </c>
      <c r="R126">
        <v>41</v>
      </c>
      <c r="S126">
        <f>+Contratos[[#This Row],[Plazo total con prorrogas (días)]]</f>
        <v>191</v>
      </c>
      <c r="T126" s="1">
        <v>45035</v>
      </c>
      <c r="U126" s="1">
        <v>45037</v>
      </c>
      <c r="V126" t="s">
        <v>351</v>
      </c>
      <c r="W126" s="1">
        <v>45231</v>
      </c>
      <c r="X126" s="24">
        <v>16285000</v>
      </c>
      <c r="Y126">
        <f>$D$5-Contratos[[#This Row],[Fecha de Inicio]]</f>
        <v>162</v>
      </c>
      <c r="Z126">
        <f>ROUND(Contratos[[#This Row],[dias ejecutados]]/(Contratos[[#This Row],[Fecha Finalizacion Programada]]-Contratos[[#This Row],[Fecha de Inicio]])*100,2)</f>
        <v>83.51</v>
      </c>
      <c r="AA126" s="24">
        <v>16285000</v>
      </c>
      <c r="AB126" s="24">
        <v>4451233</v>
      </c>
      <c r="AC126">
        <v>1</v>
      </c>
      <c r="AD126" s="47">
        <v>4451233</v>
      </c>
      <c r="AE126" s="47">
        <v>20736233</v>
      </c>
      <c r="AF126">
        <v>191</v>
      </c>
    </row>
    <row r="127" spans="2:32" x14ac:dyDescent="0.25">
      <c r="B127">
        <v>2023</v>
      </c>
      <c r="C127">
        <v>230461</v>
      </c>
      <c r="D127" t="s">
        <v>57</v>
      </c>
      <c r="E127" t="s">
        <v>147</v>
      </c>
      <c r="F127" t="s">
        <v>41</v>
      </c>
      <c r="G127" t="s">
        <v>43</v>
      </c>
      <c r="H127" t="s">
        <v>271</v>
      </c>
      <c r="I127" t="s">
        <v>272</v>
      </c>
      <c r="J127" t="s">
        <v>300</v>
      </c>
      <c r="K127" t="s">
        <v>47</v>
      </c>
      <c r="L127" s="1">
        <v>45189</v>
      </c>
      <c r="M127" t="s">
        <v>51</v>
      </c>
      <c r="O127" s="24">
        <v>40250000</v>
      </c>
      <c r="P127" s="24">
        <v>11270000</v>
      </c>
      <c r="Q127" s="24">
        <v>51520000</v>
      </c>
      <c r="R127">
        <v>42</v>
      </c>
      <c r="S127">
        <f>+Contratos[[#This Row],[Plazo total con prorrogas (días)]]</f>
        <v>192</v>
      </c>
      <c r="T127" s="1">
        <v>45034</v>
      </c>
      <c r="U127" s="1">
        <v>45036</v>
      </c>
      <c r="V127" t="s">
        <v>351</v>
      </c>
      <c r="W127" s="1">
        <v>45231</v>
      </c>
      <c r="X127" s="24">
        <v>40250000</v>
      </c>
      <c r="Y127">
        <f>$D$5-Contratos[[#This Row],[Fecha de Inicio]]</f>
        <v>163</v>
      </c>
      <c r="Z127">
        <f>ROUND(Contratos[[#This Row],[dias ejecutados]]/(Contratos[[#This Row],[Fecha Finalizacion Programada]]-Contratos[[#This Row],[Fecha de Inicio]])*100,2)</f>
        <v>83.59</v>
      </c>
      <c r="AA127" s="24">
        <v>40250000</v>
      </c>
      <c r="AB127" s="24">
        <v>11270000</v>
      </c>
      <c r="AC127">
        <v>1</v>
      </c>
      <c r="AD127" s="47">
        <v>11270000</v>
      </c>
      <c r="AE127" s="47">
        <v>51520000</v>
      </c>
      <c r="AF127">
        <v>192</v>
      </c>
    </row>
    <row r="128" spans="2:32" x14ac:dyDescent="0.25">
      <c r="B128">
        <v>2023</v>
      </c>
      <c r="C128">
        <v>230463</v>
      </c>
      <c r="D128" t="s">
        <v>57</v>
      </c>
      <c r="E128" t="s">
        <v>147</v>
      </c>
      <c r="F128" t="s">
        <v>41</v>
      </c>
      <c r="G128" t="s">
        <v>43</v>
      </c>
      <c r="H128" t="s">
        <v>271</v>
      </c>
      <c r="I128" t="s">
        <v>272</v>
      </c>
      <c r="J128" t="s">
        <v>300</v>
      </c>
      <c r="K128" t="s">
        <v>47</v>
      </c>
      <c r="L128" s="1">
        <v>45184</v>
      </c>
      <c r="M128" t="s">
        <v>51</v>
      </c>
      <c r="O128" s="24">
        <v>40250000</v>
      </c>
      <c r="P128" s="24">
        <v>11538333</v>
      </c>
      <c r="Q128" s="24">
        <v>51788333</v>
      </c>
      <c r="R128">
        <v>43</v>
      </c>
      <c r="S128">
        <f>+Contratos[[#This Row],[Plazo total con prorrogas (días)]]</f>
        <v>193</v>
      </c>
      <c r="T128" s="1">
        <v>45034</v>
      </c>
      <c r="U128" s="1">
        <v>45035</v>
      </c>
      <c r="V128" t="s">
        <v>351</v>
      </c>
      <c r="W128" s="1">
        <v>45231</v>
      </c>
      <c r="X128" s="24">
        <v>40250000</v>
      </c>
      <c r="Y128">
        <f>$D$5-Contratos[[#This Row],[Fecha de Inicio]]</f>
        <v>164</v>
      </c>
      <c r="Z128">
        <f>ROUND(Contratos[[#This Row],[dias ejecutados]]/(Contratos[[#This Row],[Fecha Finalizacion Programada]]-Contratos[[#This Row],[Fecha de Inicio]])*100,2)</f>
        <v>83.67</v>
      </c>
      <c r="AA128" s="24">
        <v>40250000</v>
      </c>
      <c r="AB128" s="24">
        <v>11538333</v>
      </c>
      <c r="AC128">
        <v>1</v>
      </c>
      <c r="AD128" s="47">
        <v>11538333</v>
      </c>
      <c r="AE128" s="47">
        <v>51788333</v>
      </c>
      <c r="AF128">
        <v>193</v>
      </c>
    </row>
    <row r="129" spans="2:32" x14ac:dyDescent="0.25">
      <c r="B129">
        <v>2023</v>
      </c>
      <c r="C129">
        <v>230462</v>
      </c>
      <c r="D129" t="s">
        <v>57</v>
      </c>
      <c r="E129" t="s">
        <v>148</v>
      </c>
      <c r="F129" t="s">
        <v>41</v>
      </c>
      <c r="G129" t="s">
        <v>43</v>
      </c>
      <c r="H129" t="s">
        <v>271</v>
      </c>
      <c r="I129" t="s">
        <v>272</v>
      </c>
      <c r="J129" t="s">
        <v>301</v>
      </c>
      <c r="K129" t="s">
        <v>47</v>
      </c>
      <c r="L129" s="1">
        <v>45177</v>
      </c>
      <c r="M129" t="s">
        <v>51</v>
      </c>
      <c r="O129" s="24">
        <v>25890000</v>
      </c>
      <c r="P129" s="24">
        <v>7594400</v>
      </c>
      <c r="Q129" s="24">
        <v>33484400</v>
      </c>
      <c r="R129">
        <v>44</v>
      </c>
      <c r="S129">
        <f>+Contratos[[#This Row],[Plazo total con prorrogas (días)]]</f>
        <v>194</v>
      </c>
      <c r="T129" s="1">
        <v>45033</v>
      </c>
      <c r="U129" s="1">
        <v>45034</v>
      </c>
      <c r="V129" t="s">
        <v>351</v>
      </c>
      <c r="W129" s="1">
        <v>45231</v>
      </c>
      <c r="X129" s="24">
        <v>25890000</v>
      </c>
      <c r="Y129">
        <f>$D$5-Contratos[[#This Row],[Fecha de Inicio]]</f>
        <v>165</v>
      </c>
      <c r="Z129">
        <f>ROUND(Contratos[[#This Row],[dias ejecutados]]/(Contratos[[#This Row],[Fecha Finalizacion Programada]]-Contratos[[#This Row],[Fecha de Inicio]])*100,2)</f>
        <v>83.76</v>
      </c>
      <c r="AA129" s="24">
        <v>25890000</v>
      </c>
      <c r="AB129" s="24">
        <v>7594400</v>
      </c>
      <c r="AC129">
        <v>1</v>
      </c>
      <c r="AD129" s="47">
        <v>7594400</v>
      </c>
      <c r="AE129" s="47">
        <v>33484400</v>
      </c>
      <c r="AF129">
        <v>194</v>
      </c>
    </row>
    <row r="130" spans="2:32" x14ac:dyDescent="0.25">
      <c r="B130">
        <v>2023</v>
      </c>
      <c r="C130">
        <v>230458</v>
      </c>
      <c r="D130" t="s">
        <v>57</v>
      </c>
      <c r="E130" t="s">
        <v>149</v>
      </c>
      <c r="F130" t="s">
        <v>41</v>
      </c>
      <c r="G130" t="s">
        <v>43</v>
      </c>
      <c r="H130" t="s">
        <v>271</v>
      </c>
      <c r="I130" t="s">
        <v>272</v>
      </c>
      <c r="J130" t="s">
        <v>302</v>
      </c>
      <c r="K130" t="s">
        <v>47</v>
      </c>
      <c r="L130" s="1">
        <v>45184</v>
      </c>
      <c r="M130" t="s">
        <v>51</v>
      </c>
      <c r="O130" s="24">
        <v>22225000</v>
      </c>
      <c r="P130" s="24">
        <v>6371167</v>
      </c>
      <c r="Q130" s="24">
        <v>28596167</v>
      </c>
      <c r="R130">
        <v>43</v>
      </c>
      <c r="S130">
        <f>+Contratos[[#This Row],[Plazo total con prorrogas (días)]]</f>
        <v>193</v>
      </c>
      <c r="T130" s="1">
        <v>45033</v>
      </c>
      <c r="U130" s="1">
        <v>45035</v>
      </c>
      <c r="V130" t="s">
        <v>351</v>
      </c>
      <c r="W130" s="1">
        <v>45231</v>
      </c>
      <c r="X130" s="24">
        <v>22225000</v>
      </c>
      <c r="Y130">
        <f>$D$5-Contratos[[#This Row],[Fecha de Inicio]]</f>
        <v>164</v>
      </c>
      <c r="Z130">
        <f>ROUND(Contratos[[#This Row],[dias ejecutados]]/(Contratos[[#This Row],[Fecha Finalizacion Programada]]-Contratos[[#This Row],[Fecha de Inicio]])*100,2)</f>
        <v>83.67</v>
      </c>
      <c r="AA130" s="24">
        <v>22225000</v>
      </c>
      <c r="AB130" s="24">
        <v>6371167</v>
      </c>
      <c r="AC130">
        <v>1</v>
      </c>
      <c r="AD130" s="47">
        <v>6371167</v>
      </c>
      <c r="AE130" s="47">
        <v>28596167</v>
      </c>
      <c r="AF130">
        <v>193</v>
      </c>
    </row>
    <row r="131" spans="2:32" x14ac:dyDescent="0.25">
      <c r="B131">
        <v>2023</v>
      </c>
      <c r="C131">
        <v>230460</v>
      </c>
      <c r="D131" t="s">
        <v>57</v>
      </c>
      <c r="E131" t="s">
        <v>150</v>
      </c>
      <c r="F131" t="s">
        <v>41</v>
      </c>
      <c r="G131" t="s">
        <v>43</v>
      </c>
      <c r="H131" t="s">
        <v>271</v>
      </c>
      <c r="I131" t="s">
        <v>272</v>
      </c>
      <c r="J131" t="s">
        <v>303</v>
      </c>
      <c r="K131" t="s">
        <v>47</v>
      </c>
      <c r="L131" s="1">
        <v>45190</v>
      </c>
      <c r="M131" t="s">
        <v>51</v>
      </c>
      <c r="O131" s="24">
        <v>25485000</v>
      </c>
      <c r="P131" s="24">
        <v>6965900</v>
      </c>
      <c r="Q131" s="24">
        <v>32450900</v>
      </c>
      <c r="R131">
        <v>41</v>
      </c>
      <c r="S131">
        <f>+Contratos[[#This Row],[Plazo total con prorrogas (días)]]</f>
        <v>191</v>
      </c>
      <c r="T131" s="1">
        <v>45034</v>
      </c>
      <c r="U131" s="1">
        <v>45037</v>
      </c>
      <c r="V131" t="s">
        <v>351</v>
      </c>
      <c r="W131" s="1">
        <v>45231</v>
      </c>
      <c r="X131" s="24">
        <v>25485000</v>
      </c>
      <c r="Y131">
        <f>$D$5-Contratos[[#This Row],[Fecha de Inicio]]</f>
        <v>162</v>
      </c>
      <c r="Z131">
        <f>ROUND(Contratos[[#This Row],[dias ejecutados]]/(Contratos[[#This Row],[Fecha Finalizacion Programada]]-Contratos[[#This Row],[Fecha de Inicio]])*100,2)</f>
        <v>83.51</v>
      </c>
      <c r="AA131" s="24">
        <v>25485000</v>
      </c>
      <c r="AB131" s="24">
        <v>6965900</v>
      </c>
      <c r="AC131">
        <v>1</v>
      </c>
      <c r="AD131" s="47">
        <v>6965900</v>
      </c>
      <c r="AE131" s="47">
        <v>32450900</v>
      </c>
      <c r="AF131">
        <v>191</v>
      </c>
    </row>
    <row r="132" spans="2:32" x14ac:dyDescent="0.25">
      <c r="B132">
        <v>2023</v>
      </c>
      <c r="C132">
        <v>230475</v>
      </c>
      <c r="D132" t="s">
        <v>57</v>
      </c>
      <c r="E132" t="s">
        <v>151</v>
      </c>
      <c r="F132" t="s">
        <v>41</v>
      </c>
      <c r="G132" t="s">
        <v>43</v>
      </c>
      <c r="H132" t="s">
        <v>271</v>
      </c>
      <c r="I132" t="s">
        <v>272</v>
      </c>
      <c r="J132" t="s">
        <v>304</v>
      </c>
      <c r="K132" t="s">
        <v>47</v>
      </c>
      <c r="L132" s="1">
        <v>45175</v>
      </c>
      <c r="M132" t="s">
        <v>51</v>
      </c>
      <c r="O132" s="24">
        <v>20160000</v>
      </c>
      <c r="P132" s="24">
        <v>4972800</v>
      </c>
      <c r="Q132" s="24">
        <v>25132800</v>
      </c>
      <c r="R132">
        <v>37</v>
      </c>
      <c r="S132">
        <f>+Contratos[[#This Row],[Plazo total con prorrogas (días)]]</f>
        <v>187</v>
      </c>
      <c r="T132" s="1">
        <v>45035</v>
      </c>
      <c r="U132" s="1">
        <v>45041</v>
      </c>
      <c r="V132" t="s">
        <v>351</v>
      </c>
      <c r="W132" s="1">
        <v>45231</v>
      </c>
      <c r="X132" s="24">
        <v>20160000</v>
      </c>
      <c r="Y132">
        <f>$D$5-Contratos[[#This Row],[Fecha de Inicio]]</f>
        <v>158</v>
      </c>
      <c r="Z132">
        <f>ROUND(Contratos[[#This Row],[dias ejecutados]]/(Contratos[[#This Row],[Fecha Finalizacion Programada]]-Contratos[[#This Row],[Fecha de Inicio]])*100,2)</f>
        <v>83.16</v>
      </c>
      <c r="AA132" s="24">
        <v>20160000</v>
      </c>
      <c r="AB132" s="24">
        <v>4972800</v>
      </c>
      <c r="AC132">
        <v>1</v>
      </c>
      <c r="AD132" s="47">
        <v>4972800</v>
      </c>
      <c r="AE132" s="47">
        <v>25132800</v>
      </c>
      <c r="AF132">
        <v>187</v>
      </c>
    </row>
    <row r="133" spans="2:32" x14ac:dyDescent="0.25">
      <c r="B133">
        <v>2023</v>
      </c>
      <c r="C133">
        <v>230476</v>
      </c>
      <c r="D133" t="s">
        <v>57</v>
      </c>
      <c r="E133" t="s">
        <v>152</v>
      </c>
      <c r="F133" t="s">
        <v>41</v>
      </c>
      <c r="G133" t="s">
        <v>43</v>
      </c>
      <c r="H133" t="s">
        <v>271</v>
      </c>
      <c r="I133" t="s">
        <v>272</v>
      </c>
      <c r="J133" t="s">
        <v>305</v>
      </c>
      <c r="K133" t="s">
        <v>47</v>
      </c>
      <c r="L133" s="1">
        <v>45181</v>
      </c>
      <c r="M133" t="s">
        <v>51</v>
      </c>
      <c r="O133" s="24">
        <v>34115000</v>
      </c>
      <c r="P133" s="24">
        <v>9552200</v>
      </c>
      <c r="Q133" s="24">
        <v>43667200</v>
      </c>
      <c r="R133">
        <v>42</v>
      </c>
      <c r="S133">
        <f>+Contratos[[#This Row],[Plazo total con prorrogas (días)]]</f>
        <v>192</v>
      </c>
      <c r="T133" s="1">
        <v>45035</v>
      </c>
      <c r="U133" s="1">
        <v>45036</v>
      </c>
      <c r="V133" t="s">
        <v>351</v>
      </c>
      <c r="W133" s="1">
        <v>45231</v>
      </c>
      <c r="X133" s="24">
        <v>34115000</v>
      </c>
      <c r="Y133">
        <f>$D$5-Contratos[[#This Row],[Fecha de Inicio]]</f>
        <v>163</v>
      </c>
      <c r="Z133">
        <f>ROUND(Contratos[[#This Row],[dias ejecutados]]/(Contratos[[#This Row],[Fecha Finalizacion Programada]]-Contratos[[#This Row],[Fecha de Inicio]])*100,2)</f>
        <v>83.59</v>
      </c>
      <c r="AA133" s="24">
        <v>34115000</v>
      </c>
      <c r="AB133" s="24">
        <v>9552200</v>
      </c>
      <c r="AC133">
        <v>1</v>
      </c>
      <c r="AD133" s="47">
        <v>9552200</v>
      </c>
      <c r="AE133" s="47">
        <v>43667200</v>
      </c>
      <c r="AF133">
        <v>192</v>
      </c>
    </row>
    <row r="134" spans="2:32" x14ac:dyDescent="0.25">
      <c r="B134">
        <v>2023</v>
      </c>
      <c r="C134">
        <v>230468</v>
      </c>
      <c r="D134" t="s">
        <v>57</v>
      </c>
      <c r="E134" t="s">
        <v>153</v>
      </c>
      <c r="F134" t="s">
        <v>41</v>
      </c>
      <c r="G134" t="s">
        <v>50</v>
      </c>
      <c r="H134" t="s">
        <v>271</v>
      </c>
      <c r="I134" t="s">
        <v>272</v>
      </c>
      <c r="J134" t="s">
        <v>306</v>
      </c>
      <c r="K134" t="s">
        <v>47</v>
      </c>
      <c r="L134" s="1">
        <v>45175</v>
      </c>
      <c r="M134" t="s">
        <v>51</v>
      </c>
      <c r="O134" s="24">
        <v>17835000</v>
      </c>
      <c r="P134" s="24">
        <v>4874900</v>
      </c>
      <c r="Q134" s="24">
        <v>22709900</v>
      </c>
      <c r="R134">
        <v>41</v>
      </c>
      <c r="S134">
        <f>+Contratos[[#This Row],[Plazo total con prorrogas (días)]]</f>
        <v>191</v>
      </c>
      <c r="T134" s="1">
        <v>45034</v>
      </c>
      <c r="U134" s="1">
        <v>45037</v>
      </c>
      <c r="V134" t="s">
        <v>351</v>
      </c>
      <c r="W134" s="1">
        <v>45231</v>
      </c>
      <c r="X134" s="24">
        <v>17835000</v>
      </c>
      <c r="Y134">
        <f>$D$5-Contratos[[#This Row],[Fecha de Inicio]]</f>
        <v>162</v>
      </c>
      <c r="Z134">
        <f>ROUND(Contratos[[#This Row],[dias ejecutados]]/(Contratos[[#This Row],[Fecha Finalizacion Programada]]-Contratos[[#This Row],[Fecha de Inicio]])*100,2)</f>
        <v>83.51</v>
      </c>
      <c r="AA134" s="24">
        <v>17835000</v>
      </c>
      <c r="AB134" s="24">
        <v>4874900</v>
      </c>
      <c r="AC134">
        <v>1</v>
      </c>
      <c r="AD134" s="47">
        <v>4874900</v>
      </c>
      <c r="AE134" s="47">
        <v>22709900</v>
      </c>
      <c r="AF134">
        <v>191</v>
      </c>
    </row>
    <row r="135" spans="2:32" x14ac:dyDescent="0.25">
      <c r="B135">
        <v>2023</v>
      </c>
      <c r="C135">
        <v>230471</v>
      </c>
      <c r="D135" t="s">
        <v>57</v>
      </c>
      <c r="E135" t="s">
        <v>154</v>
      </c>
      <c r="F135" t="s">
        <v>41</v>
      </c>
      <c r="G135" t="s">
        <v>50</v>
      </c>
      <c r="H135" t="s">
        <v>271</v>
      </c>
      <c r="I135" t="s">
        <v>272</v>
      </c>
      <c r="J135" t="s">
        <v>307</v>
      </c>
      <c r="K135" t="s">
        <v>47</v>
      </c>
      <c r="L135" s="1">
        <v>45177</v>
      </c>
      <c r="M135" t="s">
        <v>51</v>
      </c>
      <c r="O135" s="24">
        <v>20160000</v>
      </c>
      <c r="P135" s="24">
        <v>5779200</v>
      </c>
      <c r="Q135" s="24">
        <v>25939200</v>
      </c>
      <c r="R135">
        <v>43</v>
      </c>
      <c r="S135">
        <f>+Contratos[[#This Row],[Plazo total con prorrogas (días)]]</f>
        <v>193</v>
      </c>
      <c r="T135" s="1">
        <v>45035</v>
      </c>
      <c r="U135" s="1">
        <v>45035</v>
      </c>
      <c r="V135" t="s">
        <v>351</v>
      </c>
      <c r="W135" s="1">
        <v>45231</v>
      </c>
      <c r="X135" s="24">
        <v>20160000</v>
      </c>
      <c r="Y135">
        <f>$D$5-Contratos[[#This Row],[Fecha de Inicio]]</f>
        <v>164</v>
      </c>
      <c r="Z135">
        <f>ROUND(Contratos[[#This Row],[dias ejecutados]]/(Contratos[[#This Row],[Fecha Finalizacion Programada]]-Contratos[[#This Row],[Fecha de Inicio]])*100,2)</f>
        <v>83.67</v>
      </c>
      <c r="AA135" s="24">
        <v>20160000</v>
      </c>
      <c r="AB135" s="24">
        <v>5779200</v>
      </c>
      <c r="AC135">
        <v>1</v>
      </c>
      <c r="AD135" s="47">
        <v>5779200</v>
      </c>
      <c r="AE135" s="47">
        <v>25939200</v>
      </c>
      <c r="AF135">
        <v>193</v>
      </c>
    </row>
    <row r="136" spans="2:32" x14ac:dyDescent="0.25">
      <c r="B136">
        <v>2023</v>
      </c>
      <c r="C136">
        <v>230501</v>
      </c>
      <c r="D136" t="s">
        <v>57</v>
      </c>
      <c r="E136" t="s">
        <v>155</v>
      </c>
      <c r="F136" t="s">
        <v>41</v>
      </c>
      <c r="G136" t="s">
        <v>43</v>
      </c>
      <c r="H136" t="s">
        <v>271</v>
      </c>
      <c r="I136" t="s">
        <v>272</v>
      </c>
      <c r="J136" t="s">
        <v>308</v>
      </c>
      <c r="K136" t="s">
        <v>47</v>
      </c>
      <c r="L136" s="1">
        <v>45196</v>
      </c>
      <c r="M136" t="s">
        <v>51</v>
      </c>
      <c r="O136" s="24">
        <v>20160000</v>
      </c>
      <c r="P136" s="24">
        <v>3628800</v>
      </c>
      <c r="Q136" s="24">
        <v>23788800</v>
      </c>
      <c r="R136">
        <v>27</v>
      </c>
      <c r="S136">
        <f>+Contratos[[#This Row],[Plazo total con prorrogas (días)]]</f>
        <v>177</v>
      </c>
      <c r="T136" s="1">
        <v>45040</v>
      </c>
      <c r="U136" s="1">
        <v>45051</v>
      </c>
      <c r="V136" t="s">
        <v>351</v>
      </c>
      <c r="W136" s="1">
        <v>45231</v>
      </c>
      <c r="X136" s="24">
        <v>20160000</v>
      </c>
      <c r="Y136">
        <f>$D$5-Contratos[[#This Row],[Fecha de Inicio]]</f>
        <v>148</v>
      </c>
      <c r="Z136">
        <f>ROUND(Contratos[[#This Row],[dias ejecutados]]/(Contratos[[#This Row],[Fecha Finalizacion Programada]]-Contratos[[#This Row],[Fecha de Inicio]])*100,2)</f>
        <v>82.22</v>
      </c>
      <c r="AA136" s="24">
        <v>20160000</v>
      </c>
      <c r="AB136" s="24">
        <v>3628800</v>
      </c>
      <c r="AC136">
        <v>1</v>
      </c>
      <c r="AD136" s="47">
        <v>3628800</v>
      </c>
      <c r="AE136" s="47">
        <v>23788800</v>
      </c>
      <c r="AF136">
        <v>177</v>
      </c>
    </row>
    <row r="137" spans="2:32" x14ac:dyDescent="0.25">
      <c r="B137">
        <v>2023</v>
      </c>
      <c r="C137">
        <v>230481</v>
      </c>
      <c r="D137" t="s">
        <v>57</v>
      </c>
      <c r="E137" t="s">
        <v>154</v>
      </c>
      <c r="F137" t="s">
        <v>41</v>
      </c>
      <c r="G137" t="s">
        <v>50</v>
      </c>
      <c r="H137" t="s">
        <v>271</v>
      </c>
      <c r="I137" t="s">
        <v>272</v>
      </c>
      <c r="J137" t="s">
        <v>307</v>
      </c>
      <c r="K137" t="s">
        <v>47</v>
      </c>
      <c r="L137" s="1">
        <v>45189</v>
      </c>
      <c r="M137" t="s">
        <v>51</v>
      </c>
      <c r="O137" s="24">
        <v>20160000</v>
      </c>
      <c r="P137" s="24">
        <v>4972800</v>
      </c>
      <c r="Q137" s="24">
        <v>25132800</v>
      </c>
      <c r="R137">
        <v>37</v>
      </c>
      <c r="S137">
        <f>+Contratos[[#This Row],[Plazo total con prorrogas (días)]]</f>
        <v>187</v>
      </c>
      <c r="T137" s="1">
        <v>45035</v>
      </c>
      <c r="U137" s="1">
        <v>45041</v>
      </c>
      <c r="V137" t="s">
        <v>351</v>
      </c>
      <c r="W137" s="1">
        <v>45231</v>
      </c>
      <c r="X137" s="24">
        <v>20160000</v>
      </c>
      <c r="Y137">
        <f>$D$5-Contratos[[#This Row],[Fecha de Inicio]]</f>
        <v>158</v>
      </c>
      <c r="Z137">
        <f>ROUND(Contratos[[#This Row],[dias ejecutados]]/(Contratos[[#This Row],[Fecha Finalizacion Programada]]-Contratos[[#This Row],[Fecha de Inicio]])*100,2)</f>
        <v>83.16</v>
      </c>
      <c r="AA137" s="24">
        <v>20160000</v>
      </c>
      <c r="AB137" s="24">
        <v>4972800</v>
      </c>
      <c r="AC137">
        <v>1</v>
      </c>
      <c r="AD137" s="47">
        <v>4972800</v>
      </c>
      <c r="AE137" s="47">
        <v>25132800</v>
      </c>
      <c r="AF137">
        <v>187</v>
      </c>
    </row>
    <row r="138" spans="2:32" x14ac:dyDescent="0.25">
      <c r="B138">
        <v>2023</v>
      </c>
      <c r="C138">
        <v>230492</v>
      </c>
      <c r="D138" t="s">
        <v>57</v>
      </c>
      <c r="E138" t="s">
        <v>154</v>
      </c>
      <c r="F138" t="s">
        <v>41</v>
      </c>
      <c r="G138" t="s">
        <v>50</v>
      </c>
      <c r="H138" t="s">
        <v>271</v>
      </c>
      <c r="I138" t="s">
        <v>272</v>
      </c>
      <c r="J138" t="s">
        <v>307</v>
      </c>
      <c r="K138" t="s">
        <v>47</v>
      </c>
      <c r="L138" s="1">
        <v>45182</v>
      </c>
      <c r="M138" t="s">
        <v>51</v>
      </c>
      <c r="O138" s="24">
        <v>20160000</v>
      </c>
      <c r="P138" s="24">
        <v>5107200</v>
      </c>
      <c r="Q138" s="24">
        <v>25267200</v>
      </c>
      <c r="R138">
        <v>38</v>
      </c>
      <c r="S138">
        <f>+Contratos[[#This Row],[Plazo total con prorrogas (días)]]</f>
        <v>188</v>
      </c>
      <c r="T138" s="1">
        <v>45037</v>
      </c>
      <c r="U138" s="1">
        <v>45040</v>
      </c>
      <c r="V138" t="s">
        <v>351</v>
      </c>
      <c r="W138" s="1">
        <v>45231</v>
      </c>
      <c r="X138" s="24">
        <v>20160000</v>
      </c>
      <c r="Y138">
        <f>$D$5-Contratos[[#This Row],[Fecha de Inicio]]</f>
        <v>159</v>
      </c>
      <c r="Z138">
        <f>ROUND(Contratos[[#This Row],[dias ejecutados]]/(Contratos[[#This Row],[Fecha Finalizacion Programada]]-Contratos[[#This Row],[Fecha de Inicio]])*100,2)</f>
        <v>83.25</v>
      </c>
      <c r="AA138" s="24">
        <v>20160000</v>
      </c>
      <c r="AB138" s="24">
        <v>5107200</v>
      </c>
      <c r="AC138">
        <v>1</v>
      </c>
      <c r="AD138" s="47">
        <v>5107200</v>
      </c>
      <c r="AE138" s="47">
        <v>25267200</v>
      </c>
      <c r="AF138">
        <v>188</v>
      </c>
    </row>
    <row r="139" spans="2:32" x14ac:dyDescent="0.25">
      <c r="B139">
        <v>2023</v>
      </c>
      <c r="C139">
        <v>230483</v>
      </c>
      <c r="D139" t="s">
        <v>57</v>
      </c>
      <c r="E139" t="s">
        <v>139</v>
      </c>
      <c r="F139" t="s">
        <v>41</v>
      </c>
      <c r="G139" t="s">
        <v>50</v>
      </c>
      <c r="H139" t="s">
        <v>271</v>
      </c>
      <c r="I139" t="s">
        <v>272</v>
      </c>
      <c r="J139" t="s">
        <v>290</v>
      </c>
      <c r="K139" t="s">
        <v>47</v>
      </c>
      <c r="L139" s="1">
        <v>45189</v>
      </c>
      <c r="M139" t="s">
        <v>51</v>
      </c>
      <c r="O139" s="24">
        <v>7755000</v>
      </c>
      <c r="P139" s="24">
        <v>1964600</v>
      </c>
      <c r="Q139" s="24">
        <v>9719600</v>
      </c>
      <c r="R139">
        <v>38</v>
      </c>
      <c r="S139">
        <f>+Contratos[[#This Row],[Plazo total con prorrogas (días)]]</f>
        <v>188</v>
      </c>
      <c r="T139" s="1">
        <v>45036</v>
      </c>
      <c r="U139" s="1">
        <v>45040</v>
      </c>
      <c r="V139" t="s">
        <v>351</v>
      </c>
      <c r="W139" s="1">
        <v>45231</v>
      </c>
      <c r="X139" s="24">
        <v>7755000</v>
      </c>
      <c r="Y139">
        <f>$D$5-Contratos[[#This Row],[Fecha de Inicio]]</f>
        <v>159</v>
      </c>
      <c r="Z139">
        <f>ROUND(Contratos[[#This Row],[dias ejecutados]]/(Contratos[[#This Row],[Fecha Finalizacion Programada]]-Contratos[[#This Row],[Fecha de Inicio]])*100,2)</f>
        <v>83.25</v>
      </c>
      <c r="AA139" s="24">
        <v>7755000</v>
      </c>
      <c r="AB139" s="24">
        <v>1964600</v>
      </c>
      <c r="AC139">
        <v>1</v>
      </c>
      <c r="AD139" s="47">
        <v>1964600</v>
      </c>
      <c r="AE139" s="47">
        <v>9719600</v>
      </c>
      <c r="AF139">
        <v>188</v>
      </c>
    </row>
    <row r="140" spans="2:32" x14ac:dyDescent="0.25">
      <c r="B140">
        <v>2023</v>
      </c>
      <c r="C140">
        <v>230491</v>
      </c>
      <c r="D140" t="s">
        <v>57</v>
      </c>
      <c r="E140" t="s">
        <v>156</v>
      </c>
      <c r="F140" t="s">
        <v>41</v>
      </c>
      <c r="G140" t="s">
        <v>50</v>
      </c>
      <c r="H140" t="s">
        <v>271</v>
      </c>
      <c r="I140" t="s">
        <v>272</v>
      </c>
      <c r="J140" t="s">
        <v>309</v>
      </c>
      <c r="K140" t="s">
        <v>47</v>
      </c>
      <c r="L140" s="1">
        <v>45194</v>
      </c>
      <c r="M140" t="s">
        <v>51</v>
      </c>
      <c r="O140" s="24">
        <v>16285000</v>
      </c>
      <c r="P140" s="24">
        <v>4016967</v>
      </c>
      <c r="Q140" s="24">
        <v>20301967</v>
      </c>
      <c r="R140">
        <v>37</v>
      </c>
      <c r="S140">
        <f>+Contratos[[#This Row],[Plazo total con prorrogas (días)]]</f>
        <v>187</v>
      </c>
      <c r="T140" s="1">
        <v>45037</v>
      </c>
      <c r="U140" s="1">
        <v>45041</v>
      </c>
      <c r="V140" t="s">
        <v>351</v>
      </c>
      <c r="W140" s="1">
        <v>45231</v>
      </c>
      <c r="X140" s="24">
        <v>16285000</v>
      </c>
      <c r="Y140">
        <f>$D$5-Contratos[[#This Row],[Fecha de Inicio]]</f>
        <v>158</v>
      </c>
      <c r="Z140">
        <f>ROUND(Contratos[[#This Row],[dias ejecutados]]/(Contratos[[#This Row],[Fecha Finalizacion Programada]]-Contratos[[#This Row],[Fecha de Inicio]])*100,2)</f>
        <v>83.16</v>
      </c>
      <c r="AA140" s="24">
        <v>16285000</v>
      </c>
      <c r="AB140" s="24">
        <v>4016967</v>
      </c>
      <c r="AC140">
        <v>1</v>
      </c>
      <c r="AD140" s="47">
        <v>4016967</v>
      </c>
      <c r="AE140" s="47">
        <v>20301967</v>
      </c>
      <c r="AF140">
        <v>187</v>
      </c>
    </row>
    <row r="141" spans="2:32" x14ac:dyDescent="0.25">
      <c r="B141">
        <v>2023</v>
      </c>
      <c r="C141">
        <v>230493</v>
      </c>
      <c r="D141" t="s">
        <v>57</v>
      </c>
      <c r="E141" t="s">
        <v>156</v>
      </c>
      <c r="F141" t="s">
        <v>41</v>
      </c>
      <c r="G141" t="s">
        <v>50</v>
      </c>
      <c r="H141" t="s">
        <v>271</v>
      </c>
      <c r="I141" t="s">
        <v>272</v>
      </c>
      <c r="J141" t="s">
        <v>309</v>
      </c>
      <c r="K141" t="s">
        <v>47</v>
      </c>
      <c r="L141" s="1">
        <v>45193</v>
      </c>
      <c r="M141" t="s">
        <v>51</v>
      </c>
      <c r="O141" s="24">
        <v>16285000</v>
      </c>
      <c r="P141" s="24">
        <v>4016967</v>
      </c>
      <c r="Q141" s="24">
        <v>20301967</v>
      </c>
      <c r="R141">
        <v>37</v>
      </c>
      <c r="S141">
        <f>+Contratos[[#This Row],[Plazo total con prorrogas (días)]]</f>
        <v>187</v>
      </c>
      <c r="T141" s="1">
        <v>45037</v>
      </c>
      <c r="U141" s="1">
        <v>45041</v>
      </c>
      <c r="V141" t="s">
        <v>351</v>
      </c>
      <c r="W141" s="1">
        <v>45231</v>
      </c>
      <c r="X141" s="24">
        <v>16285000</v>
      </c>
      <c r="Y141">
        <f>$D$5-Contratos[[#This Row],[Fecha de Inicio]]</f>
        <v>158</v>
      </c>
      <c r="Z141">
        <f>ROUND(Contratos[[#This Row],[dias ejecutados]]/(Contratos[[#This Row],[Fecha Finalizacion Programada]]-Contratos[[#This Row],[Fecha de Inicio]])*100,2)</f>
        <v>83.16</v>
      </c>
      <c r="AA141" s="24">
        <v>16285000</v>
      </c>
      <c r="AB141" s="24">
        <v>4016967</v>
      </c>
      <c r="AC141">
        <v>1</v>
      </c>
      <c r="AD141" s="47">
        <v>4016967</v>
      </c>
      <c r="AE141" s="47">
        <v>20301967</v>
      </c>
      <c r="AF141">
        <v>187</v>
      </c>
    </row>
    <row r="142" spans="2:32" x14ac:dyDescent="0.25">
      <c r="B142">
        <v>2023</v>
      </c>
      <c r="C142">
        <v>230494</v>
      </c>
      <c r="D142" t="s">
        <v>57</v>
      </c>
      <c r="E142" t="s">
        <v>156</v>
      </c>
      <c r="F142" t="s">
        <v>41</v>
      </c>
      <c r="G142" t="s">
        <v>50</v>
      </c>
      <c r="H142" t="s">
        <v>271</v>
      </c>
      <c r="I142" t="s">
        <v>272</v>
      </c>
      <c r="J142" t="s">
        <v>309</v>
      </c>
      <c r="K142" t="s">
        <v>47</v>
      </c>
      <c r="L142" s="1">
        <v>45191</v>
      </c>
      <c r="M142" t="s">
        <v>51</v>
      </c>
      <c r="O142" s="24">
        <v>16285000</v>
      </c>
      <c r="P142" s="24">
        <v>4016967</v>
      </c>
      <c r="Q142" s="24">
        <v>20301967</v>
      </c>
      <c r="R142">
        <v>37</v>
      </c>
      <c r="S142">
        <f>+Contratos[[#This Row],[Plazo total con prorrogas (días)]]</f>
        <v>187</v>
      </c>
      <c r="T142" s="1">
        <v>45037</v>
      </c>
      <c r="U142" s="1">
        <v>45041</v>
      </c>
      <c r="V142" t="s">
        <v>351</v>
      </c>
      <c r="W142" s="1">
        <v>45231</v>
      </c>
      <c r="X142" s="24">
        <v>16285000</v>
      </c>
      <c r="Y142">
        <f>$D$5-Contratos[[#This Row],[Fecha de Inicio]]</f>
        <v>158</v>
      </c>
      <c r="Z142">
        <f>ROUND(Contratos[[#This Row],[dias ejecutados]]/(Contratos[[#This Row],[Fecha Finalizacion Programada]]-Contratos[[#This Row],[Fecha de Inicio]])*100,2)</f>
        <v>83.16</v>
      </c>
      <c r="AA142" s="24">
        <v>16285000</v>
      </c>
      <c r="AB142" s="24">
        <v>4016967</v>
      </c>
      <c r="AC142">
        <v>1</v>
      </c>
      <c r="AD142" s="47">
        <v>4016967</v>
      </c>
      <c r="AE142" s="47">
        <v>20301967</v>
      </c>
      <c r="AF142">
        <v>187</v>
      </c>
    </row>
    <row r="143" spans="2:32" x14ac:dyDescent="0.25">
      <c r="B143">
        <v>2023</v>
      </c>
      <c r="C143">
        <v>230487</v>
      </c>
      <c r="D143" t="s">
        <v>57</v>
      </c>
      <c r="E143" t="s">
        <v>129</v>
      </c>
      <c r="F143" t="s">
        <v>41</v>
      </c>
      <c r="G143" t="s">
        <v>43</v>
      </c>
      <c r="H143" t="s">
        <v>271</v>
      </c>
      <c r="I143" t="s">
        <v>272</v>
      </c>
      <c r="J143" t="s">
        <v>279</v>
      </c>
      <c r="K143" t="s">
        <v>47</v>
      </c>
      <c r="L143" s="1">
        <v>45190</v>
      </c>
      <c r="M143" t="s">
        <v>51</v>
      </c>
      <c r="O143" s="24">
        <v>16285000</v>
      </c>
      <c r="P143" s="24">
        <v>4016967</v>
      </c>
      <c r="Q143" s="24">
        <v>20301967</v>
      </c>
      <c r="R143">
        <v>37</v>
      </c>
      <c r="S143">
        <f>+Contratos[[#This Row],[Plazo total con prorrogas (días)]]</f>
        <v>187</v>
      </c>
      <c r="T143" s="1">
        <v>45036</v>
      </c>
      <c r="U143" s="1">
        <v>45041</v>
      </c>
      <c r="V143" t="s">
        <v>351</v>
      </c>
      <c r="W143" s="1">
        <v>45231</v>
      </c>
      <c r="X143" s="24">
        <v>16285000</v>
      </c>
      <c r="Y143">
        <f>$D$5-Contratos[[#This Row],[Fecha de Inicio]]</f>
        <v>158</v>
      </c>
      <c r="Z143">
        <f>ROUND(Contratos[[#This Row],[dias ejecutados]]/(Contratos[[#This Row],[Fecha Finalizacion Programada]]-Contratos[[#This Row],[Fecha de Inicio]])*100,2)</f>
        <v>83.16</v>
      </c>
      <c r="AA143" s="24">
        <v>16285000</v>
      </c>
      <c r="AB143" s="24">
        <v>4016967</v>
      </c>
      <c r="AC143">
        <v>1</v>
      </c>
      <c r="AD143" s="47">
        <v>4016967</v>
      </c>
      <c r="AE143" s="47">
        <v>20301967</v>
      </c>
      <c r="AF143">
        <v>187</v>
      </c>
    </row>
    <row r="144" spans="2:32" x14ac:dyDescent="0.25">
      <c r="B144">
        <v>2023</v>
      </c>
      <c r="C144">
        <v>230488</v>
      </c>
      <c r="D144" t="s">
        <v>57</v>
      </c>
      <c r="E144" t="s">
        <v>129</v>
      </c>
      <c r="F144" t="s">
        <v>41</v>
      </c>
      <c r="G144" t="s">
        <v>43</v>
      </c>
      <c r="H144" t="s">
        <v>271</v>
      </c>
      <c r="I144" t="s">
        <v>272</v>
      </c>
      <c r="J144" t="s">
        <v>279</v>
      </c>
      <c r="K144" t="s">
        <v>47</v>
      </c>
      <c r="L144" s="1">
        <v>45184</v>
      </c>
      <c r="M144" t="s">
        <v>51</v>
      </c>
      <c r="O144" s="24">
        <v>16285000</v>
      </c>
      <c r="P144" s="24">
        <v>4451233</v>
      </c>
      <c r="Q144" s="24">
        <v>20736233</v>
      </c>
      <c r="R144">
        <v>41</v>
      </c>
      <c r="S144">
        <f>+Contratos[[#This Row],[Plazo total con prorrogas (días)]]</f>
        <v>191</v>
      </c>
      <c r="T144" s="1">
        <v>45036</v>
      </c>
      <c r="U144" s="1">
        <v>45037</v>
      </c>
      <c r="V144" t="s">
        <v>351</v>
      </c>
      <c r="W144" s="1">
        <v>45231</v>
      </c>
      <c r="X144" s="24">
        <v>16285000</v>
      </c>
      <c r="Y144">
        <f>$D$5-Contratos[[#This Row],[Fecha de Inicio]]</f>
        <v>162</v>
      </c>
      <c r="Z144">
        <f>ROUND(Contratos[[#This Row],[dias ejecutados]]/(Contratos[[#This Row],[Fecha Finalizacion Programada]]-Contratos[[#This Row],[Fecha de Inicio]])*100,2)</f>
        <v>83.51</v>
      </c>
      <c r="AA144" s="24">
        <v>16285000</v>
      </c>
      <c r="AB144" s="24">
        <v>4451233</v>
      </c>
      <c r="AC144">
        <v>1</v>
      </c>
      <c r="AD144" s="47">
        <v>4451233</v>
      </c>
      <c r="AE144" s="47">
        <v>20736233</v>
      </c>
      <c r="AF144">
        <v>191</v>
      </c>
    </row>
    <row r="145" spans="2:32" x14ac:dyDescent="0.25">
      <c r="B145">
        <v>2023</v>
      </c>
      <c r="C145">
        <v>230495</v>
      </c>
      <c r="D145" t="s">
        <v>57</v>
      </c>
      <c r="E145" t="s">
        <v>157</v>
      </c>
      <c r="F145" t="s">
        <v>41</v>
      </c>
      <c r="G145" t="s">
        <v>43</v>
      </c>
      <c r="H145" t="s">
        <v>271</v>
      </c>
      <c r="I145" t="s">
        <v>272</v>
      </c>
      <c r="J145" t="s">
        <v>310</v>
      </c>
      <c r="K145" t="s">
        <v>47</v>
      </c>
      <c r="L145" s="1">
        <v>45180</v>
      </c>
      <c r="M145" t="s">
        <v>51</v>
      </c>
      <c r="O145" s="24">
        <v>23260000</v>
      </c>
      <c r="P145" s="24">
        <v>5427333</v>
      </c>
      <c r="Q145" s="24">
        <v>28687333</v>
      </c>
      <c r="R145">
        <v>35</v>
      </c>
      <c r="S145">
        <f>+Contratos[[#This Row],[Plazo total con prorrogas (días)]]</f>
        <v>185</v>
      </c>
      <c r="T145" s="1">
        <v>45037</v>
      </c>
      <c r="U145" s="1">
        <v>45043</v>
      </c>
      <c r="V145" t="s">
        <v>351</v>
      </c>
      <c r="W145" s="1">
        <v>45231</v>
      </c>
      <c r="X145" s="24">
        <v>23260000</v>
      </c>
      <c r="Y145">
        <f>$D$5-Contratos[[#This Row],[Fecha de Inicio]]</f>
        <v>156</v>
      </c>
      <c r="Z145">
        <f>ROUND(Contratos[[#This Row],[dias ejecutados]]/(Contratos[[#This Row],[Fecha Finalizacion Programada]]-Contratos[[#This Row],[Fecha de Inicio]])*100,2)</f>
        <v>82.98</v>
      </c>
      <c r="AA145" s="24">
        <v>23260000</v>
      </c>
      <c r="AB145" s="24">
        <v>5427333</v>
      </c>
      <c r="AC145">
        <v>1</v>
      </c>
      <c r="AD145" s="47">
        <v>5427333</v>
      </c>
      <c r="AE145" s="47">
        <v>28687333</v>
      </c>
      <c r="AF145">
        <v>185</v>
      </c>
    </row>
    <row r="146" spans="2:32" x14ac:dyDescent="0.25">
      <c r="B146">
        <v>2023</v>
      </c>
      <c r="C146">
        <v>230484</v>
      </c>
      <c r="D146" t="s">
        <v>57</v>
      </c>
      <c r="E146" t="s">
        <v>158</v>
      </c>
      <c r="F146" t="s">
        <v>41</v>
      </c>
      <c r="G146" t="s">
        <v>43</v>
      </c>
      <c r="H146" t="s">
        <v>271</v>
      </c>
      <c r="I146" t="s">
        <v>272</v>
      </c>
      <c r="J146" t="s">
        <v>311</v>
      </c>
      <c r="K146" t="s">
        <v>47</v>
      </c>
      <c r="L146" s="1">
        <v>45191</v>
      </c>
      <c r="M146" t="s">
        <v>51</v>
      </c>
      <c r="O146" s="24">
        <v>25080000</v>
      </c>
      <c r="P146" s="24">
        <v>5016000</v>
      </c>
      <c r="Q146" s="24">
        <v>30096000</v>
      </c>
      <c r="R146">
        <v>30</v>
      </c>
      <c r="S146">
        <f>+Contratos[[#This Row],[Plazo total con prorrogas (días)]]</f>
        <v>180</v>
      </c>
      <c r="T146" s="1">
        <v>45035</v>
      </c>
      <c r="U146" s="1">
        <v>45048</v>
      </c>
      <c r="V146" t="s">
        <v>351</v>
      </c>
      <c r="W146" s="1">
        <v>45232</v>
      </c>
      <c r="X146" s="24">
        <v>25080000</v>
      </c>
      <c r="Y146">
        <f>$D$5-Contratos[[#This Row],[Fecha de Inicio]]</f>
        <v>151</v>
      </c>
      <c r="Z146">
        <f>ROUND(Contratos[[#This Row],[dias ejecutados]]/(Contratos[[#This Row],[Fecha Finalizacion Programada]]-Contratos[[#This Row],[Fecha de Inicio]])*100,2)</f>
        <v>82.07</v>
      </c>
      <c r="AA146" s="24">
        <v>25080000</v>
      </c>
      <c r="AB146" s="24">
        <v>5016000</v>
      </c>
      <c r="AC146">
        <v>1</v>
      </c>
      <c r="AD146" s="47">
        <v>5016000</v>
      </c>
      <c r="AE146" s="47">
        <v>30096000</v>
      </c>
      <c r="AF146">
        <v>180</v>
      </c>
    </row>
    <row r="147" spans="2:32" x14ac:dyDescent="0.25">
      <c r="B147">
        <v>2023</v>
      </c>
      <c r="C147">
        <v>230497</v>
      </c>
      <c r="D147" t="s">
        <v>57</v>
      </c>
      <c r="E147" t="s">
        <v>153</v>
      </c>
      <c r="F147" t="s">
        <v>41</v>
      </c>
      <c r="G147" t="s">
        <v>50</v>
      </c>
      <c r="H147" t="s">
        <v>271</v>
      </c>
      <c r="I147" t="s">
        <v>272</v>
      </c>
      <c r="J147" t="s">
        <v>306</v>
      </c>
      <c r="K147" t="s">
        <v>47</v>
      </c>
      <c r="L147" s="1">
        <v>45194</v>
      </c>
      <c r="M147" t="s">
        <v>51</v>
      </c>
      <c r="O147" s="24">
        <v>17835000</v>
      </c>
      <c r="P147" s="24">
        <v>4399300</v>
      </c>
      <c r="Q147" s="24">
        <v>22234300</v>
      </c>
      <c r="R147">
        <v>37</v>
      </c>
      <c r="S147">
        <f>+Contratos[[#This Row],[Plazo total con prorrogas (días)]]</f>
        <v>224</v>
      </c>
      <c r="T147" s="1">
        <v>45037</v>
      </c>
      <c r="U147" s="1">
        <v>45041</v>
      </c>
      <c r="V147" t="s">
        <v>351</v>
      </c>
      <c r="W147" s="1">
        <v>45231</v>
      </c>
      <c r="X147" s="24">
        <v>17835000</v>
      </c>
      <c r="Y147">
        <f>$D$5-Contratos[[#This Row],[Fecha de Inicio]]</f>
        <v>158</v>
      </c>
      <c r="Z147">
        <f>ROUND(Contratos[[#This Row],[dias ejecutados]]/(Contratos[[#This Row],[Fecha Finalizacion Programada]]-Contratos[[#This Row],[Fecha de Inicio]])*100,2)</f>
        <v>83.16</v>
      </c>
      <c r="AA147" s="24">
        <v>17835000</v>
      </c>
      <c r="AB147" s="24">
        <v>4399300</v>
      </c>
      <c r="AC147">
        <v>1</v>
      </c>
      <c r="AD147" s="47">
        <v>4399300</v>
      </c>
      <c r="AE147" s="47">
        <v>22234300</v>
      </c>
      <c r="AF147">
        <v>224</v>
      </c>
    </row>
    <row r="148" spans="2:32" x14ac:dyDescent="0.25">
      <c r="B148">
        <v>2023</v>
      </c>
      <c r="C148">
        <v>230498</v>
      </c>
      <c r="D148" t="s">
        <v>57</v>
      </c>
      <c r="E148" t="s">
        <v>159</v>
      </c>
      <c r="F148" t="s">
        <v>41</v>
      </c>
      <c r="G148" t="s">
        <v>43</v>
      </c>
      <c r="H148" t="s">
        <v>271</v>
      </c>
      <c r="I148" t="s">
        <v>272</v>
      </c>
      <c r="J148" t="s">
        <v>312</v>
      </c>
      <c r="K148" t="s">
        <v>47</v>
      </c>
      <c r="L148" s="1">
        <v>45174</v>
      </c>
      <c r="M148" t="s">
        <v>51</v>
      </c>
      <c r="O148" s="24">
        <v>22225000</v>
      </c>
      <c r="P148" s="24">
        <v>5482167</v>
      </c>
      <c r="Q148" s="24">
        <v>27707167</v>
      </c>
      <c r="R148">
        <v>37</v>
      </c>
      <c r="S148">
        <f>+Contratos[[#This Row],[Plazo total con prorrogas (días)]]</f>
        <v>187</v>
      </c>
      <c r="T148" s="1">
        <v>45037</v>
      </c>
      <c r="U148" s="1">
        <v>45041</v>
      </c>
      <c r="V148" t="s">
        <v>351</v>
      </c>
      <c r="W148" s="1">
        <v>45231</v>
      </c>
      <c r="X148" s="24">
        <v>22225000</v>
      </c>
      <c r="Y148">
        <f>$D$5-Contratos[[#This Row],[Fecha de Inicio]]</f>
        <v>158</v>
      </c>
      <c r="Z148">
        <f>ROUND(Contratos[[#This Row],[dias ejecutados]]/(Contratos[[#This Row],[Fecha Finalizacion Programada]]-Contratos[[#This Row],[Fecha de Inicio]])*100,2)</f>
        <v>83.16</v>
      </c>
      <c r="AA148" s="24">
        <v>22225000</v>
      </c>
      <c r="AB148" s="24">
        <v>5482167</v>
      </c>
      <c r="AC148">
        <v>1</v>
      </c>
      <c r="AD148" s="47">
        <v>5482167</v>
      </c>
      <c r="AE148" s="47">
        <v>27707167</v>
      </c>
      <c r="AF148">
        <v>187</v>
      </c>
    </row>
    <row r="149" spans="2:32" x14ac:dyDescent="0.25">
      <c r="B149">
        <v>2023</v>
      </c>
      <c r="C149">
        <v>230500</v>
      </c>
      <c r="D149" t="s">
        <v>57</v>
      </c>
      <c r="E149" t="s">
        <v>160</v>
      </c>
      <c r="F149" t="s">
        <v>41</v>
      </c>
      <c r="G149" t="s">
        <v>50</v>
      </c>
      <c r="H149" t="s">
        <v>271</v>
      </c>
      <c r="I149" t="s">
        <v>272</v>
      </c>
      <c r="J149" t="s">
        <v>313</v>
      </c>
      <c r="K149" t="s">
        <v>47</v>
      </c>
      <c r="L149" s="1">
        <v>45184</v>
      </c>
      <c r="M149" t="s">
        <v>51</v>
      </c>
      <c r="O149" s="24">
        <v>9305000</v>
      </c>
      <c r="P149" s="24">
        <v>2171167</v>
      </c>
      <c r="Q149" s="24">
        <v>11476167</v>
      </c>
      <c r="R149">
        <v>35</v>
      </c>
      <c r="S149">
        <f>+Contratos[[#This Row],[Plazo total con prorrogas (días)]]</f>
        <v>185</v>
      </c>
      <c r="T149" s="1">
        <v>45040</v>
      </c>
      <c r="U149" s="1">
        <v>45043</v>
      </c>
      <c r="V149" t="s">
        <v>351</v>
      </c>
      <c r="W149" s="1">
        <v>45231</v>
      </c>
      <c r="X149" s="24">
        <v>9305000</v>
      </c>
      <c r="Y149">
        <f>$D$5-Contratos[[#This Row],[Fecha de Inicio]]</f>
        <v>156</v>
      </c>
      <c r="Z149">
        <f>ROUND(Contratos[[#This Row],[dias ejecutados]]/(Contratos[[#This Row],[Fecha Finalizacion Programada]]-Contratos[[#This Row],[Fecha de Inicio]])*100,2)</f>
        <v>82.98</v>
      </c>
      <c r="AA149" s="24">
        <v>9305000</v>
      </c>
      <c r="AB149" s="24">
        <v>2171167</v>
      </c>
      <c r="AC149">
        <v>1</v>
      </c>
      <c r="AD149" s="47">
        <v>2171167</v>
      </c>
      <c r="AE149" s="47">
        <v>11476167</v>
      </c>
      <c r="AF149">
        <v>185</v>
      </c>
    </row>
    <row r="150" spans="2:32" x14ac:dyDescent="0.25">
      <c r="B150">
        <v>2023</v>
      </c>
      <c r="C150">
        <v>230503</v>
      </c>
      <c r="D150" t="s">
        <v>57</v>
      </c>
      <c r="E150" t="s">
        <v>161</v>
      </c>
      <c r="F150" t="s">
        <v>41</v>
      </c>
      <c r="G150" t="s">
        <v>43</v>
      </c>
      <c r="H150" t="s">
        <v>271</v>
      </c>
      <c r="I150" t="s">
        <v>272</v>
      </c>
      <c r="J150" t="s">
        <v>314</v>
      </c>
      <c r="K150" t="s">
        <v>47</v>
      </c>
      <c r="L150" s="1">
        <v>45190</v>
      </c>
      <c r="M150" t="s">
        <v>51</v>
      </c>
      <c r="O150" s="24">
        <v>24675000</v>
      </c>
      <c r="P150" s="24">
        <v>5922000</v>
      </c>
      <c r="Q150" s="24">
        <v>30597000</v>
      </c>
      <c r="R150">
        <v>36</v>
      </c>
      <c r="S150">
        <f>+Contratos[[#This Row],[Plazo total con prorrogas (días)]]</f>
        <v>186</v>
      </c>
      <c r="T150" s="1">
        <v>45041</v>
      </c>
      <c r="U150" s="1">
        <v>45042</v>
      </c>
      <c r="V150" t="s">
        <v>351</v>
      </c>
      <c r="W150" s="1">
        <v>45231</v>
      </c>
      <c r="X150" s="24">
        <v>24675000</v>
      </c>
      <c r="Y150">
        <f>$D$5-Contratos[[#This Row],[Fecha de Inicio]]</f>
        <v>157</v>
      </c>
      <c r="Z150">
        <f>ROUND(Contratos[[#This Row],[dias ejecutados]]/(Contratos[[#This Row],[Fecha Finalizacion Programada]]-Contratos[[#This Row],[Fecha de Inicio]])*100,2)</f>
        <v>83.07</v>
      </c>
      <c r="AA150" s="24">
        <v>24675000</v>
      </c>
      <c r="AB150" s="24">
        <v>5922000</v>
      </c>
      <c r="AC150">
        <v>1</v>
      </c>
      <c r="AD150" s="47">
        <v>5922000</v>
      </c>
      <c r="AE150" s="47">
        <v>30597000</v>
      </c>
      <c r="AF150">
        <v>186</v>
      </c>
    </row>
    <row r="151" spans="2:32" x14ac:dyDescent="0.25">
      <c r="B151">
        <v>2023</v>
      </c>
      <c r="C151">
        <v>230509</v>
      </c>
      <c r="D151" t="s">
        <v>57</v>
      </c>
      <c r="E151" t="s">
        <v>161</v>
      </c>
      <c r="F151" t="s">
        <v>41</v>
      </c>
      <c r="G151" t="s">
        <v>43</v>
      </c>
      <c r="H151" t="s">
        <v>271</v>
      </c>
      <c r="I151" t="s">
        <v>272</v>
      </c>
      <c r="J151" t="s">
        <v>314</v>
      </c>
      <c r="K151" t="s">
        <v>47</v>
      </c>
      <c r="L151" s="1">
        <v>45191</v>
      </c>
      <c r="M151" t="s">
        <v>51</v>
      </c>
      <c r="O151" s="24">
        <v>24675000</v>
      </c>
      <c r="P151" s="24">
        <v>5757500</v>
      </c>
      <c r="Q151" s="24">
        <v>30432500</v>
      </c>
      <c r="R151">
        <v>35</v>
      </c>
      <c r="S151">
        <f>+Contratos[[#This Row],[Plazo total con prorrogas (días)]]</f>
        <v>185</v>
      </c>
      <c r="T151" s="1">
        <v>45042</v>
      </c>
      <c r="U151" s="1">
        <v>45043</v>
      </c>
      <c r="V151" t="s">
        <v>351</v>
      </c>
      <c r="W151" s="1">
        <v>45231</v>
      </c>
      <c r="X151" s="24">
        <v>24675000</v>
      </c>
      <c r="Y151">
        <f>$D$5-Contratos[[#This Row],[Fecha de Inicio]]</f>
        <v>156</v>
      </c>
      <c r="Z151">
        <f>ROUND(Contratos[[#This Row],[dias ejecutados]]/(Contratos[[#This Row],[Fecha Finalizacion Programada]]-Contratos[[#This Row],[Fecha de Inicio]])*100,2)</f>
        <v>82.98</v>
      </c>
      <c r="AA151" s="24">
        <v>24675000</v>
      </c>
      <c r="AB151" s="24">
        <v>5757500</v>
      </c>
      <c r="AC151">
        <v>1</v>
      </c>
      <c r="AD151" s="47">
        <v>5757500</v>
      </c>
      <c r="AE151" s="47">
        <v>30432500</v>
      </c>
      <c r="AF151">
        <v>185</v>
      </c>
    </row>
    <row r="152" spans="2:32" x14ac:dyDescent="0.25">
      <c r="B152">
        <v>2023</v>
      </c>
      <c r="C152">
        <v>230504</v>
      </c>
      <c r="D152" t="s">
        <v>57</v>
      </c>
      <c r="E152" t="s">
        <v>162</v>
      </c>
      <c r="F152" t="s">
        <v>41</v>
      </c>
      <c r="G152" t="s">
        <v>43</v>
      </c>
      <c r="H152" t="s">
        <v>271</v>
      </c>
      <c r="I152" t="s">
        <v>272</v>
      </c>
      <c r="J152" t="s">
        <v>315</v>
      </c>
      <c r="K152" t="s">
        <v>47</v>
      </c>
      <c r="L152" s="1">
        <v>45195</v>
      </c>
      <c r="M152" t="s">
        <v>51</v>
      </c>
      <c r="O152" s="24">
        <v>16285000</v>
      </c>
      <c r="P152" s="24">
        <v>3908400</v>
      </c>
      <c r="Q152" s="24">
        <v>20193400</v>
      </c>
      <c r="R152">
        <v>36</v>
      </c>
      <c r="S152">
        <f>+Contratos[[#This Row],[Plazo total con prorrogas (días)]]</f>
        <v>186</v>
      </c>
      <c r="T152" s="1">
        <v>45041</v>
      </c>
      <c r="U152" s="1">
        <v>45042</v>
      </c>
      <c r="V152" t="s">
        <v>351</v>
      </c>
      <c r="W152" s="1">
        <v>45231</v>
      </c>
      <c r="X152" s="24">
        <v>16285000</v>
      </c>
      <c r="Y152">
        <f>$D$5-Contratos[[#This Row],[Fecha de Inicio]]</f>
        <v>157</v>
      </c>
      <c r="Z152">
        <f>ROUND(Contratos[[#This Row],[dias ejecutados]]/(Contratos[[#This Row],[Fecha Finalizacion Programada]]-Contratos[[#This Row],[Fecha de Inicio]])*100,2)</f>
        <v>83.07</v>
      </c>
      <c r="AA152" s="24">
        <v>16285000</v>
      </c>
      <c r="AB152" s="24">
        <v>3908400</v>
      </c>
      <c r="AC152">
        <v>1</v>
      </c>
      <c r="AD152" s="47">
        <v>3908400</v>
      </c>
      <c r="AE152" s="47">
        <v>20193400</v>
      </c>
      <c r="AF152">
        <v>186</v>
      </c>
    </row>
    <row r="153" spans="2:32" x14ac:dyDescent="0.25">
      <c r="B153">
        <v>2023</v>
      </c>
      <c r="C153">
        <v>230515</v>
      </c>
      <c r="D153" t="s">
        <v>57</v>
      </c>
      <c r="E153" t="s">
        <v>163</v>
      </c>
      <c r="F153" t="s">
        <v>41</v>
      </c>
      <c r="G153" t="s">
        <v>43</v>
      </c>
      <c r="H153" t="s">
        <v>271</v>
      </c>
      <c r="I153" t="s">
        <v>272</v>
      </c>
      <c r="J153" t="s">
        <v>316</v>
      </c>
      <c r="K153" t="s">
        <v>47</v>
      </c>
      <c r="L153" s="1">
        <v>45198</v>
      </c>
      <c r="M153" t="s">
        <v>51</v>
      </c>
      <c r="O153" s="24">
        <v>17835000</v>
      </c>
      <c r="P153" s="24">
        <v>3567000</v>
      </c>
      <c r="Q153" s="24">
        <v>21402000</v>
      </c>
      <c r="R153">
        <v>30</v>
      </c>
      <c r="S153">
        <f>+Contratos[[#This Row],[Plazo total con prorrogas (días)]]</f>
        <v>180</v>
      </c>
      <c r="T153" s="1">
        <v>45043</v>
      </c>
      <c r="U153" s="1">
        <v>45048</v>
      </c>
      <c r="V153" t="s">
        <v>351</v>
      </c>
      <c r="W153" s="1">
        <v>45232</v>
      </c>
      <c r="X153" s="24">
        <v>17835000</v>
      </c>
      <c r="Y153">
        <f>$D$5-Contratos[[#This Row],[Fecha de Inicio]]</f>
        <v>151</v>
      </c>
      <c r="Z153">
        <f>ROUND(Contratos[[#This Row],[dias ejecutados]]/(Contratos[[#This Row],[Fecha Finalizacion Programada]]-Contratos[[#This Row],[Fecha de Inicio]])*100,2)</f>
        <v>82.07</v>
      </c>
      <c r="AA153" s="24">
        <v>17835000</v>
      </c>
      <c r="AB153" s="24">
        <v>3567000</v>
      </c>
      <c r="AC153">
        <v>1</v>
      </c>
      <c r="AD153" s="47">
        <v>3567000</v>
      </c>
      <c r="AE153" s="47">
        <v>21402000</v>
      </c>
      <c r="AF153">
        <v>180</v>
      </c>
    </row>
    <row r="154" spans="2:32" x14ac:dyDescent="0.25">
      <c r="B154">
        <v>2022</v>
      </c>
      <c r="C154">
        <v>220433</v>
      </c>
      <c r="D154" t="s">
        <v>57</v>
      </c>
      <c r="E154" t="s">
        <v>164</v>
      </c>
      <c r="F154" t="s">
        <v>44</v>
      </c>
      <c r="G154" t="s">
        <v>42</v>
      </c>
      <c r="H154" t="s">
        <v>269</v>
      </c>
      <c r="I154" t="s">
        <v>45</v>
      </c>
      <c r="J154" t="s">
        <v>317</v>
      </c>
      <c r="K154" t="s">
        <v>48</v>
      </c>
      <c r="L154" s="1">
        <v>45184</v>
      </c>
      <c r="M154" t="s">
        <v>51</v>
      </c>
      <c r="O154" s="24">
        <v>69974000</v>
      </c>
      <c r="P154" s="24">
        <v>0</v>
      </c>
      <c r="Q154" s="24">
        <v>80372170</v>
      </c>
      <c r="R154">
        <v>60</v>
      </c>
      <c r="S154">
        <f>+Contratos[[#This Row],[Plazo total con prorrogas (días)]]</f>
        <v>450</v>
      </c>
      <c r="T154" s="1">
        <v>44764</v>
      </c>
      <c r="U154" s="1">
        <v>44792</v>
      </c>
      <c r="V154" t="s">
        <v>350</v>
      </c>
      <c r="W154" s="1">
        <v>45249</v>
      </c>
      <c r="X154" s="24">
        <v>69974000</v>
      </c>
      <c r="Y154">
        <f>$D$5-Contratos[[#This Row],[Fecha de Inicio]]</f>
        <v>407</v>
      </c>
      <c r="Z154">
        <f>ROUND(Contratos[[#This Row],[dias ejecutados]]/(Contratos[[#This Row],[Fecha Finalizacion Programada]]-Contratos[[#This Row],[Fecha de Inicio]])*100,2)</f>
        <v>89.06</v>
      </c>
      <c r="AA154" s="24">
        <v>20970523</v>
      </c>
      <c r="AB154" s="24">
        <v>59401647</v>
      </c>
      <c r="AC154">
        <v>1</v>
      </c>
      <c r="AD154" s="47">
        <v>10398170</v>
      </c>
      <c r="AE154" s="47">
        <v>80372170</v>
      </c>
      <c r="AF154">
        <v>450</v>
      </c>
    </row>
    <row r="155" spans="2:32" x14ac:dyDescent="0.25">
      <c r="B155">
        <v>2023</v>
      </c>
      <c r="C155">
        <v>230506</v>
      </c>
      <c r="D155" t="s">
        <v>57</v>
      </c>
      <c r="E155" t="s">
        <v>165</v>
      </c>
      <c r="F155" t="s">
        <v>41</v>
      </c>
      <c r="G155" t="s">
        <v>50</v>
      </c>
      <c r="H155" t="s">
        <v>271</v>
      </c>
      <c r="I155" t="s">
        <v>272</v>
      </c>
      <c r="J155" t="s">
        <v>318</v>
      </c>
      <c r="K155" t="s">
        <v>47</v>
      </c>
      <c r="L155" s="1">
        <v>45195</v>
      </c>
      <c r="M155" t="s">
        <v>51</v>
      </c>
      <c r="O155" s="24">
        <v>11630000</v>
      </c>
      <c r="P155" s="24">
        <v>2636133</v>
      </c>
      <c r="Q155" s="24">
        <v>14266133</v>
      </c>
      <c r="R155">
        <v>34</v>
      </c>
      <c r="S155">
        <f>+Contratos[[#This Row],[Plazo total con prorrogas (días)]]</f>
        <v>184</v>
      </c>
      <c r="T155" s="1">
        <v>45041</v>
      </c>
      <c r="U155" s="1">
        <v>45044</v>
      </c>
      <c r="V155" t="s">
        <v>351</v>
      </c>
      <c r="W155" s="1">
        <v>45231</v>
      </c>
      <c r="X155" s="24">
        <v>11630000</v>
      </c>
      <c r="Y155">
        <f>$D$5-Contratos[[#This Row],[Fecha de Inicio]]</f>
        <v>155</v>
      </c>
      <c r="Z155">
        <f>ROUND(Contratos[[#This Row],[dias ejecutados]]/(Contratos[[#This Row],[Fecha Finalizacion Programada]]-Contratos[[#This Row],[Fecha de Inicio]])*100,2)</f>
        <v>82.89</v>
      </c>
      <c r="AA155" s="24">
        <v>11630000</v>
      </c>
      <c r="AB155" s="24">
        <v>2636133</v>
      </c>
      <c r="AC155">
        <v>1</v>
      </c>
      <c r="AD155" s="47">
        <v>2636133</v>
      </c>
      <c r="AE155" s="47">
        <v>14266133</v>
      </c>
      <c r="AF155">
        <v>184</v>
      </c>
    </row>
    <row r="156" spans="2:32" x14ac:dyDescent="0.25">
      <c r="B156">
        <v>2023</v>
      </c>
      <c r="C156">
        <v>230523</v>
      </c>
      <c r="D156" t="s">
        <v>57</v>
      </c>
      <c r="E156" t="s">
        <v>166</v>
      </c>
      <c r="F156" t="s">
        <v>41</v>
      </c>
      <c r="G156" t="s">
        <v>50</v>
      </c>
      <c r="H156" t="s">
        <v>271</v>
      </c>
      <c r="I156" t="s">
        <v>272</v>
      </c>
      <c r="J156" t="s">
        <v>319</v>
      </c>
      <c r="K156" t="s">
        <v>49</v>
      </c>
      <c r="L156" s="1">
        <v>45197</v>
      </c>
      <c r="M156">
        <v>1092174067</v>
      </c>
      <c r="N156" t="s">
        <v>360</v>
      </c>
      <c r="O156" s="24">
        <v>0</v>
      </c>
      <c r="P156" s="24">
        <v>0</v>
      </c>
      <c r="Q156" s="24">
        <v>0</v>
      </c>
      <c r="R156" t="s">
        <v>51</v>
      </c>
      <c r="S156">
        <f>+Contratos[[#This Row],[Plazo total con prorrogas (días)]]</f>
        <v>150</v>
      </c>
      <c r="T156" s="1">
        <v>45051</v>
      </c>
      <c r="U156" s="1">
        <v>45055</v>
      </c>
      <c r="V156" t="s">
        <v>351</v>
      </c>
      <c r="W156" s="1">
        <v>45208</v>
      </c>
      <c r="X156" s="24">
        <v>0</v>
      </c>
      <c r="Y156">
        <f>$D$5-Contratos[[#This Row],[Fecha de Inicio]]</f>
        <v>144</v>
      </c>
      <c r="Z156">
        <f>ROUND(Contratos[[#This Row],[dias ejecutados]]/(Contratos[[#This Row],[Fecha Finalizacion Programada]]-Contratos[[#This Row],[Fecha de Inicio]])*100,2)</f>
        <v>94.12</v>
      </c>
      <c r="AA156" s="24">
        <v>0</v>
      </c>
      <c r="AB156" s="24">
        <v>0</v>
      </c>
      <c r="AC156">
        <v>0</v>
      </c>
      <c r="AD156" s="47">
        <v>0</v>
      </c>
      <c r="AE156" s="47">
        <v>11630000</v>
      </c>
      <c r="AF156">
        <v>150</v>
      </c>
    </row>
    <row r="157" spans="2:32" x14ac:dyDescent="0.25">
      <c r="B157">
        <v>2023</v>
      </c>
      <c r="C157">
        <v>230516</v>
      </c>
      <c r="D157" t="s">
        <v>57</v>
      </c>
      <c r="E157" t="s">
        <v>166</v>
      </c>
      <c r="F157" t="s">
        <v>41</v>
      </c>
      <c r="G157" t="s">
        <v>50</v>
      </c>
      <c r="H157" t="s">
        <v>271</v>
      </c>
      <c r="I157" t="s">
        <v>272</v>
      </c>
      <c r="J157" t="s">
        <v>319</v>
      </c>
      <c r="K157" t="s">
        <v>47</v>
      </c>
      <c r="L157" s="1">
        <v>45175</v>
      </c>
      <c r="M157" t="s">
        <v>51</v>
      </c>
      <c r="O157" s="24">
        <v>11630000</v>
      </c>
      <c r="P157" s="24">
        <v>2093400</v>
      </c>
      <c r="Q157" s="24">
        <v>13723400</v>
      </c>
      <c r="R157">
        <v>27</v>
      </c>
      <c r="S157">
        <f>+Contratos[[#This Row],[Plazo total con prorrogas (días)]]</f>
        <v>177</v>
      </c>
      <c r="T157" s="1">
        <v>45043</v>
      </c>
      <c r="U157" s="1">
        <v>45051</v>
      </c>
      <c r="V157" t="s">
        <v>351</v>
      </c>
      <c r="W157" s="1">
        <v>45231</v>
      </c>
      <c r="X157" s="24">
        <v>11630000</v>
      </c>
      <c r="Y157">
        <f>$D$5-Contratos[[#This Row],[Fecha de Inicio]]</f>
        <v>148</v>
      </c>
      <c r="Z157">
        <f>ROUND(Contratos[[#This Row],[dias ejecutados]]/(Contratos[[#This Row],[Fecha Finalizacion Programada]]-Contratos[[#This Row],[Fecha de Inicio]])*100,2)</f>
        <v>82.22</v>
      </c>
      <c r="AA157" s="24">
        <v>11630000</v>
      </c>
      <c r="AB157" s="24">
        <v>2093400</v>
      </c>
      <c r="AC157">
        <v>1</v>
      </c>
      <c r="AD157" s="47">
        <v>2093400</v>
      </c>
      <c r="AE157" s="47">
        <v>13723400</v>
      </c>
      <c r="AF157">
        <v>177</v>
      </c>
    </row>
    <row r="158" spans="2:32" x14ac:dyDescent="0.25">
      <c r="B158">
        <v>2023</v>
      </c>
      <c r="C158">
        <v>230517</v>
      </c>
      <c r="D158" t="s">
        <v>57</v>
      </c>
      <c r="E158" t="s">
        <v>166</v>
      </c>
      <c r="F158" t="s">
        <v>41</v>
      </c>
      <c r="G158" t="s">
        <v>50</v>
      </c>
      <c r="H158" t="s">
        <v>271</v>
      </c>
      <c r="I158" t="s">
        <v>272</v>
      </c>
      <c r="J158" t="s">
        <v>319</v>
      </c>
      <c r="K158" t="s">
        <v>47</v>
      </c>
      <c r="L158" s="1">
        <v>45175</v>
      </c>
      <c r="M158" t="s">
        <v>51</v>
      </c>
      <c r="O158" s="24">
        <v>11630000</v>
      </c>
      <c r="P158" s="24">
        <v>2093400</v>
      </c>
      <c r="Q158" s="24">
        <v>13723400</v>
      </c>
      <c r="R158">
        <v>27</v>
      </c>
      <c r="S158">
        <f>+Contratos[[#This Row],[Plazo total con prorrogas (días)]]</f>
        <v>177</v>
      </c>
      <c r="T158" s="1">
        <v>45043</v>
      </c>
      <c r="U158" s="1">
        <v>45051</v>
      </c>
      <c r="V158" t="s">
        <v>351</v>
      </c>
      <c r="W158" s="1">
        <v>45231</v>
      </c>
      <c r="X158" s="24">
        <v>11630000</v>
      </c>
      <c r="Y158">
        <f>$D$5-Contratos[[#This Row],[Fecha de Inicio]]</f>
        <v>148</v>
      </c>
      <c r="Z158">
        <f>ROUND(Contratos[[#This Row],[dias ejecutados]]/(Contratos[[#This Row],[Fecha Finalizacion Programada]]-Contratos[[#This Row],[Fecha de Inicio]])*100,2)</f>
        <v>82.22</v>
      </c>
      <c r="AA158" s="24">
        <v>11630000</v>
      </c>
      <c r="AB158" s="24">
        <v>2093400</v>
      </c>
      <c r="AC158">
        <v>1</v>
      </c>
      <c r="AD158" s="47">
        <v>2093400</v>
      </c>
      <c r="AE158" s="47">
        <v>13723400</v>
      </c>
      <c r="AF158">
        <v>177</v>
      </c>
    </row>
    <row r="159" spans="2:32" x14ac:dyDescent="0.25">
      <c r="B159">
        <v>2023</v>
      </c>
      <c r="C159">
        <v>230522</v>
      </c>
      <c r="D159" t="s">
        <v>57</v>
      </c>
      <c r="E159" t="s">
        <v>166</v>
      </c>
      <c r="F159" t="s">
        <v>41</v>
      </c>
      <c r="G159" t="s">
        <v>50</v>
      </c>
      <c r="H159" t="s">
        <v>271</v>
      </c>
      <c r="I159" t="s">
        <v>272</v>
      </c>
      <c r="J159" t="s">
        <v>319</v>
      </c>
      <c r="K159" t="s">
        <v>47</v>
      </c>
      <c r="L159" s="1">
        <v>45197</v>
      </c>
      <c r="M159" t="s">
        <v>51</v>
      </c>
      <c r="O159" s="24">
        <v>11630000</v>
      </c>
      <c r="P159" s="24">
        <v>1318067</v>
      </c>
      <c r="Q159" s="24">
        <v>12948067</v>
      </c>
      <c r="R159">
        <v>17</v>
      </c>
      <c r="S159">
        <f>+Contratos[[#This Row],[Plazo total con prorrogas (días)]]</f>
        <v>167</v>
      </c>
      <c r="T159" s="1">
        <v>45050</v>
      </c>
      <c r="U159" s="1">
        <v>45061</v>
      </c>
      <c r="V159" t="s">
        <v>351</v>
      </c>
      <c r="W159" s="1">
        <v>45231</v>
      </c>
      <c r="X159" s="24">
        <v>11630000</v>
      </c>
      <c r="Y159">
        <f>$D$5-Contratos[[#This Row],[Fecha de Inicio]]</f>
        <v>138</v>
      </c>
      <c r="Z159">
        <f>ROUND(Contratos[[#This Row],[dias ejecutados]]/(Contratos[[#This Row],[Fecha Finalizacion Programada]]-Contratos[[#This Row],[Fecha de Inicio]])*100,2)</f>
        <v>81.180000000000007</v>
      </c>
      <c r="AA159" s="24">
        <v>11630000</v>
      </c>
      <c r="AB159" s="24">
        <v>1318067</v>
      </c>
      <c r="AC159">
        <v>1</v>
      </c>
      <c r="AD159" s="47">
        <v>1318067</v>
      </c>
      <c r="AE159" s="47">
        <v>12948067</v>
      </c>
      <c r="AF159">
        <v>167</v>
      </c>
    </row>
    <row r="160" spans="2:32" x14ac:dyDescent="0.25">
      <c r="B160">
        <v>2023</v>
      </c>
      <c r="C160">
        <v>230536</v>
      </c>
      <c r="D160" t="s">
        <v>57</v>
      </c>
      <c r="E160" t="s">
        <v>167</v>
      </c>
      <c r="F160" t="s">
        <v>41</v>
      </c>
      <c r="G160" t="s">
        <v>43</v>
      </c>
      <c r="H160" t="s">
        <v>271</v>
      </c>
      <c r="I160" t="s">
        <v>272</v>
      </c>
      <c r="J160" t="s">
        <v>320</v>
      </c>
      <c r="K160" t="s">
        <v>47</v>
      </c>
      <c r="L160" s="1">
        <v>45181</v>
      </c>
      <c r="M160" t="s">
        <v>51</v>
      </c>
      <c r="O160" s="24">
        <v>16285000</v>
      </c>
      <c r="P160" s="24">
        <v>2605600</v>
      </c>
      <c r="Q160" s="24">
        <v>18890600</v>
      </c>
      <c r="R160">
        <v>24</v>
      </c>
      <c r="S160">
        <f>+Contratos[[#This Row],[Plazo total con prorrogas (días)]]</f>
        <v>174</v>
      </c>
      <c r="T160" s="1">
        <v>45051</v>
      </c>
      <c r="U160" s="1">
        <v>45054</v>
      </c>
      <c r="V160" t="s">
        <v>351</v>
      </c>
      <c r="W160" s="1">
        <v>45231</v>
      </c>
      <c r="X160" s="24">
        <v>16285000</v>
      </c>
      <c r="Y160">
        <f>$D$5-Contratos[[#This Row],[Fecha de Inicio]]</f>
        <v>145</v>
      </c>
      <c r="Z160">
        <f>ROUND(Contratos[[#This Row],[dias ejecutados]]/(Contratos[[#This Row],[Fecha Finalizacion Programada]]-Contratos[[#This Row],[Fecha de Inicio]])*100,2)</f>
        <v>81.92</v>
      </c>
      <c r="AA160" s="24">
        <v>16285000</v>
      </c>
      <c r="AB160" s="24">
        <v>2605600</v>
      </c>
      <c r="AC160">
        <v>1</v>
      </c>
      <c r="AD160" s="47">
        <v>2605600</v>
      </c>
      <c r="AE160" s="47">
        <v>18890600</v>
      </c>
      <c r="AF160">
        <v>174</v>
      </c>
    </row>
    <row r="161" spans="2:32" x14ac:dyDescent="0.25">
      <c r="B161">
        <v>2023</v>
      </c>
      <c r="C161">
        <v>230533</v>
      </c>
      <c r="D161" t="s">
        <v>57</v>
      </c>
      <c r="E161" t="s">
        <v>168</v>
      </c>
      <c r="F161" t="s">
        <v>41</v>
      </c>
      <c r="G161" t="s">
        <v>50</v>
      </c>
      <c r="H161" t="s">
        <v>271</v>
      </c>
      <c r="I161" t="s">
        <v>272</v>
      </c>
      <c r="J161" t="s">
        <v>321</v>
      </c>
      <c r="K161" t="s">
        <v>47</v>
      </c>
      <c r="L161" s="1">
        <v>45174</v>
      </c>
      <c r="M161" t="s">
        <v>51</v>
      </c>
      <c r="O161" s="24">
        <v>11630000</v>
      </c>
      <c r="P161" s="24">
        <v>1860800</v>
      </c>
      <c r="Q161" s="24">
        <v>13490800</v>
      </c>
      <c r="R161">
        <v>24</v>
      </c>
      <c r="S161">
        <f>+Contratos[[#This Row],[Plazo total con prorrogas (días)]]</f>
        <v>174</v>
      </c>
      <c r="T161" s="1">
        <v>45051</v>
      </c>
      <c r="U161" s="1">
        <v>45054</v>
      </c>
      <c r="V161" t="s">
        <v>351</v>
      </c>
      <c r="W161" s="1">
        <v>45231</v>
      </c>
      <c r="X161" s="24">
        <v>11630000</v>
      </c>
      <c r="Y161">
        <f>$D$5-Contratos[[#This Row],[Fecha de Inicio]]</f>
        <v>145</v>
      </c>
      <c r="Z161">
        <f>ROUND(Contratos[[#This Row],[dias ejecutados]]/(Contratos[[#This Row],[Fecha Finalizacion Programada]]-Contratos[[#This Row],[Fecha de Inicio]])*100,2)</f>
        <v>81.92</v>
      </c>
      <c r="AA161" s="24">
        <v>11630000</v>
      </c>
      <c r="AB161" s="24">
        <v>1860800</v>
      </c>
      <c r="AC161">
        <v>1</v>
      </c>
      <c r="AD161" s="47">
        <v>1860800</v>
      </c>
      <c r="AE161" s="47">
        <v>13490800</v>
      </c>
      <c r="AF161">
        <v>174</v>
      </c>
    </row>
    <row r="162" spans="2:32" x14ac:dyDescent="0.25">
      <c r="B162">
        <v>2023</v>
      </c>
      <c r="C162">
        <v>230537</v>
      </c>
      <c r="D162" t="s">
        <v>57</v>
      </c>
      <c r="E162" t="s">
        <v>169</v>
      </c>
      <c r="F162" t="s">
        <v>41</v>
      </c>
      <c r="G162" t="s">
        <v>43</v>
      </c>
      <c r="H162" t="s">
        <v>271</v>
      </c>
      <c r="I162" t="s">
        <v>272</v>
      </c>
      <c r="J162" t="s">
        <v>322</v>
      </c>
      <c r="K162" t="s">
        <v>47</v>
      </c>
      <c r="L162" s="1">
        <v>45198</v>
      </c>
      <c r="M162" t="s">
        <v>51</v>
      </c>
      <c r="O162" s="24">
        <v>26295000</v>
      </c>
      <c r="P162" s="24">
        <v>4207200</v>
      </c>
      <c r="Q162" s="24">
        <v>30502200</v>
      </c>
      <c r="R162">
        <v>24</v>
      </c>
      <c r="S162">
        <f>+Contratos[[#This Row],[Plazo total con prorrogas (días)]]</f>
        <v>174</v>
      </c>
      <c r="T162" s="1">
        <v>45051</v>
      </c>
      <c r="U162" s="1">
        <v>45054</v>
      </c>
      <c r="V162" t="s">
        <v>351</v>
      </c>
      <c r="W162" s="1">
        <v>45231</v>
      </c>
      <c r="X162" s="24">
        <v>26295000</v>
      </c>
      <c r="Y162">
        <f>$D$5-Contratos[[#This Row],[Fecha de Inicio]]</f>
        <v>145</v>
      </c>
      <c r="Z162">
        <f>ROUND(Contratos[[#This Row],[dias ejecutados]]/(Contratos[[#This Row],[Fecha Finalizacion Programada]]-Contratos[[#This Row],[Fecha de Inicio]])*100,2)</f>
        <v>81.92</v>
      </c>
      <c r="AA162" s="24">
        <v>26295000</v>
      </c>
      <c r="AB162" s="24">
        <v>4207200</v>
      </c>
      <c r="AC162">
        <v>1</v>
      </c>
      <c r="AD162" s="47">
        <v>4207200</v>
      </c>
      <c r="AE162" s="47">
        <v>30502200</v>
      </c>
      <c r="AF162">
        <v>174</v>
      </c>
    </row>
    <row r="163" spans="2:32" x14ac:dyDescent="0.25">
      <c r="B163">
        <v>2023</v>
      </c>
      <c r="C163">
        <v>230535</v>
      </c>
      <c r="D163" t="s">
        <v>57</v>
      </c>
      <c r="E163" t="s">
        <v>170</v>
      </c>
      <c r="F163" t="s">
        <v>41</v>
      </c>
      <c r="G163" t="s">
        <v>43</v>
      </c>
      <c r="H163" t="s">
        <v>271</v>
      </c>
      <c r="I163" t="s">
        <v>272</v>
      </c>
      <c r="J163" t="s">
        <v>323</v>
      </c>
      <c r="K163" t="s">
        <v>47</v>
      </c>
      <c r="L163" s="1">
        <v>45175</v>
      </c>
      <c r="M163" t="s">
        <v>51</v>
      </c>
      <c r="O163" s="24">
        <v>22225000</v>
      </c>
      <c r="P163" s="24">
        <v>3407833</v>
      </c>
      <c r="Q163" s="24">
        <v>25632833</v>
      </c>
      <c r="R163">
        <v>23</v>
      </c>
      <c r="S163">
        <f>+Contratos[[#This Row],[Plazo total con prorrogas (días)]]</f>
        <v>173</v>
      </c>
      <c r="T163" s="1">
        <v>45051</v>
      </c>
      <c r="U163" s="1">
        <v>45055</v>
      </c>
      <c r="V163" t="s">
        <v>351</v>
      </c>
      <c r="W163" s="1">
        <v>45231</v>
      </c>
      <c r="X163" s="24">
        <v>22225000</v>
      </c>
      <c r="Y163">
        <f>$D$5-Contratos[[#This Row],[Fecha de Inicio]]</f>
        <v>144</v>
      </c>
      <c r="Z163">
        <f>ROUND(Contratos[[#This Row],[dias ejecutados]]/(Contratos[[#This Row],[Fecha Finalizacion Programada]]-Contratos[[#This Row],[Fecha de Inicio]])*100,2)</f>
        <v>81.819999999999993</v>
      </c>
      <c r="AA163" s="24">
        <v>22225000</v>
      </c>
      <c r="AB163" s="24">
        <v>3407833</v>
      </c>
      <c r="AC163">
        <v>1</v>
      </c>
      <c r="AD163" s="47">
        <v>3407833</v>
      </c>
      <c r="AE163" s="47">
        <v>25632833</v>
      </c>
      <c r="AF163">
        <v>173</v>
      </c>
    </row>
    <row r="164" spans="2:32" x14ac:dyDescent="0.25">
      <c r="B164">
        <v>2023</v>
      </c>
      <c r="C164">
        <v>230568</v>
      </c>
      <c r="D164" t="s">
        <v>57</v>
      </c>
      <c r="E164" t="s">
        <v>171</v>
      </c>
      <c r="F164" t="s">
        <v>41</v>
      </c>
      <c r="G164" t="s">
        <v>43</v>
      </c>
      <c r="H164" t="s">
        <v>271</v>
      </c>
      <c r="I164" t="s">
        <v>272</v>
      </c>
      <c r="J164" t="s">
        <v>324</v>
      </c>
      <c r="K164" t="s">
        <v>47</v>
      </c>
      <c r="L164" s="1">
        <v>45180</v>
      </c>
      <c r="M164" t="s">
        <v>51</v>
      </c>
      <c r="O164" s="24">
        <v>40655000</v>
      </c>
      <c r="P164" s="24">
        <v>3794467</v>
      </c>
      <c r="Q164" s="24">
        <v>44449467</v>
      </c>
      <c r="R164">
        <v>14</v>
      </c>
      <c r="S164">
        <f>+Contratos[[#This Row],[Plazo total con prorrogas (días)]]</f>
        <v>164</v>
      </c>
      <c r="T164" s="1">
        <v>45063</v>
      </c>
      <c r="U164" s="1">
        <v>45064</v>
      </c>
      <c r="V164" t="s">
        <v>351</v>
      </c>
      <c r="W164" s="1">
        <v>45231</v>
      </c>
      <c r="X164" s="24">
        <v>40655000</v>
      </c>
      <c r="Y164">
        <f>$D$5-Contratos[[#This Row],[Fecha de Inicio]]</f>
        <v>135</v>
      </c>
      <c r="Z164">
        <f>ROUND(Contratos[[#This Row],[dias ejecutados]]/(Contratos[[#This Row],[Fecha Finalizacion Programada]]-Contratos[[#This Row],[Fecha de Inicio]])*100,2)</f>
        <v>80.84</v>
      </c>
      <c r="AA164" s="24">
        <v>40655000</v>
      </c>
      <c r="AB164" s="24">
        <v>3794467</v>
      </c>
      <c r="AC164">
        <v>1</v>
      </c>
      <c r="AD164" s="47">
        <v>3794467</v>
      </c>
      <c r="AE164" s="47">
        <v>44449467</v>
      </c>
      <c r="AF164">
        <v>164</v>
      </c>
    </row>
    <row r="165" spans="2:32" x14ac:dyDescent="0.25">
      <c r="B165">
        <v>2023</v>
      </c>
      <c r="C165">
        <v>230542</v>
      </c>
      <c r="D165" t="s">
        <v>57</v>
      </c>
      <c r="E165" t="s">
        <v>168</v>
      </c>
      <c r="F165" t="s">
        <v>41</v>
      </c>
      <c r="G165" t="s">
        <v>50</v>
      </c>
      <c r="H165" t="s">
        <v>271</v>
      </c>
      <c r="I165" t="s">
        <v>272</v>
      </c>
      <c r="J165" t="s">
        <v>321</v>
      </c>
      <c r="K165" t="s">
        <v>47</v>
      </c>
      <c r="L165" s="1">
        <v>45174</v>
      </c>
      <c r="M165" t="s">
        <v>51</v>
      </c>
      <c r="O165" s="24">
        <v>11630000</v>
      </c>
      <c r="P165" s="24">
        <v>1240533</v>
      </c>
      <c r="Q165" s="24">
        <v>12870533</v>
      </c>
      <c r="R165">
        <v>16</v>
      </c>
      <c r="S165">
        <f>+Contratos[[#This Row],[Plazo total con prorrogas (días)]]</f>
        <v>166</v>
      </c>
      <c r="T165" s="1">
        <v>45056</v>
      </c>
      <c r="U165" s="1">
        <v>45062</v>
      </c>
      <c r="V165" t="s">
        <v>351</v>
      </c>
      <c r="W165" s="1">
        <v>45231</v>
      </c>
      <c r="X165" s="24">
        <v>11630000</v>
      </c>
      <c r="Y165">
        <f>$D$5-Contratos[[#This Row],[Fecha de Inicio]]</f>
        <v>137</v>
      </c>
      <c r="Z165">
        <f>ROUND(Contratos[[#This Row],[dias ejecutados]]/(Contratos[[#This Row],[Fecha Finalizacion Programada]]-Contratos[[#This Row],[Fecha de Inicio]])*100,2)</f>
        <v>81.069999999999993</v>
      </c>
      <c r="AA165" s="24">
        <v>11630000</v>
      </c>
      <c r="AB165" s="24">
        <v>1240533</v>
      </c>
      <c r="AC165">
        <v>1</v>
      </c>
      <c r="AD165" s="47">
        <v>1240533</v>
      </c>
      <c r="AE165" s="47">
        <v>12870533</v>
      </c>
      <c r="AF165">
        <v>166</v>
      </c>
    </row>
    <row r="166" spans="2:32" x14ac:dyDescent="0.25">
      <c r="B166">
        <v>2023</v>
      </c>
      <c r="C166">
        <v>230550</v>
      </c>
      <c r="D166" t="s">
        <v>57</v>
      </c>
      <c r="E166" t="s">
        <v>172</v>
      </c>
      <c r="F166" t="s">
        <v>41</v>
      </c>
      <c r="G166" t="s">
        <v>43</v>
      </c>
      <c r="H166" t="s">
        <v>271</v>
      </c>
      <c r="I166" t="s">
        <v>272</v>
      </c>
      <c r="J166" t="s">
        <v>325</v>
      </c>
      <c r="K166" t="s">
        <v>47</v>
      </c>
      <c r="L166" s="1">
        <v>45189</v>
      </c>
      <c r="M166" t="s">
        <v>51</v>
      </c>
      <c r="O166" s="24">
        <v>16285000</v>
      </c>
      <c r="P166" s="24">
        <v>1737067</v>
      </c>
      <c r="Q166" s="24">
        <v>18022067</v>
      </c>
      <c r="R166">
        <v>16</v>
      </c>
      <c r="S166">
        <f>+Contratos[[#This Row],[Plazo total con prorrogas (días)]]</f>
        <v>166</v>
      </c>
      <c r="T166" s="1">
        <v>45058</v>
      </c>
      <c r="U166" s="1">
        <v>45062</v>
      </c>
      <c r="V166" t="s">
        <v>351</v>
      </c>
      <c r="W166" s="1">
        <v>45231</v>
      </c>
      <c r="X166" s="24">
        <v>16285000</v>
      </c>
      <c r="Y166">
        <f>$D$5-Contratos[[#This Row],[Fecha de Inicio]]</f>
        <v>137</v>
      </c>
      <c r="Z166">
        <f>ROUND(Contratos[[#This Row],[dias ejecutados]]/(Contratos[[#This Row],[Fecha Finalizacion Programada]]-Contratos[[#This Row],[Fecha de Inicio]])*100,2)</f>
        <v>81.069999999999993</v>
      </c>
      <c r="AA166" s="24">
        <v>16285000</v>
      </c>
      <c r="AB166" s="24">
        <v>1737067</v>
      </c>
      <c r="AC166">
        <v>1</v>
      </c>
      <c r="AD166" s="47">
        <v>1737067</v>
      </c>
      <c r="AE166" s="47">
        <v>18022067</v>
      </c>
      <c r="AF166">
        <v>166</v>
      </c>
    </row>
    <row r="167" spans="2:32" x14ac:dyDescent="0.25">
      <c r="B167">
        <v>2023</v>
      </c>
      <c r="C167">
        <v>230549</v>
      </c>
      <c r="D167" t="s">
        <v>57</v>
      </c>
      <c r="E167" t="s">
        <v>173</v>
      </c>
      <c r="F167" t="s">
        <v>41</v>
      </c>
      <c r="G167" t="s">
        <v>43</v>
      </c>
      <c r="H167" t="s">
        <v>271</v>
      </c>
      <c r="I167" t="s">
        <v>272</v>
      </c>
      <c r="J167" t="s">
        <v>326</v>
      </c>
      <c r="K167" t="s">
        <v>47</v>
      </c>
      <c r="L167" s="1">
        <v>45191</v>
      </c>
      <c r="M167" t="s">
        <v>51</v>
      </c>
      <c r="O167" s="24">
        <v>33725000</v>
      </c>
      <c r="P167" s="24">
        <v>3822167</v>
      </c>
      <c r="Q167" s="24">
        <v>37547167</v>
      </c>
      <c r="R167">
        <v>17</v>
      </c>
      <c r="S167">
        <f>+Contratos[[#This Row],[Plazo total con prorrogas (días)]]</f>
        <v>167</v>
      </c>
      <c r="T167" s="1">
        <v>45058</v>
      </c>
      <c r="U167" s="1">
        <v>45061</v>
      </c>
      <c r="V167" t="s">
        <v>351</v>
      </c>
      <c r="W167" s="1">
        <v>45231</v>
      </c>
      <c r="X167" s="24">
        <v>33725000</v>
      </c>
      <c r="Y167">
        <f>$D$5-Contratos[[#This Row],[Fecha de Inicio]]</f>
        <v>138</v>
      </c>
      <c r="Z167">
        <f>ROUND(Contratos[[#This Row],[dias ejecutados]]/(Contratos[[#This Row],[Fecha Finalizacion Programada]]-Contratos[[#This Row],[Fecha de Inicio]])*100,2)</f>
        <v>81.180000000000007</v>
      </c>
      <c r="AA167" s="24">
        <v>33725000</v>
      </c>
      <c r="AB167" s="24">
        <v>3822167</v>
      </c>
      <c r="AC167">
        <v>1</v>
      </c>
      <c r="AD167" s="47">
        <v>3822167</v>
      </c>
      <c r="AE167" s="47">
        <v>37547167</v>
      </c>
      <c r="AF167">
        <v>167</v>
      </c>
    </row>
    <row r="168" spans="2:32" x14ac:dyDescent="0.25">
      <c r="B168">
        <v>2023</v>
      </c>
      <c r="C168">
        <v>230565</v>
      </c>
      <c r="D168" t="s">
        <v>57</v>
      </c>
      <c r="E168" t="s">
        <v>174</v>
      </c>
      <c r="F168" t="s">
        <v>41</v>
      </c>
      <c r="G168" t="s">
        <v>43</v>
      </c>
      <c r="H168" t="s">
        <v>271</v>
      </c>
      <c r="I168" t="s">
        <v>272</v>
      </c>
      <c r="J168" t="s">
        <v>327</v>
      </c>
      <c r="K168" t="s">
        <v>47</v>
      </c>
      <c r="L168" s="1">
        <v>45194</v>
      </c>
      <c r="M168" t="s">
        <v>51</v>
      </c>
      <c r="O168" s="24">
        <v>23260000</v>
      </c>
      <c r="P168" s="24">
        <v>2170933</v>
      </c>
      <c r="Q168" s="24">
        <v>25430933</v>
      </c>
      <c r="R168">
        <v>14</v>
      </c>
      <c r="S168">
        <f>+Contratos[[#This Row],[Plazo total con prorrogas (días)]]</f>
        <v>164</v>
      </c>
      <c r="T168" s="1">
        <v>45063</v>
      </c>
      <c r="U168" s="1">
        <v>45064</v>
      </c>
      <c r="V168" t="s">
        <v>351</v>
      </c>
      <c r="W168" s="1">
        <v>45231</v>
      </c>
      <c r="X168" s="24">
        <v>23260000</v>
      </c>
      <c r="Y168">
        <f>$D$5-Contratos[[#This Row],[Fecha de Inicio]]</f>
        <v>135</v>
      </c>
      <c r="Z168">
        <f>ROUND(Contratos[[#This Row],[dias ejecutados]]/(Contratos[[#This Row],[Fecha Finalizacion Programada]]-Contratos[[#This Row],[Fecha de Inicio]])*100,2)</f>
        <v>80.84</v>
      </c>
      <c r="AA168" s="24">
        <v>23260000</v>
      </c>
      <c r="AB168" s="24">
        <v>2170933</v>
      </c>
      <c r="AC168">
        <v>1</v>
      </c>
      <c r="AD168" s="47">
        <v>2170933</v>
      </c>
      <c r="AE168" s="47">
        <v>25430933</v>
      </c>
      <c r="AF168">
        <v>164</v>
      </c>
    </row>
    <row r="169" spans="2:32" x14ac:dyDescent="0.25">
      <c r="B169">
        <v>2023</v>
      </c>
      <c r="C169">
        <v>230570</v>
      </c>
      <c r="D169" t="s">
        <v>57</v>
      </c>
      <c r="E169" t="s">
        <v>175</v>
      </c>
      <c r="F169" t="s">
        <v>41</v>
      </c>
      <c r="G169" t="s">
        <v>43</v>
      </c>
      <c r="H169" t="s">
        <v>271</v>
      </c>
      <c r="I169" t="s">
        <v>272</v>
      </c>
      <c r="J169" t="s">
        <v>328</v>
      </c>
      <c r="K169" t="s">
        <v>47</v>
      </c>
      <c r="L169" s="1">
        <v>45191</v>
      </c>
      <c r="M169" t="s">
        <v>51</v>
      </c>
      <c r="O169" s="24">
        <v>25080000</v>
      </c>
      <c r="P169" s="24">
        <v>2173600</v>
      </c>
      <c r="Q169" s="24">
        <v>27253600</v>
      </c>
      <c r="R169">
        <v>13</v>
      </c>
      <c r="S169">
        <f>+Contratos[[#This Row],[Plazo total con prorrogas (días)]]</f>
        <v>163</v>
      </c>
      <c r="T169" s="1">
        <v>45063</v>
      </c>
      <c r="U169" s="1">
        <v>45065</v>
      </c>
      <c r="V169" t="s">
        <v>351</v>
      </c>
      <c r="W169" s="1">
        <v>45231</v>
      </c>
      <c r="X169" s="24">
        <v>25080000</v>
      </c>
      <c r="Y169">
        <f>$D$5-Contratos[[#This Row],[Fecha de Inicio]]</f>
        <v>134</v>
      </c>
      <c r="Z169">
        <f>ROUND(Contratos[[#This Row],[dias ejecutados]]/(Contratos[[#This Row],[Fecha Finalizacion Programada]]-Contratos[[#This Row],[Fecha de Inicio]])*100,2)</f>
        <v>80.72</v>
      </c>
      <c r="AA169" s="24">
        <v>25080000</v>
      </c>
      <c r="AB169" s="24">
        <v>2173600</v>
      </c>
      <c r="AC169">
        <v>1</v>
      </c>
      <c r="AD169" s="47">
        <v>2173600</v>
      </c>
      <c r="AE169" s="47">
        <v>27253600</v>
      </c>
      <c r="AF169">
        <v>163</v>
      </c>
    </row>
    <row r="170" spans="2:32" x14ac:dyDescent="0.25">
      <c r="B170">
        <v>2023</v>
      </c>
      <c r="C170">
        <v>230578</v>
      </c>
      <c r="D170" t="s">
        <v>57</v>
      </c>
      <c r="E170" t="s">
        <v>176</v>
      </c>
      <c r="F170" t="s">
        <v>52</v>
      </c>
      <c r="G170" t="s">
        <v>42</v>
      </c>
      <c r="H170" t="s">
        <v>187</v>
      </c>
      <c r="I170" t="s">
        <v>45</v>
      </c>
      <c r="J170" t="s">
        <v>329</v>
      </c>
      <c r="K170" t="s">
        <v>54</v>
      </c>
      <c r="L170" s="1">
        <v>45173</v>
      </c>
      <c r="M170" t="s">
        <v>51</v>
      </c>
      <c r="O170" s="24">
        <v>239997670</v>
      </c>
      <c r="P170" s="24">
        <v>119000000</v>
      </c>
      <c r="Q170" s="24">
        <v>358997670</v>
      </c>
      <c r="R170" t="s">
        <v>51</v>
      </c>
      <c r="S170">
        <f>+Contratos[[#This Row],[Plazo total con prorrogas (días)]]</f>
        <v>270</v>
      </c>
      <c r="T170" s="1">
        <v>45070</v>
      </c>
      <c r="U170" s="1">
        <v>45079</v>
      </c>
      <c r="V170" t="s">
        <v>342</v>
      </c>
      <c r="W170" s="1">
        <v>45353</v>
      </c>
      <c r="X170" s="24">
        <v>239997670</v>
      </c>
      <c r="Y170">
        <f>$D$5-Contratos[[#This Row],[Fecha de Inicio]]</f>
        <v>120</v>
      </c>
      <c r="Z170">
        <f>ROUND(Contratos[[#This Row],[dias ejecutados]]/(Contratos[[#This Row],[Fecha Finalizacion Programada]]-Contratos[[#This Row],[Fecha de Inicio]])*100,2)</f>
        <v>43.8</v>
      </c>
      <c r="AA170" s="24">
        <v>239997670</v>
      </c>
      <c r="AB170" s="24">
        <v>119000000</v>
      </c>
      <c r="AC170">
        <v>1</v>
      </c>
      <c r="AD170" s="47">
        <v>119000000</v>
      </c>
      <c r="AE170" s="47">
        <v>358997670</v>
      </c>
      <c r="AF170">
        <v>270</v>
      </c>
    </row>
    <row r="171" spans="2:32" x14ac:dyDescent="0.25">
      <c r="B171">
        <v>2023</v>
      </c>
      <c r="C171">
        <v>230635</v>
      </c>
      <c r="D171" t="s">
        <v>57</v>
      </c>
      <c r="E171" t="s">
        <v>177</v>
      </c>
      <c r="F171" t="s">
        <v>41</v>
      </c>
      <c r="G171" t="s">
        <v>43</v>
      </c>
      <c r="H171" t="s">
        <v>204</v>
      </c>
      <c r="I171" t="s">
        <v>45</v>
      </c>
      <c r="J171" t="s">
        <v>330</v>
      </c>
      <c r="K171" t="s">
        <v>49</v>
      </c>
      <c r="L171" s="1">
        <v>45177</v>
      </c>
      <c r="M171">
        <v>80075868</v>
      </c>
      <c r="N171" t="s">
        <v>361</v>
      </c>
      <c r="O171" s="24">
        <v>0</v>
      </c>
      <c r="P171" s="24">
        <v>0</v>
      </c>
      <c r="Q171" s="24">
        <v>0</v>
      </c>
      <c r="R171" t="s">
        <v>51</v>
      </c>
      <c r="S171">
        <f>+Contratos[[#This Row],[Plazo total con prorrogas (días)]]</f>
        <v>266</v>
      </c>
      <c r="T171" s="1">
        <v>45098</v>
      </c>
      <c r="U171" s="1">
        <v>45104</v>
      </c>
      <c r="V171" t="s">
        <v>353</v>
      </c>
      <c r="W171" s="1">
        <v>45375</v>
      </c>
      <c r="X171" s="24">
        <v>0</v>
      </c>
      <c r="Y171">
        <f>$D$5-Contratos[[#This Row],[Fecha de Inicio]]</f>
        <v>95</v>
      </c>
      <c r="Z171">
        <f>ROUND(Contratos[[#This Row],[dias ejecutados]]/(Contratos[[#This Row],[Fecha Finalizacion Programada]]-Contratos[[#This Row],[Fecha de Inicio]])*100,2)</f>
        <v>35.06</v>
      </c>
      <c r="AA171" s="24">
        <v>11650133</v>
      </c>
      <c r="AB171" s="24">
        <v>36770734</v>
      </c>
      <c r="AC171">
        <v>0</v>
      </c>
      <c r="AD171" s="47">
        <v>0</v>
      </c>
      <c r="AE171" s="47">
        <v>48420867</v>
      </c>
      <c r="AF171">
        <v>266</v>
      </c>
    </row>
    <row r="172" spans="2:32" x14ac:dyDescent="0.25">
      <c r="B172">
        <v>2022</v>
      </c>
      <c r="C172">
        <v>220609</v>
      </c>
      <c r="D172" t="s">
        <v>57</v>
      </c>
      <c r="E172" t="s">
        <v>178</v>
      </c>
      <c r="F172" t="s">
        <v>44</v>
      </c>
      <c r="G172" t="s">
        <v>42</v>
      </c>
      <c r="H172" t="s">
        <v>271</v>
      </c>
      <c r="I172" t="s">
        <v>272</v>
      </c>
      <c r="J172" t="s">
        <v>331</v>
      </c>
      <c r="K172" t="s">
        <v>48</v>
      </c>
      <c r="L172" s="1">
        <v>45175</v>
      </c>
      <c r="M172" t="s">
        <v>51</v>
      </c>
      <c r="O172" s="24">
        <v>9000000</v>
      </c>
      <c r="P172" s="24">
        <v>0</v>
      </c>
      <c r="Q172" s="24">
        <v>9000000</v>
      </c>
      <c r="R172">
        <v>60</v>
      </c>
      <c r="S172">
        <f>+Contratos[[#This Row],[Plazo total con prorrogas (días)]]</f>
        <v>390</v>
      </c>
      <c r="T172" s="1">
        <v>44827</v>
      </c>
      <c r="U172" s="1">
        <v>44840</v>
      </c>
      <c r="V172" t="s">
        <v>345</v>
      </c>
      <c r="W172" s="1">
        <v>45236</v>
      </c>
      <c r="X172" s="24">
        <v>9000000</v>
      </c>
      <c r="Y172">
        <f>$D$5-Contratos[[#This Row],[Fecha de Inicio]]</f>
        <v>359</v>
      </c>
      <c r="Z172">
        <f>ROUND(Contratos[[#This Row],[dias ejecutados]]/(Contratos[[#This Row],[Fecha Finalizacion Programada]]-Contratos[[#This Row],[Fecha de Inicio]])*100,2)</f>
        <v>90.66</v>
      </c>
      <c r="AA172" s="24">
        <v>0</v>
      </c>
      <c r="AB172" s="24">
        <v>0</v>
      </c>
      <c r="AC172">
        <v>0</v>
      </c>
      <c r="AD172" s="47">
        <v>0</v>
      </c>
      <c r="AE172" s="47">
        <v>9000000</v>
      </c>
      <c r="AF172">
        <v>390</v>
      </c>
    </row>
    <row r="173" spans="2:32" x14ac:dyDescent="0.25">
      <c r="B173">
        <v>2023</v>
      </c>
      <c r="C173">
        <v>230637</v>
      </c>
      <c r="D173" t="s">
        <v>185</v>
      </c>
      <c r="E173" t="s">
        <v>186</v>
      </c>
      <c r="F173" t="s">
        <v>332</v>
      </c>
      <c r="G173" t="s">
        <v>42</v>
      </c>
      <c r="H173" t="s">
        <v>269</v>
      </c>
      <c r="I173" t="s">
        <v>45</v>
      </c>
      <c r="J173" t="s">
        <v>333</v>
      </c>
      <c r="K173" t="s">
        <v>55</v>
      </c>
      <c r="L173" s="1">
        <v>45195</v>
      </c>
      <c r="M173" t="s">
        <v>51</v>
      </c>
      <c r="O173" s="24">
        <v>184979053</v>
      </c>
      <c r="P173" s="24">
        <v>0</v>
      </c>
      <c r="Q173" s="24">
        <v>184979053</v>
      </c>
      <c r="R173" t="s">
        <v>51</v>
      </c>
      <c r="S173">
        <f>+Contratos[[#This Row],[Plazo total con prorrogas (días)]]</f>
        <v>360</v>
      </c>
      <c r="T173" s="1">
        <v>45099</v>
      </c>
      <c r="U173" s="1">
        <v>45116</v>
      </c>
      <c r="V173" t="s">
        <v>350</v>
      </c>
      <c r="W173" s="1">
        <v>45482</v>
      </c>
      <c r="X173" s="24">
        <v>184979053</v>
      </c>
      <c r="Y173">
        <f>$D$5-Contratos[[#This Row],[Fecha de Inicio]]</f>
        <v>83</v>
      </c>
      <c r="Z173">
        <f>ROUND(Contratos[[#This Row],[dias ejecutados]]/(Contratos[[#This Row],[Fecha Finalizacion Programada]]-Contratos[[#This Row],[Fecha de Inicio]])*100,2)</f>
        <v>22.68</v>
      </c>
      <c r="AA173" s="24">
        <v>29574311</v>
      </c>
      <c r="AB173" s="24">
        <v>155404742</v>
      </c>
      <c r="AC173">
        <v>0</v>
      </c>
      <c r="AD173" s="47">
        <v>0</v>
      </c>
      <c r="AE173" s="47">
        <v>184979053</v>
      </c>
      <c r="AF173">
        <v>360</v>
      </c>
    </row>
    <row r="174" spans="2:32" x14ac:dyDescent="0.25">
      <c r="B174">
        <v>2022</v>
      </c>
      <c r="C174">
        <v>220706</v>
      </c>
      <c r="D174" t="s">
        <v>57</v>
      </c>
      <c r="E174" t="s">
        <v>179</v>
      </c>
      <c r="F174" t="s">
        <v>334</v>
      </c>
      <c r="G174" t="s">
        <v>335</v>
      </c>
      <c r="H174" t="s">
        <v>58</v>
      </c>
      <c r="I174" t="s">
        <v>45</v>
      </c>
      <c r="J174" t="s">
        <v>336</v>
      </c>
      <c r="K174" t="s">
        <v>55</v>
      </c>
      <c r="L174" s="1">
        <v>45189</v>
      </c>
      <c r="M174" t="s">
        <v>51</v>
      </c>
      <c r="O174" s="24">
        <v>2378900437</v>
      </c>
      <c r="P174" s="24">
        <v>0</v>
      </c>
      <c r="Q174" s="24">
        <v>2378900437</v>
      </c>
      <c r="R174" t="s">
        <v>51</v>
      </c>
      <c r="S174">
        <f>+Contratos[[#This Row],[Plazo total con prorrogas (días)]]</f>
        <v>483</v>
      </c>
      <c r="T174" s="1">
        <v>44839</v>
      </c>
      <c r="U174" s="1">
        <v>44869</v>
      </c>
      <c r="V174" t="s">
        <v>354</v>
      </c>
      <c r="W174" s="1">
        <v>45358</v>
      </c>
      <c r="X174" s="24">
        <v>2378900437</v>
      </c>
      <c r="Y174">
        <f>$D$5-Contratos[[#This Row],[Fecha de Inicio]]</f>
        <v>330</v>
      </c>
      <c r="Z174">
        <f>ROUND(Contratos[[#This Row],[dias ejecutados]]/(Contratos[[#This Row],[Fecha Finalizacion Programada]]-Contratos[[#This Row],[Fecha de Inicio]])*100,2)</f>
        <v>67.48</v>
      </c>
      <c r="AA174" s="24">
        <v>0</v>
      </c>
      <c r="AB174" s="24">
        <v>2378900437</v>
      </c>
      <c r="AC174">
        <v>0</v>
      </c>
      <c r="AD174" s="47">
        <v>0</v>
      </c>
      <c r="AE174" s="47">
        <v>2378900437</v>
      </c>
      <c r="AF174">
        <v>483</v>
      </c>
    </row>
    <row r="175" spans="2:32" x14ac:dyDescent="0.25">
      <c r="B175">
        <v>2023</v>
      </c>
      <c r="C175">
        <v>230659</v>
      </c>
      <c r="D175" t="s">
        <v>57</v>
      </c>
      <c r="E175" t="s">
        <v>180</v>
      </c>
      <c r="F175" t="s">
        <v>41</v>
      </c>
      <c r="G175" t="s">
        <v>43</v>
      </c>
      <c r="H175" t="s">
        <v>204</v>
      </c>
      <c r="I175" t="s">
        <v>45</v>
      </c>
      <c r="J175" t="s">
        <v>337</v>
      </c>
      <c r="K175" t="s">
        <v>49</v>
      </c>
      <c r="L175" s="1">
        <v>45191</v>
      </c>
      <c r="M175">
        <v>1030586345</v>
      </c>
      <c r="N175" t="s">
        <v>362</v>
      </c>
      <c r="O175" s="24">
        <v>0</v>
      </c>
      <c r="P175" s="24">
        <v>0</v>
      </c>
      <c r="Q175" s="24">
        <v>0</v>
      </c>
      <c r="R175" t="s">
        <v>51</v>
      </c>
      <c r="S175">
        <f>+Contratos[[#This Row],[Plazo total con prorrogas (días)]]</f>
        <v>210</v>
      </c>
      <c r="T175" s="1">
        <v>45121</v>
      </c>
      <c r="U175" s="1">
        <v>45131</v>
      </c>
      <c r="V175" t="s">
        <v>344</v>
      </c>
      <c r="W175" s="1">
        <v>45346</v>
      </c>
      <c r="X175" s="24">
        <v>0</v>
      </c>
      <c r="Y175">
        <f>$D$5-Contratos[[#This Row],[Fecha de Inicio]]</f>
        <v>68</v>
      </c>
      <c r="Z175">
        <f>ROUND(Contratos[[#This Row],[dias ejecutados]]/(Contratos[[#This Row],[Fecha Finalizacion Programada]]-Contratos[[#This Row],[Fecha de Inicio]])*100,2)</f>
        <v>31.63</v>
      </c>
      <c r="AA175" s="24">
        <v>0</v>
      </c>
      <c r="AB175" s="24">
        <v>0</v>
      </c>
      <c r="AC175">
        <v>0</v>
      </c>
      <c r="AD175" s="47">
        <v>0</v>
      </c>
      <c r="AE175" s="47">
        <v>38227000</v>
      </c>
      <c r="AF175">
        <v>210</v>
      </c>
    </row>
    <row r="176" spans="2:32" x14ac:dyDescent="0.25">
      <c r="B176">
        <v>2023</v>
      </c>
      <c r="C176">
        <v>230662</v>
      </c>
      <c r="D176" t="s">
        <v>57</v>
      </c>
      <c r="E176" t="s">
        <v>181</v>
      </c>
      <c r="F176" t="s">
        <v>41</v>
      </c>
      <c r="G176" t="s">
        <v>43</v>
      </c>
      <c r="H176" t="s">
        <v>58</v>
      </c>
      <c r="I176" t="s">
        <v>45</v>
      </c>
      <c r="J176" t="s">
        <v>338</v>
      </c>
      <c r="K176" t="s">
        <v>49</v>
      </c>
      <c r="L176" s="1">
        <v>45183</v>
      </c>
      <c r="M176">
        <v>17414101</v>
      </c>
      <c r="N176" t="s">
        <v>363</v>
      </c>
      <c r="O176" s="24">
        <v>0</v>
      </c>
      <c r="P176" s="24">
        <v>0</v>
      </c>
      <c r="Q176" s="24">
        <v>0</v>
      </c>
      <c r="R176" t="s">
        <v>51</v>
      </c>
      <c r="S176">
        <f>+Contratos[[#This Row],[Plazo total con prorrogas (días)]]</f>
        <v>195</v>
      </c>
      <c r="T176" s="1">
        <v>45126</v>
      </c>
      <c r="U176" s="1">
        <v>45142</v>
      </c>
      <c r="V176" t="s">
        <v>355</v>
      </c>
      <c r="W176" s="1">
        <v>45341</v>
      </c>
      <c r="X176" s="24">
        <v>0</v>
      </c>
      <c r="Y176">
        <f>$D$5-Contratos[[#This Row],[Fecha de Inicio]]</f>
        <v>57</v>
      </c>
      <c r="Z176">
        <f>ROUND(Contratos[[#This Row],[dias ejecutados]]/(Contratos[[#This Row],[Fecha Finalizacion Programada]]-Contratos[[#This Row],[Fecha de Inicio]])*100,2)</f>
        <v>28.64</v>
      </c>
      <c r="AA176" s="24">
        <v>0</v>
      </c>
      <c r="AB176" s="24">
        <v>0</v>
      </c>
      <c r="AC176">
        <v>0</v>
      </c>
      <c r="AD176" s="47">
        <v>0</v>
      </c>
      <c r="AE176" s="47">
        <v>33130500</v>
      </c>
      <c r="AF176">
        <v>195</v>
      </c>
    </row>
    <row r="177" spans="2:32" x14ac:dyDescent="0.25">
      <c r="B177">
        <v>2023</v>
      </c>
      <c r="C177">
        <v>230747</v>
      </c>
      <c r="D177" t="s">
        <v>57</v>
      </c>
      <c r="E177" t="s">
        <v>182</v>
      </c>
      <c r="F177" t="s">
        <v>41</v>
      </c>
      <c r="G177" t="s">
        <v>50</v>
      </c>
      <c r="H177" t="s">
        <v>240</v>
      </c>
      <c r="I177" t="s">
        <v>45</v>
      </c>
      <c r="J177" t="s">
        <v>339</v>
      </c>
      <c r="K177" t="s">
        <v>49</v>
      </c>
      <c r="L177" s="1">
        <v>45188</v>
      </c>
      <c r="M177">
        <v>1019091492</v>
      </c>
      <c r="N177" t="s">
        <v>364</v>
      </c>
      <c r="O177" s="24">
        <v>0</v>
      </c>
      <c r="P177" s="24">
        <v>0</v>
      </c>
      <c r="Q177" s="24">
        <v>0</v>
      </c>
      <c r="R177" t="s">
        <v>51</v>
      </c>
      <c r="S177">
        <f>+Contratos[[#This Row],[Plazo total con prorrogas (días)]]</f>
        <v>120</v>
      </c>
      <c r="T177" s="1">
        <v>45152</v>
      </c>
      <c r="U177" s="1">
        <v>45170</v>
      </c>
      <c r="V177" t="s">
        <v>356</v>
      </c>
      <c r="W177" s="1">
        <v>45292</v>
      </c>
      <c r="X177" s="24">
        <v>0</v>
      </c>
      <c r="Y177">
        <f>$D$5-Contratos[[#This Row],[Fecha de Inicio]]</f>
        <v>29</v>
      </c>
      <c r="Z177">
        <f>ROUND(Contratos[[#This Row],[dias ejecutados]]/(Contratos[[#This Row],[Fecha Finalizacion Programada]]-Contratos[[#This Row],[Fecha de Inicio]])*100,2)</f>
        <v>23.77</v>
      </c>
      <c r="AA177" s="24">
        <v>0</v>
      </c>
      <c r="AB177" s="24">
        <v>0</v>
      </c>
      <c r="AC177">
        <v>0</v>
      </c>
      <c r="AD177" s="47">
        <v>0</v>
      </c>
      <c r="AE177" s="47">
        <v>8292000</v>
      </c>
      <c r="AF177">
        <v>120</v>
      </c>
    </row>
    <row r="178" spans="2:32" x14ac:dyDescent="0.25">
      <c r="B178">
        <v>2022</v>
      </c>
      <c r="C178">
        <v>220890</v>
      </c>
      <c r="D178" t="s">
        <v>57</v>
      </c>
      <c r="E178" t="s">
        <v>183</v>
      </c>
      <c r="F178" t="s">
        <v>52</v>
      </c>
      <c r="G178" t="s">
        <v>42</v>
      </c>
      <c r="H178" t="s">
        <v>269</v>
      </c>
      <c r="I178" t="s">
        <v>45</v>
      </c>
      <c r="J178" t="s">
        <v>340</v>
      </c>
      <c r="K178" t="s">
        <v>47</v>
      </c>
      <c r="L178" s="1">
        <v>45190</v>
      </c>
      <c r="M178" t="s">
        <v>51</v>
      </c>
      <c r="O178" s="24">
        <v>462108000</v>
      </c>
      <c r="P178" s="24">
        <v>231054000</v>
      </c>
      <c r="Q178" s="24">
        <v>693162000</v>
      </c>
      <c r="R178">
        <v>180</v>
      </c>
      <c r="S178">
        <f>+Contratos[[#This Row],[Plazo total con prorrogas (días)]]</f>
        <v>540</v>
      </c>
      <c r="T178" s="1">
        <v>44915</v>
      </c>
      <c r="U178" s="1">
        <v>44916</v>
      </c>
      <c r="V178" t="s">
        <v>350</v>
      </c>
      <c r="W178" s="1">
        <v>45464</v>
      </c>
      <c r="X178" s="24">
        <v>462108000</v>
      </c>
      <c r="Y178">
        <f>$D$5-Contratos[[#This Row],[Fecha de Inicio]]</f>
        <v>283</v>
      </c>
      <c r="Z178">
        <f>ROUND(Contratos[[#This Row],[dias ejecutados]]/(Contratos[[#This Row],[Fecha Finalizacion Programada]]-Contratos[[#This Row],[Fecha de Inicio]])*100,2)</f>
        <v>51.64</v>
      </c>
      <c r="AA178" s="24">
        <v>462108000</v>
      </c>
      <c r="AB178" s="24">
        <v>231054000</v>
      </c>
      <c r="AC178">
        <v>1</v>
      </c>
      <c r="AD178" s="47">
        <v>231054000</v>
      </c>
      <c r="AE178" s="47">
        <v>693162000</v>
      </c>
      <c r="AF178">
        <v>540</v>
      </c>
    </row>
    <row r="179" spans="2:32" x14ac:dyDescent="0.25">
      <c r="B179">
        <v>2022</v>
      </c>
      <c r="C179">
        <v>220900</v>
      </c>
      <c r="D179" t="s">
        <v>57</v>
      </c>
      <c r="E179" t="s">
        <v>184</v>
      </c>
      <c r="F179" t="s">
        <v>52</v>
      </c>
      <c r="G179" t="s">
        <v>42</v>
      </c>
      <c r="H179" t="s">
        <v>271</v>
      </c>
      <c r="I179" t="s">
        <v>272</v>
      </c>
      <c r="J179" t="s">
        <v>341</v>
      </c>
      <c r="K179" t="s">
        <v>55</v>
      </c>
      <c r="L179" s="1">
        <v>45182</v>
      </c>
      <c r="M179" t="s">
        <v>51</v>
      </c>
      <c r="O179" s="24">
        <v>278000000</v>
      </c>
      <c r="P179" s="24">
        <v>0</v>
      </c>
      <c r="Q179" s="24">
        <v>278000000</v>
      </c>
      <c r="R179" t="s">
        <v>51</v>
      </c>
      <c r="S179">
        <f>+Contratos[[#This Row],[Plazo total con prorrogas (días)]]</f>
        <v>360</v>
      </c>
      <c r="T179" s="1">
        <v>44916</v>
      </c>
      <c r="U179" s="1">
        <v>44923</v>
      </c>
      <c r="V179" t="s">
        <v>350</v>
      </c>
      <c r="W179" s="1">
        <v>45288</v>
      </c>
      <c r="X179" s="24">
        <v>278000000</v>
      </c>
      <c r="Y179">
        <f>$D$5-Contratos[[#This Row],[Fecha de Inicio]]</f>
        <v>276</v>
      </c>
      <c r="Z179">
        <f>ROUND(Contratos[[#This Row],[dias ejecutados]]/(Contratos[[#This Row],[Fecha Finalizacion Programada]]-Contratos[[#This Row],[Fecha de Inicio]])*100,2)</f>
        <v>75.62</v>
      </c>
      <c r="AA179" s="24" t="s">
        <v>366</v>
      </c>
      <c r="AB179" s="24" t="s">
        <v>366</v>
      </c>
      <c r="AC179">
        <v>0</v>
      </c>
      <c r="AD179" s="47">
        <v>0</v>
      </c>
      <c r="AE179" s="47">
        <v>278000000</v>
      </c>
      <c r="AF179">
        <v>360</v>
      </c>
    </row>
  </sheetData>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 Fabio, Gonzalez Castellanos</cp:lastModifiedBy>
  <cp:lastPrinted>2022-12-01T01:47:00Z</cp:lastPrinted>
  <dcterms:created xsi:type="dcterms:W3CDTF">2022-10-06T16:30:05Z</dcterms:created>
  <dcterms:modified xsi:type="dcterms:W3CDTF">2023-10-31T14:41:21Z</dcterms:modified>
</cp:coreProperties>
</file>