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520331FE-0F63-487D-885A-6EE4E69597F6}" xr6:coauthVersionLast="41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Detalle!$B$10:$L$28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2" l="1"/>
  <c r="Z13" i="2" s="1"/>
  <c r="Y14" i="2"/>
  <c r="Z14" i="2" s="1"/>
  <c r="Y15" i="2"/>
  <c r="Z15" i="2" s="1"/>
  <c r="Y16" i="2"/>
  <c r="Z16" i="2" s="1"/>
  <c r="Y18" i="2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6" i="2"/>
  <c r="Y27" i="2"/>
  <c r="Z27" i="2" s="1"/>
  <c r="Y28" i="2"/>
  <c r="Y12" i="2"/>
  <c r="Z12" i="2" s="1"/>
  <c r="Y17" i="2"/>
  <c r="Z17" i="2" s="1"/>
  <c r="Y25" i="2"/>
  <c r="Z25" i="2" s="1"/>
  <c r="Z28" i="2" l="1"/>
  <c r="Z26" i="2"/>
  <c r="Z18" i="2"/>
  <c r="Y11" i="2"/>
  <c r="Z11" i="2" l="1"/>
</calcChain>
</file>

<file path=xl/sharedStrings.xml><?xml version="1.0" encoding="utf-8"?>
<sst xmlns="http://schemas.openxmlformats.org/spreadsheetml/2006/main" count="299" uniqueCount="115">
  <si>
    <t>Total general</t>
  </si>
  <si>
    <t>Fuente: Datos Abiertos, BogData</t>
  </si>
  <si>
    <t>No. Contratos/Conv</t>
  </si>
  <si>
    <t>VIGENCIA</t>
  </si>
  <si>
    <t>NÚMERO CONTRATO</t>
  </si>
  <si>
    <t>CLASE MODIFICACIÓN</t>
  </si>
  <si>
    <t>FECHA SUSCRIPCIÓN DE LA MODIFICACIÓN</t>
  </si>
  <si>
    <t>IDENTIFICACIÓN CONTRATISTA</t>
  </si>
  <si>
    <t>OBJETO</t>
  </si>
  <si>
    <t>VALOR CONTRATO PRINCIPAL</t>
  </si>
  <si>
    <t>VALOR ADICIÓN</t>
  </si>
  <si>
    <t>VALOR TOTAL</t>
  </si>
  <si>
    <t>PLAZO MODIFICACIÓN (Días)</t>
  </si>
  <si>
    <t>Fecha de suscripción</t>
  </si>
  <si>
    <t>Fecha de Inicio</t>
  </si>
  <si>
    <t>Plazo Inicial (dias)</t>
  </si>
  <si>
    <t>Fecha Finalizacion Programada</t>
  </si>
  <si>
    <t>Valor del Contrato
inical</t>
  </si>
  <si>
    <t>dias ejecutados</t>
  </si>
  <si>
    <t>% Ejecución</t>
  </si>
  <si>
    <t>Recursos pendientes de ejecutar.</t>
  </si>
  <si>
    <t>Cantidad de Adiciones/
prórrogas</t>
  </si>
  <si>
    <t>Vr. Adiciones</t>
  </si>
  <si>
    <t>Vr. Total con Adiciones</t>
  </si>
  <si>
    <t>NOMBRE UNIDAD EJECUTORA</t>
  </si>
  <si>
    <t>DEPENDENCIA DESTINO</t>
  </si>
  <si>
    <t>PROCESO SELECCIÓN</t>
  </si>
  <si>
    <t>CLASE CONTRATO</t>
  </si>
  <si>
    <t>INFORMACIÓN CONSOLIDADA DEL CONTRATO A LA FECHA CON TODAS LAS NOVEDADES/CAMBIOS Y/O MODIFICACIONES</t>
  </si>
  <si>
    <t>INFORMACIÓN GENERAL DEL CONTRATO MODIFICADO</t>
  </si>
  <si>
    <t>PORTAL CONTRATACION</t>
  </si>
  <si>
    <t>URL SECOP</t>
  </si>
  <si>
    <t>PLAZO TOTAL
(DÍAS)*</t>
  </si>
  <si>
    <t>* Los plazos en días se contabilizan a partir de meses contables de 30 días</t>
  </si>
  <si>
    <t xml:space="preserve">Corte: </t>
  </si>
  <si>
    <t>Del</t>
  </si>
  <si>
    <t>Hasta</t>
  </si>
  <si>
    <t>RAZÓN SOCIAL
CESIONARIO</t>
  </si>
  <si>
    <t>Recursos totales Ejecutados o pagados</t>
  </si>
  <si>
    <t>Tipo Modificaciones</t>
  </si>
  <si>
    <t>Modalidad / Clase Contrato - Conve</t>
  </si>
  <si>
    <t>Directa Prestacion Servicios Profesionales y Apoyo a la Gestión</t>
  </si>
  <si>
    <t>Prestación de Servicios</t>
  </si>
  <si>
    <t>Prestación Servicios Profesionales</t>
  </si>
  <si>
    <t>Mínima Cuantía</t>
  </si>
  <si>
    <t>0111-01</t>
  </si>
  <si>
    <t>Plazo total con prorrogas (días)</t>
  </si>
  <si>
    <t>4 4. Adición / Prórroga</t>
  </si>
  <si>
    <t>3 3. Prorroga</t>
  </si>
  <si>
    <t>1 1. Cesión</t>
  </si>
  <si>
    <t>Prestación Servicio Apoyo a la Gestión</t>
  </si>
  <si>
    <t/>
  </si>
  <si>
    <t>SECOP-II</t>
  </si>
  <si>
    <t>Selección Abreviada - Subasta Inversa</t>
  </si>
  <si>
    <t>Suministro</t>
  </si>
  <si>
    <t>Secretaría Distrital de Hacienda
Gestión Contractual Julio 2023 - Modificaciones</t>
  </si>
  <si>
    <t>2 2. Adición</t>
  </si>
  <si>
    <t>8 8. Otro SI</t>
  </si>
  <si>
    <t>05/07/2023</t>
  </si>
  <si>
    <t>14/07/2023</t>
  </si>
  <si>
    <t>18/07/2023</t>
  </si>
  <si>
    <t>21/07/2023</t>
  </si>
  <si>
    <t>28/07/2023</t>
  </si>
  <si>
    <t>07/07/2023</t>
  </si>
  <si>
    <t>06/07/2023</t>
  </si>
  <si>
    <t>04/07/2023</t>
  </si>
  <si>
    <t>11/07/2023</t>
  </si>
  <si>
    <t>24/07/2023</t>
  </si>
  <si>
    <t>https://community.secop.gov.co/Public/Tendering/OpportunityDetail/Index?noticeUID=CO1.NTC.3259936&amp;isFromPublicArea=True&amp;isModal=true&amp;asPopupView=true</t>
  </si>
  <si>
    <t>https://community.secop.gov.co/Public/Tendering/OpportunityDetail/Index?noticeUID=CO1.NTC.3362903&amp;isFromPublicArea=True&amp;isModal=true&amp;asPopupView=true</t>
  </si>
  <si>
    <t>https://community.secop.gov.co/Public/Tendering/OpportunityDetail/Index?noticeUID=CO1.NTC.2259108&amp;isFromPublicArea=True&amp;isModal=true&amp;asPopupView=true</t>
  </si>
  <si>
    <t>https://community.secop.gov.co/Public/Tendering/OpportunityDetail/Index?noticeUID=CO1.NTC.2685186&amp;isFromPublicArea=True&amp;isModal=true&amp;asPopupView=true</t>
  </si>
  <si>
    <t>https://community.secop.gov.co/Public/Tendering/OpportunityDetail/Index?noticeUID=CO1.NTC.2315831&amp;isFromPublicArea=True&amp;isModal=true&amp;asPopupView=true</t>
  </si>
  <si>
    <t>LEONARD MARCIAL VENCE MARINEZ</t>
  </si>
  <si>
    <t>JENNYFER ADRIANA SANCHEZ MARTIN</t>
  </si>
  <si>
    <t>YEIMY JOHANNA RAMOS PAEZ</t>
  </si>
  <si>
    <t>DIEGO FELIPE BERNAL ESPINOSA</t>
  </si>
  <si>
    <t>DIANA PAOLA SANCHEZ MUÑOZ</t>
  </si>
  <si>
    <t>DATOS DE LA MODIFICACION SUSCRITA EN EL PERIODO</t>
  </si>
  <si>
    <t>SUBD. EDUCACION TRIBUTARIA Y SERVICIO</t>
  </si>
  <si>
    <t>Prestar servicios profesionales para el apoyo en la gestión contractualy temas administrativos, de competencia de la Subdirección de EducaciónTributaria y Servicio de la Secretaria Distrital de Hacienda.</t>
  </si>
  <si>
    <t>DESPACHO SECRETARIO DISTRITAL DE HDA.</t>
  </si>
  <si>
    <t>Prestar servicios de apoyo a la gestión al despacho del Secretariodistrital de Hacienda en lo correspondiente a la operatividad de losdiferentes sistemas de información en los procesos de contratación ymanejo de agenda.</t>
  </si>
  <si>
    <t>SUBD. CONSOLIDACION, GESTION E INVEST.</t>
  </si>
  <si>
    <t>Prestar servicios profesionales especializados para apoyar a laSubdirección de Consolidación, Gestión e Investigación - Dirección Distrital de Contabilidad en la ejecución de las actividades establecidas para la preparación de los Estados Financieros, Reportes eInformes Complementarios Consolidados, a través de BOGDATA, y las que serequieran en el fortalecimiento de la sostenibilidad contable distrital.</t>
  </si>
  <si>
    <t>OF. COBRO GENERAL</t>
  </si>
  <si>
    <t>Prestar los servicios profesionales para el desarrollo de actividades deseguimiento a la gestión, realización de informes, proyección de actosadministrativos y respuestas a peticiones, mejoramiento de procesos yejecución de labores relacionadas con las actuaciones administrativaspropias de la Oficina de Cobro General.</t>
  </si>
  <si>
    <t>OF. RECURSOS TRIBUTARIOS</t>
  </si>
  <si>
    <t>Prestar servicios profesionales para apoyar a la Oficina de RecursosTributarios en la sustanciación de actos administrativos.</t>
  </si>
  <si>
    <t>SUBD. COBRO TRIBUTARIO</t>
  </si>
  <si>
    <t>Prestar los servicios profesionales en relacion con las actividades deseguimiento y control de la ejecucion del plan operativo 2023 asi comode los diferentes compromisos asumidos por la Subdireccion de CobroTributario con entes externos e internos y los derivados del sistemaintegrado de gestion y la matriz de riesgos de la entidad.</t>
  </si>
  <si>
    <t>Proveer el soporte logístico, técnico y tecnológico para robustecer laslabores que conllevan a formar, informar e incentivar a la ciudadanía entorno a la realidad tributaria y sus principios, en el marco de laestrategia de educación tributaria y de servicio</t>
  </si>
  <si>
    <t>FONDO CUENTA CONCEJO DE BOGOTA, D.C.</t>
  </si>
  <si>
    <t>0111-04</t>
  </si>
  <si>
    <t>Prestar servicios profesionales para la ejecución de las funciones acargo de las Comisiones Permanentes de la Corporación, relativas altrámite de los proyectos de acuerdo que correspondan a cada una de estassegún sus competencias normativas</t>
  </si>
  <si>
    <t>SUBD. SERVICIOS TIC</t>
  </si>
  <si>
    <t>Prestar los servicios de actualización y soporte del licencimiento demesa de servicios CA</t>
  </si>
  <si>
    <t>Directa Otras Causales</t>
  </si>
  <si>
    <t>Arrendamiento</t>
  </si>
  <si>
    <t>Arrendamiento del primer piso del Edificio CD del CENTRO DE CONVENCIONESG12, ubicado en la calle 22B No. 31-43 de la ciudad de Bogotá, así comola adecuación física y tecnológica de las instalaciones.</t>
  </si>
  <si>
    <t>Prestar servicios de apoyo a la gestión en relación con los procesos acargo de las Comisiones Permanentes de la Corporación</t>
  </si>
  <si>
    <t>OF. TECNICA SISTEMA GESTION DOCUMENTAL</t>
  </si>
  <si>
    <t>Suministro  de elementos  para protección  y embalaje de documentos parala Secretaría Distrital de Hacienda</t>
  </si>
  <si>
    <t>SUBD. ADMINISTRATIVA Y FINANCIERA</t>
  </si>
  <si>
    <t>PRESTAR LOS SERVICIOS DE MANTENIMIENTO PREVENTIVO Y CORRECTIVO A LAIMPRESORA DE CARNÉ CON REFERENCIA FARGO DTC 4500E AL SERVICIO DE LASUBDIRECCIÓN ADMINISTRATIVA Y FINANCIERA, AL IGUAL QUE EL SUMINISTRO DELOS MATERIALES</t>
  </si>
  <si>
    <t>Interadministrativo</t>
  </si>
  <si>
    <t>Contratar a precios unitarios la impresión fija y variable de losdocumentos requeridos por la Secretaría Distrital de Hacienda, así comoel empaque, alistamiento, distribución y/o notificación por mensajeríapuntual y masiva y retorno de los citados documentos.</t>
  </si>
  <si>
    <t>Convenio Interadministrativo</t>
  </si>
  <si>
    <t>OF. OPERACION SISTEMA GESTION DOCUMENTAL</t>
  </si>
  <si>
    <t>Aunar esfuerzos para la asistencia técnica y apoyo a la gestióndocumental de la Secretaría Distrital de Hacienda</t>
  </si>
  <si>
    <t>JOSE DANIEL TORRES VELASQUEZ</t>
  </si>
  <si>
    <t>GINA XIMENA FORERO TRIANA</t>
  </si>
  <si>
    <t>SANDRA ORTIZ</t>
  </si>
  <si>
    <t>MARÍA JULIANA CORTEZ ALZATE</t>
  </si>
  <si>
    <t>En reivisión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</si>
</sst>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5" borderId="16" xfId="0" applyFont="1" applyFill="1" applyBorder="1" applyAlignment="1">
      <alignment horizontal="centerContinuous" vertical="center" wrapText="1"/>
    </xf>
    <xf numFmtId="0" fontId="4" fillId="5" borderId="17" xfId="0" applyFont="1" applyFill="1" applyBorder="1" applyAlignment="1">
      <alignment horizontal="centerContinuous" vertical="center" wrapText="1"/>
    </xf>
    <xf numFmtId="0" fontId="4" fillId="5" borderId="18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164" fontId="0" fillId="0" borderId="0" xfId="1" applyNumberFormat="1" applyFont="1"/>
    <xf numFmtId="0" fontId="0" fillId="5" borderId="21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right" vertical="center"/>
    </xf>
    <xf numFmtId="14" fontId="1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Continuous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pivotButton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0" xfId="0" applyNumberForma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25"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9" formatCode="d/mm/yyyy"/>
    </dxf>
    <dxf>
      <numFmt numFmtId="0" formatCode="General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2</xdr:row>
      <xdr:rowOff>123825</xdr:rowOff>
    </xdr:from>
    <xdr:to>
      <xdr:col>2</xdr:col>
      <xdr:colOff>1238250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23850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9080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790575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18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Modificaciones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86749" y="1228724"/>
          <a:ext cx="143572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3362327</xdr:colOff>
      <xdr:row>7</xdr:row>
      <xdr:rowOff>85725</xdr:rowOff>
    </xdr:from>
    <xdr:to>
      <xdr:col>7</xdr:col>
      <xdr:colOff>19052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877177" y="1866900"/>
          <a:ext cx="1857375" cy="409575"/>
          <a:chOff x="6705600" y="2047875"/>
          <a:chExt cx="1185559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1004584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01/07/2023 - 31/07/2023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 Fabio, Gonzalez Castellanos" refreshedDate="45142.457858333335" createdVersion="6" refreshedVersion="8" minRefreshableVersion="3" recordCount="18" xr:uid="{00000000-000A-0000-FFFF-FFFF07000000}">
  <cacheSource type="worksheet">
    <worksheetSource name="Contratos"/>
  </cacheSource>
  <cacheFields count="31">
    <cacheField name="VIGENCIA" numFmtId="0">
      <sharedItems containsSemiMixedTypes="0" containsString="0" containsNumber="1" containsInteger="1" minValue="2021" maxValue="2023"/>
    </cacheField>
    <cacheField name="NÚMERO CONTRATO" numFmtId="0">
      <sharedItems containsSemiMixedTypes="0" containsString="0" containsNumber="1" containsInteger="1" minValue="210543" maxValue="230558"/>
    </cacheField>
    <cacheField name="PORTAL CONTRATACION" numFmtId="0">
      <sharedItems count="4">
        <s v="SECOP-II"/>
        <s v="SECOP_I" u="1"/>
        <s v="TVEC" u="1"/>
        <s v="SECOP_II" u="1"/>
      </sharedItems>
    </cacheField>
    <cacheField name="URL SECOP" numFmtId="0">
      <sharedItems/>
    </cacheField>
    <cacheField name="PROCESO SELECCIÓN" numFmtId="0">
      <sharedItems count="11">
        <s v="Directa Prestacion Servicios Profesionales y Apoyo a la Gestión"/>
        <s v="Selección Abreviada - Subasta Inversa"/>
        <s v="Directa Otras Causales"/>
        <s v="Mínima Cuantía"/>
        <s v="Directa Prestacion Serv para Ejecución de Trabajos Artísticos " u="1"/>
        <s v="Selección Abreviada - Acuerdo Marco" u="1"/>
        <s v="Concurso de Méritos Abierto" u="1"/>
        <s v="Selección Abreviada - Menor Cuantía" u="1"/>
        <s v="Licitación Pública" u="1"/>
        <s v="Subasta Inversa" u="1"/>
        <s v="Régimen Especial - Régimen Especial" u="1"/>
      </sharedItems>
    </cacheField>
    <cacheField name="CLASE CONTRATO" numFmtId="0">
      <sharedItems count="14">
        <s v="Prestación Servicios Profesionales"/>
        <s v="Prestación Servicio Apoyo a la Gestión"/>
        <s v="Prestación de Servicios"/>
        <s v="Arrendamiento"/>
        <s v="Suministro"/>
        <s v="Interadministrativo"/>
        <s v="Convenio Interadministrativo"/>
        <s v="Convenio de Cooperacion" u="1"/>
        <s v="Seguros" u="1"/>
        <s v="Manejo de cuenta" u="1"/>
        <s v="Consultoría" u="1"/>
        <s v="Compraventa" u="1"/>
        <s v="Obra" u="1"/>
        <s v="Suscripción" u="1"/>
      </sharedItems>
    </cacheField>
    <cacheField name="DEPENDENCIA DESTINO" numFmtId="0">
      <sharedItems/>
    </cacheField>
    <cacheField name="NOMBRE UNIDAD EJECUTORA" numFmtId="0">
      <sharedItems/>
    </cacheField>
    <cacheField name="OBJETO" numFmtId="0">
      <sharedItems longText="1"/>
    </cacheField>
    <cacheField name="CLASE MODIFICACIÓN" numFmtId="0">
      <sharedItems count="13">
        <s v="1 1. Cesión"/>
        <s v="2 2. Adición"/>
        <s v="3 3. Prorroga"/>
        <s v="4 4. Adición / Prórroga"/>
        <s v="8 8. Otro SI"/>
        <s v="Suspensión" u="1"/>
        <s v="Cesión" u="1"/>
        <s v="Adición / Prórroga" u="1"/>
        <s v="Adición/Prorroga" u="1"/>
        <s v="Adición" u="1"/>
        <s v="Prorroga" u="1"/>
        <s v="Otro sí" u="1"/>
        <s v="Adición/Prorroga/Otro sí" u="1"/>
      </sharedItems>
    </cacheField>
    <cacheField name="FECHA SUSCRIPCIÓN DE LA MODIFICACIÓN" numFmtId="14">
      <sharedItems/>
    </cacheField>
    <cacheField name="IDENTIFICACIÓN CONTRATISTA" numFmtId="0">
      <sharedItems containsString="0" containsBlank="1" containsNumber="1" containsInteger="1" minValue="52998279" maxValue="1129499313"/>
    </cacheField>
    <cacheField name="RAZÓN SOCIAL_x000a_CESIONARIO" numFmtId="0">
      <sharedItems containsBlank="1"/>
    </cacheField>
    <cacheField name="VALOR CONTRATO PRINCIPAL" numFmtId="164">
      <sharedItems containsSemiMixedTypes="0" containsString="0" containsNumber="1" containsInteger="1" minValue="7657000" maxValue="7099999524"/>
    </cacheField>
    <cacheField name="VALOR ADICIÓN" numFmtId="164">
      <sharedItems containsSemiMixedTypes="0" containsString="0" containsNumber="1" containsInteger="1" minValue="0" maxValue="186795449"/>
    </cacheField>
    <cacheField name="VALOR TOTAL" numFmtId="164">
      <sharedItems containsSemiMixedTypes="0" containsString="0" containsNumber="1" containsInteger="1" minValue="7755000" maxValue="7764031594"/>
    </cacheField>
    <cacheField name="PLAZO MODIFICACIÓN (Días)" numFmtId="0">
      <sharedItems containsMixedTypes="1" containsNumber="1" containsInteger="1" minValue="21" maxValue="60"/>
    </cacheField>
    <cacheField name="PLAZO TOTAL_x000a_(DÍAS)*" numFmtId="0">
      <sharedItems containsMixedTypes="1" containsNumber="1" containsInteger="1" minValue="111" maxValue="420"/>
    </cacheField>
    <cacheField name="Fecha de suscripción" numFmtId="14">
      <sharedItems containsSemiMixedTypes="0" containsNonDate="0" containsDate="1" containsString="0" minDate="2021-11-29T00:00:00" maxDate="2023-05-16T00:00:00"/>
    </cacheField>
    <cacheField name="Fecha de Inicio" numFmtId="14">
      <sharedItems containsSemiMixedTypes="0" containsNonDate="0" containsDate="1" containsString="0" minDate="2021-12-09T00:00:00" maxDate="2023-06-02T00:00:00"/>
    </cacheField>
    <cacheField name="Plazo Inicial (dias)" numFmtId="0">
      <sharedItems containsSemiMixedTypes="0" containsString="0" containsNumber="1" containsInteger="1" minValue="90" maxValue="900"/>
    </cacheField>
    <cacheField name="Fecha Finalizacion Programada" numFmtId="14">
      <sharedItems containsSemiMixedTypes="0" containsNonDate="0" containsDate="1" containsString="0" minDate="2023-08-01T00:00:00" maxDate="2024-01-02T00:00:00"/>
    </cacheField>
    <cacheField name="Valor del Contrato_x000a_inical" numFmtId="164">
      <sharedItems containsSemiMixedTypes="0" containsString="0" containsNumber="1" containsInteger="1" minValue="7657000" maxValue="7099999524"/>
    </cacheField>
    <cacheField name="dias ejecutados" numFmtId="0">
      <sharedItems containsSemiMixedTypes="0" containsString="0" containsNumber="1" containsInteger="1" minValue="60" maxValue="599"/>
    </cacheField>
    <cacheField name="% Ejecución" numFmtId="0">
      <sharedItems containsSemiMixedTypes="0" containsString="0" containsNumber="1" minValue="28.04" maxValue="99.73"/>
    </cacheField>
    <cacheField name="Recursos totales Ejecutados o pagados" numFmtId="164">
      <sharedItems/>
    </cacheField>
    <cacheField name="Recursos pendientes de ejecutar." numFmtId="164">
      <sharedItems/>
    </cacheField>
    <cacheField name="Cantidad de Adiciones/_x000a_prórrogas" numFmtId="0">
      <sharedItems containsSemiMixedTypes="0" containsString="0" containsNumber="1" containsInteger="1" minValue="0" maxValue="4"/>
    </cacheField>
    <cacheField name="Vr. Adiciones" numFmtId="164">
      <sharedItems containsSemiMixedTypes="0" containsString="0" containsNumber="1" containsInteger="1" minValue="0" maxValue="2582817594"/>
    </cacheField>
    <cacheField name="Vr. Total con Adiciones" numFmtId="0">
      <sharedItems containsSemiMixedTypes="0" containsString="0" containsNumber="1" containsInteger="1" minValue="7755000" maxValue="7764031594"/>
    </cacheField>
    <cacheField name="Plazo total con prorrogas (días)" numFmtId="0">
      <sharedItems containsSemiMixedTypes="0" containsString="0" containsNumber="1" containsInteger="1" minValue="132" maxValue="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2023"/>
    <n v="230096"/>
    <x v="0"/>
    <s v="https://community.secop.gov.co/Public/Tendering/OpportunityDetail/Index?noticeUID=CO1.NTC.3259936&amp;isFromPublicArea=True&amp;isModal=true&amp;asPopupView=true"/>
    <x v="0"/>
    <x v="0"/>
    <s v="SUBD. EDUCACION TRIBUTARIA Y SERVICIO"/>
    <s v="0111-01"/>
    <s v="Prestar servicios profesionales para el apoyo en la gestión contractualy temas administrativos, de competencia de la Subdirección de EducaciónTributaria y Servicio de la Secretaria Distrital de Hacienda."/>
    <x v="0"/>
    <s v="05/07/2023"/>
    <n v="80116058"/>
    <s v="LEONARD MARCIAL VENCE MARINEZ"/>
    <n v="76758000"/>
    <n v="0"/>
    <n v="76758000"/>
    <s v=""/>
    <s v=""/>
    <d v="2023-01-19T00:00:00"/>
    <d v="2023-01-20T00:00:00"/>
    <n v="330"/>
    <d v="2023-12-20T00:00:00"/>
    <n v="76758000"/>
    <n v="192"/>
    <n v="57.49"/>
    <s v="En reivisión"/>
    <s v="En reivisión"/>
    <n v="0"/>
    <n v="0"/>
    <n v="76758000"/>
    <n v="330"/>
  </r>
  <r>
    <n v="2023"/>
    <n v="230196"/>
    <x v="0"/>
    <s v="https://community.secop.gov.co/Public/Tendering/OpportunityDetail/Index?noticeUID=CO1.NTC.3362903&amp;isFromPublicArea=True&amp;isModal=true&amp;asPopupView=true"/>
    <x v="0"/>
    <x v="1"/>
    <s v="DESPACHO SECRETARIO DISTRITAL DE HDA."/>
    <s v="0111-01"/>
    <s v="Prestar servicios de apoyo a la gestión al despacho del Secretariodistrital de Hacienda en lo correspondiente a la operatividad de losdiferentes sistemas de información en los procesos de contratación ymanejo de agenda."/>
    <x v="0"/>
    <s v="14/07/2023"/>
    <n v="53154522"/>
    <s v="JENNYFER ADRIANA SANCHEZ MARTIN"/>
    <n v="35376000"/>
    <n v="0"/>
    <n v="35376000"/>
    <s v=""/>
    <s v=""/>
    <d v="2023-01-30T00:00:00"/>
    <d v="2023-02-01T00:00:00"/>
    <n v="330"/>
    <d v="2024-01-01T00:00:00"/>
    <n v="35376000"/>
    <n v="180"/>
    <n v="53.89"/>
    <s v="En reivisión"/>
    <s v="En reivisión"/>
    <n v="0"/>
    <n v="0"/>
    <n v="35376000"/>
    <n v="330"/>
  </r>
  <r>
    <n v="2023"/>
    <n v="230147"/>
    <x v="0"/>
    <s v="https://community.secop.gov.co/Public/Tendering/OpportunityDetail/Index?noticeUID=CO1.NTC.3362903&amp;isFromPublicArea=True&amp;isModal=true&amp;asPopupView=true"/>
    <x v="0"/>
    <x v="0"/>
    <s v="SUBD. CONSOLIDACION, GESTION E INVEST."/>
    <s v="0111-01"/>
    <s v="Prestar servicios profesionales especializados para apoyar a laSubdirección de Consolidación, Gestión e Investigación - Dirección Distrital de Contabilidad en la ejecución de las actividades establecidas para la preparación de los Estados Financieros, Reportes eInformes Complementarios Consolidados, a través de BOGDATA, y las que serequieran en el fortalecimiento de la sostenibilidad contable distrital."/>
    <x v="0"/>
    <s v="18/07/2023"/>
    <n v="1030587612"/>
    <s v="MARÍA JULIANA CORTEZ ALZATE"/>
    <n v="62792000"/>
    <n v="0"/>
    <n v="62792000"/>
    <s v=""/>
    <s v=""/>
    <d v="2023-01-24T00:00:00"/>
    <d v="2023-01-26T00:00:00"/>
    <n v="240"/>
    <d v="2023-09-26T00:00:00"/>
    <n v="62792000"/>
    <n v="186"/>
    <n v="76.540000000000006"/>
    <s v="En reivisión"/>
    <s v="En reivisión"/>
    <n v="0"/>
    <n v="0"/>
    <n v="62792000"/>
    <n v="240"/>
  </r>
  <r>
    <n v="2023"/>
    <n v="230148"/>
    <x v="0"/>
    <s v="https://community.secop.gov.co/Public/Tendering/OpportunityDetail/Index?noticeUID=CO1.NTC.3362903&amp;isFromPublicArea=True&amp;isModal=true&amp;asPopupView=true"/>
    <x v="0"/>
    <x v="0"/>
    <s v="OF. COBRO GENERAL"/>
    <s v="0111-01"/>
    <s v="Prestar los servicios profesionales para el desarrollo de actividades deseguimiento a la gestión, realización de informes, proyección de actosadministrativos y respuestas a peticiones, mejoramiento de procesos yejecución de labores relacionadas con las actuaciones administrativaspropias de la Oficina de Cobro General."/>
    <x v="0"/>
    <s v="21/07/2023"/>
    <n v="52998279"/>
    <s v="YEIMY JOHANNA RAMOS PAEZ"/>
    <n v="40320000"/>
    <n v="0"/>
    <n v="40320000"/>
    <s v=""/>
    <s v=""/>
    <d v="2023-01-25T00:00:00"/>
    <d v="2023-02-03T00:00:00"/>
    <n v="300"/>
    <d v="2023-12-03T00:00:00"/>
    <n v="40320000"/>
    <n v="178"/>
    <n v="58.75"/>
    <s v="En reivisión"/>
    <s v="En reivisión"/>
    <n v="0"/>
    <n v="0"/>
    <n v="40320000"/>
    <n v="300"/>
  </r>
  <r>
    <n v="2023"/>
    <n v="230269"/>
    <x v="0"/>
    <s v="https://community.secop.gov.co/Public/Tendering/OpportunityDetail/Index?noticeUID=CO1.NTC.3362903&amp;isFromPublicArea=True&amp;isModal=true&amp;asPopupView=true"/>
    <x v="0"/>
    <x v="0"/>
    <s v="OF. RECURSOS TRIBUTARIOS"/>
    <s v="0111-01"/>
    <s v="Prestar servicios profesionales para apoyar a la Oficina de RecursosTributarios en la sustanciación de actos administrativos."/>
    <x v="0"/>
    <s v="14/07/2023"/>
    <n v="1129499313"/>
    <s v="JOSE DANIEL TORRES VELASQUEZ"/>
    <n v="32256000"/>
    <n v="0"/>
    <n v="32256000"/>
    <s v=""/>
    <s v=""/>
    <d v="2023-02-23T00:00:00"/>
    <d v="2023-03-02T00:00:00"/>
    <n v="240"/>
    <d v="2023-11-02T00:00:00"/>
    <n v="32256000"/>
    <n v="151"/>
    <n v="61.63"/>
    <s v="En reivisión"/>
    <s v="En reivisión"/>
    <n v="0"/>
    <n v="0"/>
    <n v="32256000"/>
    <n v="240"/>
  </r>
  <r>
    <n v="2023"/>
    <n v="230265"/>
    <x v="0"/>
    <s v="https://community.secop.gov.co/Public/Tendering/OpportunityDetail/Index?noticeUID=CO1.NTC.3362903&amp;isFromPublicArea=True&amp;isModal=true&amp;asPopupView=true"/>
    <x v="0"/>
    <x v="0"/>
    <s v="SUBD. COBRO TRIBUTARIO"/>
    <s v="0111-01"/>
    <s v="Prestar los servicios profesionales en relacion con las actividades deseguimiento y control de la ejecucion del plan operativo 2023 asi comode los diferentes compromisos asumidos por la Subdireccion de CobroTributario con entes externos e internos y los derivados del sistemaintegrado de gestion y la matriz de riesgos de la entidad."/>
    <x v="0"/>
    <s v="28/07/2023"/>
    <n v="1032443264"/>
    <s v="DIEGO FELIPE BERNAL ESPINOSA"/>
    <n v="37717800"/>
    <n v="0"/>
    <n v="37717800"/>
    <s v=""/>
    <s v=""/>
    <d v="2023-02-22T00:00:00"/>
    <d v="2023-02-24T00:00:00"/>
    <n v="222"/>
    <d v="2023-10-06T00:00:00"/>
    <n v="37717800"/>
    <n v="157"/>
    <n v="70.09"/>
    <s v="En reivisión"/>
    <s v="En reivisión"/>
    <n v="0"/>
    <n v="0"/>
    <n v="37717800"/>
    <n v="222"/>
  </r>
  <r>
    <n v="2023"/>
    <n v="230268"/>
    <x v="0"/>
    <s v="https://community.secop.gov.co/Public/Tendering/OpportunityDetail/Index?noticeUID=CO1.NTC.3362903&amp;isFromPublicArea=True&amp;isModal=true&amp;asPopupView=true"/>
    <x v="0"/>
    <x v="0"/>
    <s v="OF. RECURSOS TRIBUTARIOS"/>
    <s v="0111-01"/>
    <s v="Prestar servicios profesionales para apoyar a la Oficina de RecursosTributarios en la sustanciación de actos administrativos."/>
    <x v="0"/>
    <s v="07/07/2023"/>
    <n v="1016084180"/>
    <s v="GINA XIMENA FORERO TRIANA"/>
    <n v="32256000"/>
    <n v="0"/>
    <n v="32256000"/>
    <s v=""/>
    <s v=""/>
    <d v="2023-02-23T00:00:00"/>
    <d v="2023-03-02T00:00:00"/>
    <n v="240"/>
    <d v="2023-11-02T00:00:00"/>
    <n v="32256000"/>
    <n v="151"/>
    <n v="61.63"/>
    <s v="En reivisión"/>
    <s v="En reivisión"/>
    <n v="0"/>
    <n v="0"/>
    <n v="32256000"/>
    <n v="240"/>
  </r>
  <r>
    <n v="2021"/>
    <n v="210543"/>
    <x v="0"/>
    <s v="https://community.secop.gov.co/Public/Tendering/OpportunityDetail/Index?noticeUID=CO1.NTC.2315831&amp;isFromPublicArea=True&amp;isModal=true&amp;asPopupView=true"/>
    <x v="1"/>
    <x v="2"/>
    <s v="SUBD. EDUCACION TRIBUTARIA Y SERVICIO"/>
    <s v="0111-01"/>
    <s v="Proveer el soporte logístico, técnico y tecnológico para robustecer laslabores que conllevan a formar, informar e incentivar a la ciudadanía entorno a la realidad tributaria y sus principios, en el marco de laestrategia de educación tributaria y de servicio"/>
    <x v="1"/>
    <s v="06/07/2023"/>
    <m/>
    <m/>
    <n v="5181214000"/>
    <n v="186795449"/>
    <n v="7764031594"/>
    <s v=""/>
    <s v=""/>
    <d v="2021-11-29T00:00:00"/>
    <d v="2021-12-09T00:00:00"/>
    <n v="900"/>
    <d v="2023-12-31T00:00:00"/>
    <n v="5181214000"/>
    <n v="599"/>
    <n v="79.650000000000006"/>
    <s v="En reivisión"/>
    <s v="En reivisión"/>
    <n v="4"/>
    <n v="2582817594"/>
    <n v="7764031594"/>
    <n v="900"/>
  </r>
  <r>
    <n v="2023"/>
    <n v="230391"/>
    <x v="0"/>
    <s v="https://community.secop.gov.co/Public/Tendering/OpportunityDetail/Index?noticeUID=CO1.NTC.2259108&amp;isFromPublicArea=True&amp;isModal=true&amp;asPopupView=true"/>
    <x v="0"/>
    <x v="0"/>
    <s v="FONDO CUENTA CONCEJO DE BOGOTA, D.C."/>
    <s v="0111-04"/>
    <s v="Prestar servicios profesionales para la ejecución de las funciones acargo de las Comisiones Permanentes de la Corporación, relativas altrámite de los proyectos de acuerdo que correspondan a cada una de estassegún sus competencias normativas"/>
    <x v="0"/>
    <s v="28/07/2023"/>
    <n v="1024478908"/>
    <s v="SANDRA ORTIZ"/>
    <n v="16285000"/>
    <n v="0"/>
    <n v="16285000"/>
    <s v=""/>
    <s v=""/>
    <d v="2023-03-30T00:00:00"/>
    <d v="2023-04-10T00:00:00"/>
    <n v="150"/>
    <d v="2023-09-10T00:00:00"/>
    <n v="16285000"/>
    <n v="112"/>
    <n v="73.2"/>
    <s v="En reivisión"/>
    <s v="En reivisión"/>
    <n v="0"/>
    <n v="0"/>
    <n v="16285000"/>
    <n v="150"/>
  </r>
  <r>
    <n v="2022"/>
    <n v="220402"/>
    <x v="0"/>
    <s v="https://community.secop.gov.co/Public/Tendering/OpportunityDetail/Index?noticeUID=CO1.NTC.2685186&amp;isFromPublicArea=True&amp;isModal=true&amp;asPopupView=true"/>
    <x v="1"/>
    <x v="2"/>
    <s v="SUBD. SERVICIOS TIC"/>
    <s v="0111-01"/>
    <s v="Prestar los servicios de actualización y soporte del licencimiento demesa de servicios CA"/>
    <x v="1"/>
    <s v="04/07/2023"/>
    <m/>
    <m/>
    <n v="280415357"/>
    <n v="68425000"/>
    <n v="420367092"/>
    <s v=""/>
    <s v=""/>
    <d v="2022-06-15T00:00:00"/>
    <d v="2022-07-15T00:00:00"/>
    <n v="360"/>
    <d v="2023-09-15T00:00:00"/>
    <n v="280415357"/>
    <n v="381"/>
    <n v="89.23"/>
    <s v="En reivisión"/>
    <s v="En reivisión"/>
    <n v="2"/>
    <n v="139951735"/>
    <n v="420367092"/>
    <n v="420"/>
  </r>
  <r>
    <n v="2022"/>
    <n v="220402"/>
    <x v="0"/>
    <s v="https://community.secop.gov.co/Public/Tendering/OpportunityDetail/Index?noticeUID=CO1.NTC.2685186&amp;isFromPublicArea=True&amp;isModal=true&amp;asPopupView=true"/>
    <x v="1"/>
    <x v="2"/>
    <s v="SUBD. SERVICIOS TIC"/>
    <s v="0111-01"/>
    <s v="Prestar los servicios de actualización y soporte del licencimiento demesa de servicios CA"/>
    <x v="2"/>
    <s v="14/07/2023"/>
    <m/>
    <m/>
    <n v="280415357"/>
    <n v="0"/>
    <n v="420367092"/>
    <n v="60"/>
    <n v="420"/>
    <d v="2022-06-15T00:00:00"/>
    <d v="2022-07-15T00:00:00"/>
    <n v="360"/>
    <d v="2023-09-15T00:00:00"/>
    <n v="280415357"/>
    <n v="381"/>
    <n v="89.23"/>
    <s v="En reivisión"/>
    <s v="En reivisión"/>
    <n v="2"/>
    <n v="139951735"/>
    <n v="420367092"/>
    <n v="420"/>
  </r>
  <r>
    <n v="2023"/>
    <n v="230424"/>
    <x v="0"/>
    <s v="https://community.secop.gov.co/Public/Tendering/OpportunityDetail/Index?noticeUID=CO1.NTC.2259108&amp;isFromPublicArea=True&amp;isModal=true&amp;asPopupView=true"/>
    <x v="2"/>
    <x v="3"/>
    <s v="SUBD. EDUCACION TRIBUTARIA Y SERVICIO"/>
    <s v="0111-01"/>
    <s v="Arrendamiento del primer piso del Edificio CD del CENTRO DE CONVENCIONESG12, ubicado en la calle 22B No. 31-43 de la ciudad de Bogotá, así comola adecuación física y tecnológica de las instalaciones."/>
    <x v="3"/>
    <s v="07/07/2023"/>
    <m/>
    <m/>
    <n v="632223200"/>
    <n v="176143795"/>
    <n v="933119852"/>
    <n v="21"/>
    <n v="111"/>
    <d v="2023-03-31T00:00:00"/>
    <d v="2023-04-10T00:00:00"/>
    <n v="90"/>
    <d v="2023-08-21T00:00:00"/>
    <n v="632223200"/>
    <n v="112"/>
    <n v="84.21"/>
    <s v="En reivisión"/>
    <s v="En reivisión"/>
    <n v="2"/>
    <n v="300896652"/>
    <n v="933119852"/>
    <n v="132"/>
  </r>
  <r>
    <n v="2023"/>
    <n v="230424"/>
    <x v="0"/>
    <s v="https://community.secop.gov.co/Public/Tendering/OpportunityDetail/Index?noticeUID=CO1.NTC.2259108&amp;isFromPublicArea=True&amp;isModal=true&amp;asPopupView=true"/>
    <x v="2"/>
    <x v="3"/>
    <s v="SUBD. EDUCACION TRIBUTARIA Y SERVICIO"/>
    <s v="0111-01"/>
    <s v="Arrendamiento del primer piso del Edificio CD del CENTRO DE CONVENCIONESG12, ubicado en la calle 22B No. 31-43 de la ciudad de Bogotá, así comola adecuación física y tecnológica de las instalaciones."/>
    <x v="3"/>
    <s v="28/07/2023"/>
    <m/>
    <m/>
    <n v="632223200"/>
    <n v="124752857"/>
    <n v="933119852"/>
    <n v="21"/>
    <n v="132"/>
    <d v="2023-03-31T00:00:00"/>
    <d v="2023-04-10T00:00:00"/>
    <n v="90"/>
    <d v="2023-08-21T00:00:00"/>
    <n v="632223200"/>
    <n v="112"/>
    <n v="84.21"/>
    <s v="En reivisión"/>
    <s v="En reivisión"/>
    <n v="2"/>
    <n v="300896652"/>
    <n v="933119852"/>
    <n v="132"/>
  </r>
  <r>
    <n v="2023"/>
    <n v="230448"/>
    <x v="0"/>
    <s v="https://community.secop.gov.co/Public/Tendering/OpportunityDetail/Index?noticeUID=CO1.NTC.2259108&amp;isFromPublicArea=True&amp;isModal=true&amp;asPopupView=true"/>
    <x v="0"/>
    <x v="1"/>
    <s v="FONDO CUENTA CONCEJO DE BOGOTA, D.C."/>
    <s v="0111-04"/>
    <s v="Prestar servicios de apoyo a la gestión en relación con los procesos acargo de las Comisiones Permanentes de la Corporación"/>
    <x v="0"/>
    <s v="11/07/2023"/>
    <n v="1012406997"/>
    <s v="DIANA PAOLA SANCHEZ MUÑOZ"/>
    <n v="7755000"/>
    <n v="0"/>
    <n v="7755000"/>
    <s v=""/>
    <s v=""/>
    <d v="2023-04-17T00:00:00"/>
    <d v="2023-04-18T00:00:00"/>
    <n v="150"/>
    <d v="2023-09-18T00:00:00"/>
    <n v="7755000"/>
    <n v="104"/>
    <n v="67.97"/>
    <s v="En reivisión"/>
    <s v="En reivisión"/>
    <n v="0"/>
    <n v="0"/>
    <n v="7755000"/>
    <n v="150"/>
  </r>
  <r>
    <n v="2022"/>
    <n v="220428"/>
    <x v="0"/>
    <s v="https://community.secop.gov.co/Public/Tendering/OpportunityDetail/Index?noticeUID=CO1.NTC.2685186&amp;isFromPublicArea=True&amp;isModal=true&amp;asPopupView=true"/>
    <x v="3"/>
    <x v="4"/>
    <s v="OF. TECNICA SISTEMA GESTION DOCUMENTAL"/>
    <s v="0111-01"/>
    <s v="Suministro  de elementos  para protección  y embalaje de documentos parala Secretaría Distrital de Hacienda"/>
    <x v="1"/>
    <s v="28/07/2023"/>
    <m/>
    <m/>
    <n v="49881570"/>
    <n v="24940785"/>
    <n v="74822355"/>
    <s v=""/>
    <s v=""/>
    <d v="2022-07-21T00:00:00"/>
    <d v="2022-08-01T00:00:00"/>
    <n v="180"/>
    <d v="2023-08-01T00:00:00"/>
    <n v="49881570"/>
    <n v="364"/>
    <n v="99.73"/>
    <s v="En reivisión"/>
    <s v="En reivisión"/>
    <n v="1"/>
    <n v="24940785"/>
    <n v="74822355"/>
    <n v="360"/>
  </r>
  <r>
    <n v="2023"/>
    <n v="230558"/>
    <x v="0"/>
    <s v="https://community.secop.gov.co/Public/Tendering/OpportunityDetail/Index?noticeUID=CO1.NTC.2259108&amp;isFromPublicArea=True&amp;isModal=true&amp;asPopupView=true"/>
    <x v="3"/>
    <x v="2"/>
    <s v="SUBD. ADMINISTRATIVA Y FINANCIERA"/>
    <s v="0111-01"/>
    <s v="PRESTAR LOS SERVICIOS DE MANTENIMIENTO PREVENTIVO Y CORRECTIVO A LAIMPRESORA DE CARNÉ CON REFERENCIA FARGO DTC 4500E AL SERVICIO DE LASUBDIRECCIÓN ADMINISTRATIVA Y FINANCIERA, AL IGUAL QUE EL SUMINISTRO DELOS MATERIALES"/>
    <x v="1"/>
    <s v="24/07/2023"/>
    <m/>
    <m/>
    <n v="7657000"/>
    <n v="2353000"/>
    <n v="10010000"/>
    <s v=""/>
    <s v=""/>
    <d v="2023-05-15T00:00:00"/>
    <d v="2023-06-01T00:00:00"/>
    <n v="210"/>
    <d v="2024-01-01T00:00:00"/>
    <n v="7657000"/>
    <n v="60"/>
    <n v="28.04"/>
    <s v="En reivisión"/>
    <s v="En reivisión"/>
    <n v="1"/>
    <n v="2353000"/>
    <n v="10010000"/>
    <n v="210"/>
  </r>
  <r>
    <n v="2022"/>
    <n v="220888"/>
    <x v="0"/>
    <s v="https://community.secop.gov.co/Public/Tendering/OpportunityDetail/Index?noticeUID=CO1.NTC.2685186&amp;isFromPublicArea=True&amp;isModal=true&amp;asPopupView=true"/>
    <x v="2"/>
    <x v="5"/>
    <s v="SUBD. EDUCACION TRIBUTARIA Y SERVICIO"/>
    <s v="0111-01"/>
    <s v="Contratar a precios unitarios la impresión fija y variable de losdocumentos requeridos por la Secretaría Distrital de Hacienda, así comoel empaque, alistamiento, distribución y/o notificación por mensajeríapuntual y masiva y retorno de los citados documentos."/>
    <x v="4"/>
    <s v="07/07/2023"/>
    <m/>
    <m/>
    <n v="7099999524"/>
    <n v="0"/>
    <n v="7099999524"/>
    <s v=""/>
    <s v=""/>
    <d v="2022-12-16T00:00:00"/>
    <d v="2023-01-02T00:00:00"/>
    <n v="360"/>
    <d v="2023-12-31T00:00:00"/>
    <n v="7099999524"/>
    <n v="210"/>
    <n v="57.85"/>
    <s v="En reivisión"/>
    <s v="En reivisión"/>
    <n v="0"/>
    <n v="0"/>
    <n v="7099999524"/>
    <n v="360"/>
  </r>
  <r>
    <n v="2022"/>
    <n v="220917"/>
    <x v="0"/>
    <s v="https://community.secop.gov.co/Public/Tendering/OpportunityDetail/Index?noticeUID=CO1.NTC.3259936&amp;isFromPublicArea=True&amp;isModal=true&amp;asPopupView=true"/>
    <x v="2"/>
    <x v="6"/>
    <s v="OF. OPERACION SISTEMA GESTION DOCUMENTAL"/>
    <s v="0111-01"/>
    <s v="Aunar esfuerzos para la asistencia técnica y apoyo a la gestióndocumental de la Secretaría Distrital de Hacienda"/>
    <x v="2"/>
    <s v="21/07/2023"/>
    <m/>
    <m/>
    <n v="267206500"/>
    <n v="0"/>
    <n v="267206500"/>
    <n v="60"/>
    <n v="240"/>
    <d v="2022-12-29T00:00:00"/>
    <d v="2023-01-23T00:00:00"/>
    <n v="180"/>
    <d v="2023-09-23T00:00:00"/>
    <n v="267206500"/>
    <n v="189"/>
    <n v="77.78"/>
    <s v="En reivisión"/>
    <s v="En reivisión"/>
    <n v="1"/>
    <n v="0"/>
    <n v="267206500"/>
    <n v="2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Tipo Modificaciones">
  <location ref="C13:D19" firstHeaderRow="1" firstDataRow="1" firstDataCol="1"/>
  <pivotFields count="31">
    <pivotField dataField="1" showAll="0" defaultSubtotal="0"/>
    <pivotField showAll="0" defaultSubtotal="0"/>
    <pivotField showAll="0" defaultSubtotal="0">
      <items count="4">
        <item m="1" x="3"/>
        <item m="1" x="2"/>
        <item m="1"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3">
        <item m="1" x="9"/>
        <item m="1" x="8"/>
        <item m="1" x="12"/>
        <item m="1" x="6"/>
        <item m="1" x="10"/>
        <item m="1" x="5"/>
        <item m="1" x="7"/>
        <item m="1" x="11"/>
        <item x="3"/>
        <item x="2"/>
        <item x="0"/>
        <item x="1"/>
        <item x="4"/>
      </items>
    </pivotField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1">
    <field x="9"/>
  </rowFields>
  <rowItems count="6"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No. Contratos/Conv" fld="0" subtotal="count" baseField="0" baseItem="0"/>
  </dataFields>
  <formats count="30">
    <format dxfId="59">
      <pivotArea type="all" dataOnly="0" outline="0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  <format dxfId="56">
      <pivotArea dataOnly="0" labelOnly="1" grandRow="1" outline="0" fieldPosition="0"/>
    </format>
    <format dxfId="55">
      <pivotArea dataOnly="0" labelOnly="1" outline="0" axis="axisValues" fieldPosition="0"/>
    </format>
    <format dxfId="54">
      <pivotArea dataOnly="0" labelOnly="1" grandRow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dataOnly="0" labelOnly="1" outline="0" axis="axisValues" fieldPosition="0"/>
    </format>
    <format dxfId="50">
      <pivotArea dataOnly="0" labelOnly="1" grandRow="1" outline="0" fieldPosition="0"/>
    </format>
    <format dxfId="49">
      <pivotArea dataOnly="0" labelOnly="1" outline="0" axis="axisValues" fieldPosition="0"/>
    </format>
    <format dxfId="48">
      <pivotArea type="all" dataOnly="0" outline="0" fieldPosition="0"/>
    </format>
    <format dxfId="47">
      <pivotArea type="all" dataOnly="0" outline="0" fieldPosition="0"/>
    </format>
    <format dxfId="46">
      <pivotArea field="2" type="button" dataOnly="0" labelOnly="1" outline="0"/>
    </format>
    <format dxfId="45">
      <pivotArea type="all" dataOnly="0" outline="0" fieldPosition="0"/>
    </format>
    <format dxfId="44">
      <pivotArea field="2" type="button" dataOnly="0" labelOnly="1" outline="0"/>
    </format>
    <format dxfId="43">
      <pivotArea dataOnly="0" labelOnly="1" fieldPosition="0">
        <references count="1">
          <reference field="9" count="0"/>
        </references>
      </pivotArea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9" type="button" dataOnly="0" labelOnly="1" outline="0" axis="axisRow" fieldPosition="0"/>
    </format>
    <format dxfId="39">
      <pivotArea dataOnly="0" labelOnly="1" fieldPosition="0">
        <references count="1">
          <reference field="9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9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9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Modalidad / Clase Contrato - Conve">
  <location ref="F13:G26" firstHeaderRow="1" firstDataRow="1" firstDataCol="1"/>
  <pivotFields count="31"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11">
        <item m="1" x="6"/>
        <item x="2"/>
        <item x="0"/>
        <item m="1" x="8"/>
        <item x="3"/>
        <item m="1" x="7"/>
        <item x="1"/>
        <item m="1" x="9"/>
        <item m="1" x="5"/>
        <item m="1" x="4"/>
        <item m="1" x="10"/>
      </items>
    </pivotField>
    <pivotField axis="axisRow" showAll="0" defaultSubtotal="0">
      <items count="14">
        <item m="1" x="10"/>
        <item m="1" x="12"/>
        <item x="2"/>
        <item m="1" x="8"/>
        <item x="4"/>
        <item x="0"/>
        <item x="1"/>
        <item x="6"/>
        <item x="5"/>
        <item m="1" x="13"/>
        <item m="1" x="11"/>
        <item m="1" x="7"/>
        <item m="1" x="9"/>
        <item x="3"/>
      </items>
    </pivotField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2">
    <field x="4"/>
    <field x="5"/>
  </rowFields>
  <rowItems count="13">
    <i>
      <x v="1"/>
    </i>
    <i r="1">
      <x v="7"/>
    </i>
    <i r="1">
      <x v="8"/>
    </i>
    <i r="1">
      <x v="13"/>
    </i>
    <i>
      <x v="2"/>
    </i>
    <i r="1">
      <x v="5"/>
    </i>
    <i r="1">
      <x v="6"/>
    </i>
    <i>
      <x v="4"/>
    </i>
    <i r="1">
      <x v="2"/>
    </i>
    <i r="1">
      <x v="4"/>
    </i>
    <i>
      <x v="6"/>
    </i>
    <i r="1"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65">
    <format dxfId="124">
      <pivotArea type="all" dataOnly="0" outline="0" fieldPosition="0"/>
    </format>
    <format dxfId="123">
      <pivotArea outline="0" collapsedLevelsAreSubtotals="1" fieldPosition="0"/>
    </format>
    <format dxfId="122">
      <pivotArea dataOnly="0" labelOnly="1" outline="0" axis="axisValues" fieldPosition="0"/>
    </format>
    <format dxfId="121">
      <pivotArea dataOnly="0" labelOnly="1" grandRow="1" outline="0" fieldPosition="0"/>
    </format>
    <format dxfId="120">
      <pivotArea dataOnly="0" labelOnly="1" outline="0" axis="axisValues" fieldPosition="0"/>
    </format>
    <format dxfId="119">
      <pivotArea dataOnly="0" labelOnly="1" grandRow="1" outline="0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dataOnly="0" labelOnly="1" outline="0" axis="axisValues" fieldPosition="0"/>
    </format>
    <format dxfId="115">
      <pivotArea dataOnly="0" labelOnly="1" grandRow="1" outline="0" fieldPosition="0"/>
    </format>
    <format dxfId="114">
      <pivotArea dataOnly="0" labelOnly="1" outline="0" axis="axisValues" fieldPosition="0"/>
    </format>
    <format dxfId="113">
      <pivotArea dataOnly="0" labelOnly="1" outline="0" axis="axisValues" fieldPosition="0"/>
    </format>
    <format dxfId="112">
      <pivotArea dataOnly="0" labelOnly="1" outline="0" axis="axisValues" fieldPosition="0"/>
    </format>
    <format dxfId="111">
      <pivotArea type="all" dataOnly="0" outline="0" fieldPosition="0"/>
    </format>
    <format dxfId="110">
      <pivotArea dataOnly="0" labelOnly="1" grandRow="1" outline="0" fieldPosition="0"/>
    </format>
    <format dxfId="109">
      <pivotArea type="all" dataOnly="0" outline="0" fieldPosition="0"/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5" count="0"/>
        </references>
      </pivotArea>
    </format>
    <format dxfId="106">
      <pivotArea dataOnly="0" labelOnly="1" fieldPosition="0">
        <references count="1">
          <reference field="4" count="0"/>
        </references>
      </pivotArea>
    </format>
    <format dxfId="105">
      <pivotArea dataOnly="0" labelOnly="1" grandRow="1" outline="0" fieldPosition="0"/>
    </format>
    <format dxfId="104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103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102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101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100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99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98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97">
      <pivotArea dataOnly="0" labelOnly="1" fieldPosition="0">
        <references count="1">
          <reference field="4" count="0"/>
        </references>
      </pivotArea>
    </format>
    <format dxfId="96">
      <pivotArea dataOnly="0" labelOnly="1" grandRow="1" outline="0" fieldPosition="0"/>
    </format>
    <format dxfId="95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94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93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92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91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90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89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4" type="button" dataOnly="0" labelOnly="1" outline="0" axis="axisRow" fieldPosition="0"/>
    </format>
    <format dxfId="85">
      <pivotArea dataOnly="0" labelOnly="1" fieldPosition="0">
        <references count="1">
          <reference field="4" count="0"/>
        </references>
      </pivotArea>
    </format>
    <format dxfId="84">
      <pivotArea dataOnly="0" labelOnly="1" grandRow="1" outline="0" fieldPosition="0"/>
    </format>
    <format dxfId="83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82">
      <pivotArea dataOnly="0" labelOnly="1" fieldPosition="0">
        <references count="2">
          <reference field="4" count="1" selected="0">
            <x v="1"/>
          </reference>
          <reference field="5" count="1">
            <x v="7"/>
          </reference>
        </references>
      </pivotArea>
    </format>
    <format dxfId="81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80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79">
      <pivotArea dataOnly="0" labelOnly="1" fieldPosition="0">
        <references count="2">
          <reference field="4" count="1" selected="0">
            <x v="4"/>
          </reference>
          <reference field="5" count="2">
            <x v="2"/>
            <x v="4"/>
          </reference>
        </references>
      </pivotArea>
    </format>
    <format dxfId="78">
      <pivotArea dataOnly="0" labelOnly="1" fieldPosition="0">
        <references count="2">
          <reference field="4" count="1" selected="0">
            <x v="5"/>
          </reference>
          <reference field="5" count="2">
            <x v="1"/>
            <x v="2"/>
          </reference>
        </references>
      </pivotArea>
    </format>
    <format dxfId="77">
      <pivotArea dataOnly="0" labelOnly="1" fieldPosition="0">
        <references count="2">
          <reference field="4" count="1" selected="0">
            <x v="6"/>
          </reference>
          <reference field="5" count="2">
            <x v="2"/>
            <x v="4"/>
          </reference>
        </references>
      </pivotArea>
    </format>
    <format dxfId="76">
      <pivotArea dataOnly="0" labelOnly="1" outline="0" axis="axisValues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4" type="button" dataOnly="0" labelOnly="1" outline="0" axis="axisRow" fieldPosition="0"/>
    </format>
    <format dxfId="72">
      <pivotArea dataOnly="0" labelOnly="1" outline="0" axis="axisValues" fieldPosition="0"/>
    </format>
    <format dxfId="71">
      <pivotArea dataOnly="0" labelOnly="1" fieldPosition="0">
        <references count="1">
          <reference field="4" count="0"/>
        </references>
      </pivotArea>
    </format>
    <format dxfId="70">
      <pivotArea dataOnly="0" labelOnly="1" grandRow="1" outline="0" fieldPosition="0"/>
    </format>
    <format dxfId="69">
      <pivotArea dataOnly="0" labelOnly="1" fieldPosition="0">
        <references count="2">
          <reference field="4" count="1" selected="0">
            <x v="1"/>
          </reference>
          <reference field="5" count="4">
            <x v="2"/>
            <x v="7"/>
            <x v="8"/>
            <x v="9"/>
          </reference>
        </references>
      </pivotArea>
    </format>
    <format dxfId="68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67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66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65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64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63">
      <pivotArea dataOnly="0" labelOnly="1" fieldPosition="0">
        <references count="2">
          <reference field="4" count="1" selected="0">
            <x v="8"/>
          </reference>
          <reference field="5" count="2">
            <x v="2"/>
            <x v="10"/>
          </reference>
        </references>
      </pivotArea>
    </format>
    <format dxfId="62">
      <pivotArea dataOnly="0" labelOnly="1" fieldPosition="0">
        <references count="2">
          <reference field="4" count="1" selected="0">
            <x v="9"/>
          </reference>
          <reference field="5" count="1">
            <x v="2"/>
          </reference>
        </references>
      </pivotArea>
    </format>
    <format dxfId="61">
      <pivotArea dataOnly="0" labelOnly="1" fieldPosition="0">
        <references count="2">
          <reference field="4" count="1" selected="0">
            <x v="10"/>
          </reference>
          <reference field="5" count="1">
            <x v="11"/>
          </reference>
        </references>
      </pivotArea>
    </format>
    <format dxfId="60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10:AF28" totalsRowShown="0" headerRowDxfId="29" headerRowBorderDxfId="28">
  <autoFilter ref="B10:AF28" xr:uid="{00000000-000C-0000-FFFF-FFFF00000000}"/>
  <sortState ref="B8:AF11">
    <sortCondition ref="L7:L11"/>
  </sortState>
  <tableColumns count="31">
    <tableColumn id="1" xr3:uid="{00000000-0010-0000-0000-000001000000}" name="VIGENCIA"/>
    <tableColumn id="13" xr3:uid="{00000000-0010-0000-0000-00000D000000}" name="NÚMERO CONTRATO"/>
    <tableColumn id="26" xr3:uid="{00000000-0010-0000-0000-00001A000000}" name="PORTAL CONTRATACION" dataDxfId="27"/>
    <tableColumn id="6" xr3:uid="{00000000-0010-0000-0000-000006000000}" name="URL SECOP" dataDxfId="26"/>
    <tableColumn id="33" xr3:uid="{00000000-0010-0000-0000-000021000000}" name="PROCESO SELECCIÓN" dataDxfId="25"/>
    <tableColumn id="32" xr3:uid="{00000000-0010-0000-0000-000020000000}" name="CLASE CONTRATO" dataDxfId="24"/>
    <tableColumn id="35" xr3:uid="{00000000-0010-0000-0000-000023000000}" name="DEPENDENCIA DESTINO" dataDxfId="23"/>
    <tableColumn id="31" xr3:uid="{00000000-0010-0000-0000-00001F000000}" name="NOMBRE UNIDAD EJECUTORA" dataDxfId="22"/>
    <tableColumn id="34" xr3:uid="{00000000-0010-0000-0000-000022000000}" name="OBJETO" dataDxfId="21"/>
    <tableColumn id="2" xr3:uid="{00000000-0010-0000-0000-000002000000}" name="CLASE MODIFICACIÓN" dataDxfId="20"/>
    <tableColumn id="3" xr3:uid="{00000000-0010-0000-0000-000003000000}" name="FECHA SUSCRIPCIÓN DE LA MODIFICACIÓN" dataDxfId="19"/>
    <tableColumn id="5" xr3:uid="{00000000-0010-0000-0000-000005000000}" name="IDENTIFICACIÓN CONTRATISTA"/>
    <tableColumn id="4" xr3:uid="{00000000-0010-0000-0000-000004000000}" name="RAZÓN SOCIAL_x000a_CESIONARIO" dataDxfId="18"/>
    <tableColumn id="14" xr3:uid="{00000000-0010-0000-0000-00000E000000}" name="VALOR CONTRATO PRINCIPAL" dataDxfId="17" dataCellStyle="Millares"/>
    <tableColumn id="15" xr3:uid="{00000000-0010-0000-0000-00000F000000}" name="VALOR ADICIÓN" dataDxfId="16" dataCellStyle="Millares"/>
    <tableColumn id="16" xr3:uid="{00000000-0010-0000-0000-000010000000}" name="VALOR TOTAL" dataDxfId="15" dataCellStyle="Millares"/>
    <tableColumn id="17" xr3:uid="{00000000-0010-0000-0000-000011000000}" name="PLAZO MODIFICACIÓN (Días)" dataDxfId="14"/>
    <tableColumn id="7" xr3:uid="{00000000-0010-0000-0000-000007000000}" name="PLAZO TOTAL_x000a_(DÍAS)*" dataDxfId="13"/>
    <tableColumn id="8" xr3:uid="{00000000-0010-0000-0000-000008000000}" name="Fecha de suscripción" dataDxfId="12"/>
    <tableColumn id="18" xr3:uid="{00000000-0010-0000-0000-000012000000}" name="Fecha de Inicio" dataDxfId="11"/>
    <tableColumn id="19" xr3:uid="{00000000-0010-0000-0000-000013000000}" name="Plazo Inicial (dias)" dataDxfId="10"/>
    <tableColumn id="9" xr3:uid="{00000000-0010-0000-0000-000009000000}" name="Fecha Finalizacion Programada" dataDxfId="9"/>
    <tableColumn id="10" xr3:uid="{00000000-0010-0000-0000-00000A000000}" name="Valor del Contrato_x000a_inical" dataDxfId="8" dataCellStyle="Millares"/>
    <tableColumn id="25" xr3:uid="{00000000-0010-0000-0000-000019000000}" name="dias ejecutados" dataDxfId="7">
      <calculatedColumnFormula>$D$5-Contratos[[#This Row],[Fecha de Inicio]]</calculatedColumnFormula>
    </tableColumn>
    <tableColumn id="11" xr3:uid="{00000000-0010-0000-0000-00000B000000}" name="% Ejecución" dataDxfId="6">
      <calculatedColumnFormula>ROUND(Contratos[[#This Row],[dias ejecutados]]/(Contratos[[#This Row],[Fecha Finalizacion Programada]]-Contratos[[#This Row],[Fecha de Inicio]])*100,2)</calculatedColumnFormula>
    </tableColumn>
    <tableColumn id="12" xr3:uid="{00000000-0010-0000-0000-00000C000000}" name="Recursos totales Ejecutados o pagados" dataDxfId="5" dataCellStyle="Millares"/>
    <tableColumn id="21" xr3:uid="{00000000-0010-0000-0000-000015000000}" name="Recursos pendientes de ejecutar." dataDxfId="4" dataCellStyle="Millares"/>
    <tableColumn id="22" xr3:uid="{00000000-0010-0000-0000-000016000000}" name="Cantidad de Adiciones/_x000a_prórrogas" dataDxfId="3"/>
    <tableColumn id="23" xr3:uid="{00000000-0010-0000-0000-000017000000}" name="Vr. Adiciones" dataDxfId="2" dataCellStyle="Millares"/>
    <tableColumn id="24" xr3:uid="{00000000-0010-0000-0000-000018000000}" name="Vr. Total con Adiciones" dataDxfId="1" dataCellStyle="Millares"/>
    <tableColumn id="20" xr3:uid="{00000000-0010-0000-0000-000014000000}" name="Plazo total con prorrogas (días)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tabSelected="1" workbookViewId="0">
      <selection activeCell="F15" sqref="F15"/>
    </sheetView>
  </sheetViews>
  <sheetFormatPr baseColWidth="10" defaultRowHeight="15" x14ac:dyDescent="0.25"/>
  <cols>
    <col min="2" max="2" width="2.7109375" customWidth="1"/>
    <col min="3" max="3" width="23.5703125" customWidth="1"/>
    <col min="4" max="4" width="18.5703125" bestFit="1" customWidth="1"/>
    <col min="6" max="6" width="59.42578125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D3" s="51" t="s">
        <v>55</v>
      </c>
      <c r="E3" s="52"/>
      <c r="F3" s="52"/>
      <c r="G3" s="53"/>
      <c r="H3" s="8"/>
    </row>
    <row r="4" spans="2:8" x14ac:dyDescent="0.25">
      <c r="B4" s="7"/>
      <c r="H4" s="8"/>
    </row>
    <row r="5" spans="2:8" x14ac:dyDescent="0.25">
      <c r="B5" s="7"/>
      <c r="H5" s="8"/>
    </row>
    <row r="6" spans="2:8" x14ac:dyDescent="0.25">
      <c r="B6" s="7"/>
      <c r="H6" s="8"/>
    </row>
    <row r="7" spans="2:8" x14ac:dyDescent="0.25">
      <c r="B7" s="7"/>
      <c r="H7" s="8"/>
    </row>
    <row r="8" spans="2:8" x14ac:dyDescent="0.25">
      <c r="B8" s="7"/>
      <c r="H8" s="8"/>
    </row>
    <row r="9" spans="2:8" x14ac:dyDescent="0.25">
      <c r="B9" s="7"/>
      <c r="H9" s="8"/>
    </row>
    <row r="10" spans="2:8" x14ac:dyDescent="0.25">
      <c r="B10" s="7"/>
      <c r="H10" s="8"/>
    </row>
    <row r="11" spans="2:8" x14ac:dyDescent="0.25">
      <c r="B11" s="7"/>
      <c r="C11" s="12"/>
      <c r="D11" s="12"/>
      <c r="E11" s="12"/>
      <c r="F11" s="12"/>
      <c r="G11" s="12"/>
      <c r="H11" s="8"/>
    </row>
    <row r="12" spans="2:8" ht="15.75" thickBot="1" x14ac:dyDescent="0.3">
      <c r="B12" s="7"/>
      <c r="H12" s="8"/>
    </row>
    <row r="13" spans="2:8" ht="15.75" thickBot="1" x14ac:dyDescent="0.3">
      <c r="B13" s="7"/>
      <c r="C13" s="41" t="s">
        <v>39</v>
      </c>
      <c r="D13" s="13" t="s">
        <v>2</v>
      </c>
      <c r="F13" s="41" t="s">
        <v>40</v>
      </c>
      <c r="G13" s="15" t="s">
        <v>2</v>
      </c>
      <c r="H13" s="8"/>
    </row>
    <row r="14" spans="2:8" ht="15.75" thickBot="1" x14ac:dyDescent="0.3">
      <c r="B14" s="7"/>
      <c r="C14" s="45" t="s">
        <v>47</v>
      </c>
      <c r="D14" s="48">
        <v>2</v>
      </c>
      <c r="F14" s="42" t="s">
        <v>97</v>
      </c>
      <c r="G14" s="48"/>
      <c r="H14" s="8"/>
    </row>
    <row r="15" spans="2:8" ht="15.75" thickBot="1" x14ac:dyDescent="0.3">
      <c r="B15" s="7"/>
      <c r="C15" s="45" t="s">
        <v>48</v>
      </c>
      <c r="D15" s="49">
        <v>2</v>
      </c>
      <c r="F15" s="43" t="s">
        <v>107</v>
      </c>
      <c r="G15" s="49">
        <v>1</v>
      </c>
      <c r="H15" s="8"/>
    </row>
    <row r="16" spans="2:8" ht="15.75" thickBot="1" x14ac:dyDescent="0.3">
      <c r="B16" s="7"/>
      <c r="C16" s="45" t="s">
        <v>49</v>
      </c>
      <c r="D16" s="49">
        <v>9</v>
      </c>
      <c r="F16" s="43" t="s">
        <v>105</v>
      </c>
      <c r="G16" s="49">
        <v>1</v>
      </c>
      <c r="H16" s="8"/>
    </row>
    <row r="17" spans="2:8" x14ac:dyDescent="0.25">
      <c r="B17" s="7"/>
      <c r="C17" s="45" t="s">
        <v>56</v>
      </c>
      <c r="D17" s="49">
        <v>4</v>
      </c>
      <c r="F17" s="46" t="s">
        <v>98</v>
      </c>
      <c r="G17" s="49">
        <v>2</v>
      </c>
      <c r="H17" s="8"/>
    </row>
    <row r="18" spans="2:8" ht="15.75" thickBot="1" x14ac:dyDescent="0.3">
      <c r="B18" s="7"/>
      <c r="C18" s="42" t="s">
        <v>57</v>
      </c>
      <c r="D18" s="49">
        <v>1</v>
      </c>
      <c r="F18" s="42" t="s">
        <v>41</v>
      </c>
      <c r="G18" s="49"/>
      <c r="H18" s="8"/>
    </row>
    <row r="19" spans="2:8" ht="15.75" thickBot="1" x14ac:dyDescent="0.3">
      <c r="B19" s="7"/>
      <c r="C19" s="14" t="s">
        <v>0</v>
      </c>
      <c r="D19" s="50">
        <v>18</v>
      </c>
      <c r="F19" s="44" t="s">
        <v>43</v>
      </c>
      <c r="G19" s="49">
        <v>7</v>
      </c>
      <c r="H19" s="8"/>
    </row>
    <row r="20" spans="2:8" ht="15.75" thickBot="1" x14ac:dyDescent="0.3">
      <c r="B20" s="7"/>
      <c r="F20" s="43" t="s">
        <v>50</v>
      </c>
      <c r="G20" s="49">
        <v>2</v>
      </c>
      <c r="H20" s="8"/>
    </row>
    <row r="21" spans="2:8" ht="15.75" thickBot="1" x14ac:dyDescent="0.3">
      <c r="B21" s="7"/>
      <c r="F21" s="42" t="s">
        <v>44</v>
      </c>
      <c r="G21" s="49"/>
      <c r="H21" s="8"/>
    </row>
    <row r="22" spans="2:8" ht="15.75" thickBot="1" x14ac:dyDescent="0.3">
      <c r="B22" s="7"/>
      <c r="F22" s="43" t="s">
        <v>42</v>
      </c>
      <c r="G22" s="49">
        <v>1</v>
      </c>
      <c r="H22" s="8"/>
    </row>
    <row r="23" spans="2:8" ht="15.75" thickBot="1" x14ac:dyDescent="0.3">
      <c r="B23" s="7"/>
      <c r="F23" s="43" t="s">
        <v>54</v>
      </c>
      <c r="G23" s="49">
        <v>1</v>
      </c>
      <c r="H23" s="8"/>
    </row>
    <row r="24" spans="2:8" ht="15.75" thickBot="1" x14ac:dyDescent="0.3">
      <c r="B24" s="7"/>
      <c r="F24" s="42" t="s">
        <v>53</v>
      </c>
      <c r="G24" s="49"/>
      <c r="H24" s="8"/>
    </row>
    <row r="25" spans="2:8" ht="15.75" thickBot="1" x14ac:dyDescent="0.3">
      <c r="B25" s="7"/>
      <c r="F25" s="43" t="s">
        <v>42</v>
      </c>
      <c r="G25" s="49">
        <v>3</v>
      </c>
      <c r="H25" s="8"/>
    </row>
    <row r="26" spans="2:8" ht="15.75" thickBot="1" x14ac:dyDescent="0.3">
      <c r="B26" s="7"/>
      <c r="C26" s="40"/>
      <c r="F26" s="14" t="s">
        <v>0</v>
      </c>
      <c r="G26" s="50">
        <v>18</v>
      </c>
      <c r="H26" s="8"/>
    </row>
    <row r="27" spans="2:8" ht="15.75" thickBot="1" x14ac:dyDescent="0.3">
      <c r="B27" s="9"/>
      <c r="C27" s="10"/>
      <c r="D27" s="10"/>
      <c r="E27" s="10"/>
      <c r="F27" s="10"/>
      <c r="G27" s="10"/>
      <c r="H27" s="11"/>
    </row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8"/>
  <sheetViews>
    <sheetView showGridLines="0" zoomScale="85" zoomScaleNormal="85" workbookViewId="0">
      <pane ySplit="10" topLeftCell="A17" activePane="bottomLeft" state="frozen"/>
      <selection pane="bottomLeft" activeCell="B10" sqref="B10"/>
    </sheetView>
  </sheetViews>
  <sheetFormatPr baseColWidth="10" defaultRowHeight="15" x14ac:dyDescent="0.25"/>
  <cols>
    <col min="1" max="1" width="2.7109375" customWidth="1"/>
    <col min="2" max="2" width="16.140625" customWidth="1"/>
    <col min="3" max="3" width="19.7109375" bestFit="1" customWidth="1"/>
    <col min="4" max="5" width="16.140625" customWidth="1"/>
    <col min="6" max="6" width="36.7109375" customWidth="1"/>
    <col min="7" max="7" width="26.28515625" customWidth="1"/>
    <col min="10" max="10" width="32.28515625" customWidth="1"/>
    <col min="11" max="11" width="15.5703125" customWidth="1"/>
    <col min="12" max="12" width="15.42578125" customWidth="1"/>
    <col min="13" max="13" width="18" customWidth="1"/>
    <col min="14" max="14" width="25.85546875" customWidth="1"/>
    <col min="15" max="15" width="19.140625" customWidth="1"/>
    <col min="16" max="16" width="15.140625" bestFit="1" customWidth="1"/>
    <col min="17" max="17" width="17.85546875" bestFit="1" customWidth="1"/>
    <col min="18" max="18" width="16.140625" customWidth="1"/>
    <col min="19" max="19" width="17.85546875" customWidth="1"/>
    <col min="24" max="24" width="17.85546875" bestFit="1" customWidth="1"/>
    <col min="27" max="28" width="16.85546875" bestFit="1" customWidth="1"/>
    <col min="30" max="30" width="17.28515625" bestFit="1" customWidth="1"/>
    <col min="31" max="31" width="17.85546875" bestFit="1" customWidth="1"/>
    <col min="32" max="32" width="14.85546875" customWidth="1"/>
  </cols>
  <sheetData>
    <row r="2" spans="2:32" ht="41.25" customHeight="1" x14ac:dyDescent="0.25">
      <c r="B2" s="34" t="s">
        <v>55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2:32" x14ac:dyDescent="0.25">
      <c r="E3" s="3"/>
    </row>
    <row r="4" spans="2:32" x14ac:dyDescent="0.25">
      <c r="B4" s="31" t="s">
        <v>34</v>
      </c>
      <c r="C4" s="29" t="s">
        <v>35</v>
      </c>
      <c r="D4" s="30" t="s">
        <v>36</v>
      </c>
      <c r="E4" s="3"/>
    </row>
    <row r="5" spans="2:32" x14ac:dyDescent="0.25">
      <c r="B5" s="28"/>
      <c r="C5" s="32">
        <v>45108</v>
      </c>
      <c r="D5" s="33">
        <v>45138</v>
      </c>
      <c r="E5" s="3"/>
    </row>
    <row r="6" spans="2:32" x14ac:dyDescent="0.25">
      <c r="B6" s="26"/>
      <c r="E6" s="3"/>
    </row>
    <row r="7" spans="2:32" x14ac:dyDescent="0.25">
      <c r="B7" s="27" t="s">
        <v>1</v>
      </c>
      <c r="C7" s="3"/>
      <c r="E7" s="2"/>
    </row>
    <row r="8" spans="2:32" ht="15.75" thickBot="1" x14ac:dyDescent="0.3">
      <c r="B8" s="2" t="s">
        <v>33</v>
      </c>
      <c r="C8" s="2"/>
      <c r="D8" s="2"/>
      <c r="E8" s="2"/>
    </row>
    <row r="9" spans="2:32" ht="18.75" customHeight="1" x14ac:dyDescent="0.25">
      <c r="B9" s="16" t="s">
        <v>29</v>
      </c>
      <c r="C9" s="17"/>
      <c r="D9" s="17"/>
      <c r="E9" s="17"/>
      <c r="F9" s="22"/>
      <c r="G9" s="22"/>
      <c r="H9" s="22"/>
      <c r="I9" s="22"/>
      <c r="J9" s="23"/>
      <c r="K9" s="19" t="s">
        <v>78</v>
      </c>
      <c r="L9" s="20"/>
      <c r="M9" s="20"/>
      <c r="N9" s="20"/>
      <c r="O9" s="20"/>
      <c r="P9" s="20"/>
      <c r="Q9" s="20"/>
      <c r="R9" s="21"/>
      <c r="S9" s="21"/>
      <c r="T9" s="16" t="s">
        <v>28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  <c r="AF9" s="18"/>
    </row>
    <row r="10" spans="2:32" ht="56.25" customHeight="1" thickBot="1" x14ac:dyDescent="0.3">
      <c r="B10" s="35" t="s">
        <v>3</v>
      </c>
      <c r="C10" s="36" t="s">
        <v>4</v>
      </c>
      <c r="D10" s="36" t="s">
        <v>30</v>
      </c>
      <c r="E10" s="36" t="s">
        <v>31</v>
      </c>
      <c r="F10" s="36" t="s">
        <v>26</v>
      </c>
      <c r="G10" s="36" t="s">
        <v>27</v>
      </c>
      <c r="H10" s="36" t="s">
        <v>25</v>
      </c>
      <c r="I10" s="36" t="s">
        <v>24</v>
      </c>
      <c r="J10" s="37" t="s">
        <v>8</v>
      </c>
      <c r="K10" s="38" t="s">
        <v>5</v>
      </c>
      <c r="L10" s="39" t="s">
        <v>6</v>
      </c>
      <c r="M10" s="39" t="s">
        <v>7</v>
      </c>
      <c r="N10" s="39" t="s">
        <v>37</v>
      </c>
      <c r="O10" s="39" t="s">
        <v>9</v>
      </c>
      <c r="P10" s="39" t="s">
        <v>10</v>
      </c>
      <c r="Q10" s="39" t="s">
        <v>11</v>
      </c>
      <c r="R10" s="39" t="s">
        <v>12</v>
      </c>
      <c r="S10" s="25" t="s">
        <v>32</v>
      </c>
      <c r="T10" s="35" t="s">
        <v>13</v>
      </c>
      <c r="U10" s="36" t="s">
        <v>14</v>
      </c>
      <c r="V10" s="36" t="s">
        <v>15</v>
      </c>
      <c r="W10" s="36" t="s">
        <v>16</v>
      </c>
      <c r="X10" s="36" t="s">
        <v>17</v>
      </c>
      <c r="Y10" s="36" t="s">
        <v>18</v>
      </c>
      <c r="Z10" s="36" t="s">
        <v>19</v>
      </c>
      <c r="AA10" s="36" t="s">
        <v>38</v>
      </c>
      <c r="AB10" s="36" t="s">
        <v>20</v>
      </c>
      <c r="AC10" s="36" t="s">
        <v>21</v>
      </c>
      <c r="AD10" s="36" t="s">
        <v>22</v>
      </c>
      <c r="AE10" s="36" t="s">
        <v>23</v>
      </c>
      <c r="AF10" s="37" t="s">
        <v>46</v>
      </c>
    </row>
    <row r="11" spans="2:32" x14ac:dyDescent="0.25">
      <c r="B11">
        <v>2023</v>
      </c>
      <c r="C11">
        <v>230096</v>
      </c>
      <c r="D11" t="s">
        <v>52</v>
      </c>
      <c r="E11" t="s">
        <v>68</v>
      </c>
      <c r="F11" t="s">
        <v>41</v>
      </c>
      <c r="G11" t="s">
        <v>43</v>
      </c>
      <c r="H11" t="s">
        <v>79</v>
      </c>
      <c r="I11" t="s">
        <v>45</v>
      </c>
      <c r="J11" t="s">
        <v>80</v>
      </c>
      <c r="K11" t="s">
        <v>49</v>
      </c>
      <c r="L11" s="1" t="s">
        <v>58</v>
      </c>
      <c r="M11">
        <v>80116058</v>
      </c>
      <c r="N11" t="s">
        <v>73</v>
      </c>
      <c r="O11" s="24">
        <v>76758000</v>
      </c>
      <c r="P11" s="24">
        <v>0</v>
      </c>
      <c r="Q11" s="24">
        <v>76758000</v>
      </c>
      <c r="R11" t="s">
        <v>51</v>
      </c>
      <c r="S11" t="s">
        <v>51</v>
      </c>
      <c r="T11" s="1">
        <v>44945</v>
      </c>
      <c r="U11" s="1">
        <v>44946</v>
      </c>
      <c r="V11">
        <v>330</v>
      </c>
      <c r="W11" s="1">
        <v>45280</v>
      </c>
      <c r="X11" s="24">
        <v>76758000</v>
      </c>
      <c r="Y11">
        <f>$D$5-Contratos[[#This Row],[Fecha de Inicio]]</f>
        <v>192</v>
      </c>
      <c r="Z11">
        <f>ROUND(Contratos[[#This Row],[dias ejecutados]]/(Contratos[[#This Row],[Fecha Finalizacion Programada]]-Contratos[[#This Row],[Fecha de Inicio]])*100,2)</f>
        <v>57.49</v>
      </c>
      <c r="AA11" s="24" t="s">
        <v>114</v>
      </c>
      <c r="AB11" s="24" t="s">
        <v>114</v>
      </c>
      <c r="AC11" s="47">
        <v>0</v>
      </c>
      <c r="AD11" s="24">
        <v>0</v>
      </c>
      <c r="AE11">
        <v>76758000</v>
      </c>
      <c r="AF11">
        <v>330</v>
      </c>
    </row>
    <row r="12" spans="2:32" x14ac:dyDescent="0.25">
      <c r="B12">
        <v>2023</v>
      </c>
      <c r="C12">
        <v>230196</v>
      </c>
      <c r="D12" t="s">
        <v>52</v>
      </c>
      <c r="E12" t="s">
        <v>69</v>
      </c>
      <c r="F12" t="s">
        <v>41</v>
      </c>
      <c r="G12" t="s">
        <v>50</v>
      </c>
      <c r="H12" t="s">
        <v>81</v>
      </c>
      <c r="I12" t="s">
        <v>45</v>
      </c>
      <c r="J12" t="s">
        <v>82</v>
      </c>
      <c r="K12" t="s">
        <v>49</v>
      </c>
      <c r="L12" s="1" t="s">
        <v>59</v>
      </c>
      <c r="M12">
        <v>53154522</v>
      </c>
      <c r="N12" t="s">
        <v>74</v>
      </c>
      <c r="O12" s="24">
        <v>35376000</v>
      </c>
      <c r="P12" s="24">
        <v>0</v>
      </c>
      <c r="Q12" s="24">
        <v>35376000</v>
      </c>
      <c r="R12" t="s">
        <v>51</v>
      </c>
      <c r="S12" t="s">
        <v>51</v>
      </c>
      <c r="T12" s="1">
        <v>44956</v>
      </c>
      <c r="U12" s="1">
        <v>44958</v>
      </c>
      <c r="V12">
        <v>330</v>
      </c>
      <c r="W12" s="1">
        <v>45292</v>
      </c>
      <c r="X12" s="24">
        <v>35376000</v>
      </c>
      <c r="Y12">
        <f>$D$5-Contratos[[#This Row],[Fecha de Inicio]]</f>
        <v>180</v>
      </c>
      <c r="Z12">
        <f>ROUND(Contratos[[#This Row],[dias ejecutados]]/(Contratos[[#This Row],[Fecha Finalizacion Programada]]-Contratos[[#This Row],[Fecha de Inicio]])*100,2)</f>
        <v>53.89</v>
      </c>
      <c r="AA12" s="24" t="s">
        <v>114</v>
      </c>
      <c r="AB12" s="24" t="s">
        <v>114</v>
      </c>
      <c r="AC12" s="47">
        <v>0</v>
      </c>
      <c r="AD12" s="24">
        <v>0</v>
      </c>
      <c r="AE12" s="24">
        <v>35376000</v>
      </c>
      <c r="AF12">
        <v>330</v>
      </c>
    </row>
    <row r="13" spans="2:32" x14ac:dyDescent="0.25">
      <c r="B13">
        <v>2023</v>
      </c>
      <c r="C13">
        <v>230147</v>
      </c>
      <c r="D13" t="s">
        <v>52</v>
      </c>
      <c r="E13" t="s">
        <v>69</v>
      </c>
      <c r="F13" t="s">
        <v>41</v>
      </c>
      <c r="G13" t="s">
        <v>43</v>
      </c>
      <c r="H13" t="s">
        <v>83</v>
      </c>
      <c r="I13" t="s">
        <v>45</v>
      </c>
      <c r="J13" t="s">
        <v>84</v>
      </c>
      <c r="K13" t="s">
        <v>49</v>
      </c>
      <c r="L13" s="1" t="s">
        <v>60</v>
      </c>
      <c r="M13">
        <v>1030587612</v>
      </c>
      <c r="N13" t="s">
        <v>113</v>
      </c>
      <c r="O13" s="24">
        <v>62792000</v>
      </c>
      <c r="P13" s="24">
        <v>0</v>
      </c>
      <c r="Q13" s="24">
        <v>62792000</v>
      </c>
      <c r="R13" t="s">
        <v>51</v>
      </c>
      <c r="S13" t="s">
        <v>51</v>
      </c>
      <c r="T13" s="1">
        <v>44950</v>
      </c>
      <c r="U13" s="1">
        <v>44952</v>
      </c>
      <c r="V13">
        <v>240</v>
      </c>
      <c r="W13" s="1">
        <v>45195</v>
      </c>
      <c r="X13" s="24">
        <v>62792000</v>
      </c>
      <c r="Y13">
        <f>$D$5-Contratos[[#This Row],[Fecha de Inicio]]</f>
        <v>186</v>
      </c>
      <c r="Z13">
        <f>ROUND(Contratos[[#This Row],[dias ejecutados]]/(Contratos[[#This Row],[Fecha Finalizacion Programada]]-Contratos[[#This Row],[Fecha de Inicio]])*100,2)</f>
        <v>76.540000000000006</v>
      </c>
      <c r="AA13" s="24" t="s">
        <v>114</v>
      </c>
      <c r="AB13" s="24" t="s">
        <v>114</v>
      </c>
      <c r="AC13" s="47">
        <v>0</v>
      </c>
      <c r="AD13" s="24">
        <v>0</v>
      </c>
      <c r="AE13" s="24">
        <v>62792000</v>
      </c>
      <c r="AF13">
        <v>240</v>
      </c>
    </row>
    <row r="14" spans="2:32" x14ac:dyDescent="0.25">
      <c r="B14">
        <v>2023</v>
      </c>
      <c r="C14">
        <v>230148</v>
      </c>
      <c r="D14" t="s">
        <v>52</v>
      </c>
      <c r="E14" t="s">
        <v>69</v>
      </c>
      <c r="F14" t="s">
        <v>41</v>
      </c>
      <c r="G14" t="s">
        <v>43</v>
      </c>
      <c r="H14" t="s">
        <v>85</v>
      </c>
      <c r="I14" t="s">
        <v>45</v>
      </c>
      <c r="J14" t="s">
        <v>86</v>
      </c>
      <c r="K14" t="s">
        <v>49</v>
      </c>
      <c r="L14" s="1" t="s">
        <v>61</v>
      </c>
      <c r="M14">
        <v>52998279</v>
      </c>
      <c r="N14" t="s">
        <v>75</v>
      </c>
      <c r="O14" s="24">
        <v>40320000</v>
      </c>
      <c r="P14" s="24">
        <v>0</v>
      </c>
      <c r="Q14" s="24">
        <v>40320000</v>
      </c>
      <c r="R14" t="s">
        <v>51</v>
      </c>
      <c r="S14" t="s">
        <v>51</v>
      </c>
      <c r="T14" s="1">
        <v>44951</v>
      </c>
      <c r="U14" s="1">
        <v>44960</v>
      </c>
      <c r="V14">
        <v>300</v>
      </c>
      <c r="W14" s="1">
        <v>45263</v>
      </c>
      <c r="X14" s="24">
        <v>40320000</v>
      </c>
      <c r="Y14">
        <f>$D$5-Contratos[[#This Row],[Fecha de Inicio]]</f>
        <v>178</v>
      </c>
      <c r="Z14">
        <f>ROUND(Contratos[[#This Row],[dias ejecutados]]/(Contratos[[#This Row],[Fecha Finalizacion Programada]]-Contratos[[#This Row],[Fecha de Inicio]])*100,2)</f>
        <v>58.75</v>
      </c>
      <c r="AA14" s="24" t="s">
        <v>114</v>
      </c>
      <c r="AB14" s="24" t="s">
        <v>114</v>
      </c>
      <c r="AC14" s="47">
        <v>0</v>
      </c>
      <c r="AD14" s="24">
        <v>0</v>
      </c>
      <c r="AE14" s="24">
        <v>40320000</v>
      </c>
      <c r="AF14">
        <v>300</v>
      </c>
    </row>
    <row r="15" spans="2:32" x14ac:dyDescent="0.25">
      <c r="B15">
        <v>2023</v>
      </c>
      <c r="C15">
        <v>230269</v>
      </c>
      <c r="D15" t="s">
        <v>52</v>
      </c>
      <c r="E15" t="s">
        <v>69</v>
      </c>
      <c r="F15" t="s">
        <v>41</v>
      </c>
      <c r="G15" t="s">
        <v>43</v>
      </c>
      <c r="H15" t="s">
        <v>87</v>
      </c>
      <c r="I15" t="s">
        <v>45</v>
      </c>
      <c r="J15" t="s">
        <v>88</v>
      </c>
      <c r="K15" t="s">
        <v>49</v>
      </c>
      <c r="L15" s="1" t="s">
        <v>59</v>
      </c>
      <c r="M15">
        <v>1129499313</v>
      </c>
      <c r="N15" t="s">
        <v>110</v>
      </c>
      <c r="O15" s="24">
        <v>32256000</v>
      </c>
      <c r="P15" s="24">
        <v>0</v>
      </c>
      <c r="Q15" s="24">
        <v>32256000</v>
      </c>
      <c r="R15" t="s">
        <v>51</v>
      </c>
      <c r="S15" t="s">
        <v>51</v>
      </c>
      <c r="T15" s="1">
        <v>44980</v>
      </c>
      <c r="U15" s="1">
        <v>44987</v>
      </c>
      <c r="V15">
        <v>240</v>
      </c>
      <c r="W15" s="1">
        <v>45232</v>
      </c>
      <c r="X15" s="24">
        <v>32256000</v>
      </c>
      <c r="Y15">
        <f>$D$5-Contratos[[#This Row],[Fecha de Inicio]]</f>
        <v>151</v>
      </c>
      <c r="Z15">
        <f>ROUND(Contratos[[#This Row],[dias ejecutados]]/(Contratos[[#This Row],[Fecha Finalizacion Programada]]-Contratos[[#This Row],[Fecha de Inicio]])*100,2)</f>
        <v>61.63</v>
      </c>
      <c r="AA15" s="24" t="s">
        <v>114</v>
      </c>
      <c r="AB15" s="24" t="s">
        <v>114</v>
      </c>
      <c r="AC15" s="47">
        <v>0</v>
      </c>
      <c r="AD15" s="24">
        <v>0</v>
      </c>
      <c r="AE15" s="24">
        <v>32256000</v>
      </c>
      <c r="AF15">
        <v>240</v>
      </c>
    </row>
    <row r="16" spans="2:32" x14ac:dyDescent="0.25">
      <c r="B16">
        <v>2023</v>
      </c>
      <c r="C16">
        <v>230265</v>
      </c>
      <c r="D16" t="s">
        <v>52</v>
      </c>
      <c r="E16" t="s">
        <v>69</v>
      </c>
      <c r="F16" t="s">
        <v>41</v>
      </c>
      <c r="G16" t="s">
        <v>43</v>
      </c>
      <c r="H16" t="s">
        <v>89</v>
      </c>
      <c r="I16" t="s">
        <v>45</v>
      </c>
      <c r="J16" t="s">
        <v>90</v>
      </c>
      <c r="K16" t="s">
        <v>49</v>
      </c>
      <c r="L16" s="1" t="s">
        <v>62</v>
      </c>
      <c r="M16">
        <v>1032443264</v>
      </c>
      <c r="N16" t="s">
        <v>76</v>
      </c>
      <c r="O16" s="24">
        <v>37717800</v>
      </c>
      <c r="P16" s="24">
        <v>0</v>
      </c>
      <c r="Q16" s="24">
        <v>37717800</v>
      </c>
      <c r="R16" t="s">
        <v>51</v>
      </c>
      <c r="S16" t="s">
        <v>51</v>
      </c>
      <c r="T16" s="1">
        <v>44979</v>
      </c>
      <c r="U16" s="1">
        <v>44981</v>
      </c>
      <c r="V16">
        <v>222</v>
      </c>
      <c r="W16" s="1">
        <v>45205</v>
      </c>
      <c r="X16" s="24">
        <v>37717800</v>
      </c>
      <c r="Y16">
        <f>$D$5-Contratos[[#This Row],[Fecha de Inicio]]</f>
        <v>157</v>
      </c>
      <c r="Z16">
        <f>ROUND(Contratos[[#This Row],[dias ejecutados]]/(Contratos[[#This Row],[Fecha Finalizacion Programada]]-Contratos[[#This Row],[Fecha de Inicio]])*100,2)</f>
        <v>70.09</v>
      </c>
      <c r="AA16" s="24" t="s">
        <v>114</v>
      </c>
      <c r="AB16" s="24" t="s">
        <v>114</v>
      </c>
      <c r="AC16" s="47">
        <v>0</v>
      </c>
      <c r="AD16" s="24">
        <v>0</v>
      </c>
      <c r="AE16" s="24">
        <v>37717800</v>
      </c>
      <c r="AF16">
        <v>222</v>
      </c>
    </row>
    <row r="17" spans="2:32" x14ac:dyDescent="0.25">
      <c r="B17">
        <v>2023</v>
      </c>
      <c r="C17">
        <v>230268</v>
      </c>
      <c r="D17" t="s">
        <v>52</v>
      </c>
      <c r="E17" t="s">
        <v>69</v>
      </c>
      <c r="F17" t="s">
        <v>41</v>
      </c>
      <c r="G17" t="s">
        <v>43</v>
      </c>
      <c r="H17" t="s">
        <v>87</v>
      </c>
      <c r="I17" t="s">
        <v>45</v>
      </c>
      <c r="J17" t="s">
        <v>88</v>
      </c>
      <c r="K17" t="s">
        <v>49</v>
      </c>
      <c r="L17" s="1" t="s">
        <v>63</v>
      </c>
      <c r="M17">
        <v>1016084180</v>
      </c>
      <c r="N17" t="s">
        <v>111</v>
      </c>
      <c r="O17" s="24">
        <v>32256000</v>
      </c>
      <c r="P17" s="24">
        <v>0</v>
      </c>
      <c r="Q17" s="24">
        <v>32256000</v>
      </c>
      <c r="R17" t="s">
        <v>51</v>
      </c>
      <c r="S17" t="s">
        <v>51</v>
      </c>
      <c r="T17" s="1">
        <v>44980</v>
      </c>
      <c r="U17" s="1">
        <v>44987</v>
      </c>
      <c r="V17">
        <v>240</v>
      </c>
      <c r="W17" s="1">
        <v>45232</v>
      </c>
      <c r="X17" s="24">
        <v>32256000</v>
      </c>
      <c r="Y17">
        <f>$D$5-Contratos[[#This Row],[Fecha de Inicio]]</f>
        <v>151</v>
      </c>
      <c r="Z17">
        <f>ROUND(Contratos[[#This Row],[dias ejecutados]]/(Contratos[[#This Row],[Fecha Finalizacion Programada]]-Contratos[[#This Row],[Fecha de Inicio]])*100,2)</f>
        <v>61.63</v>
      </c>
      <c r="AA17" s="24" t="s">
        <v>114</v>
      </c>
      <c r="AB17" s="24" t="s">
        <v>114</v>
      </c>
      <c r="AC17" s="47">
        <v>0</v>
      </c>
      <c r="AD17" s="24">
        <v>0</v>
      </c>
      <c r="AE17" s="24">
        <v>32256000</v>
      </c>
      <c r="AF17">
        <v>240</v>
      </c>
    </row>
    <row r="18" spans="2:32" x14ac:dyDescent="0.25">
      <c r="B18">
        <v>2021</v>
      </c>
      <c r="C18">
        <v>210543</v>
      </c>
      <c r="D18" t="s">
        <v>52</v>
      </c>
      <c r="E18" t="s">
        <v>72</v>
      </c>
      <c r="F18" t="s">
        <v>53</v>
      </c>
      <c r="G18" t="s">
        <v>42</v>
      </c>
      <c r="H18" t="s">
        <v>79</v>
      </c>
      <c r="I18" t="s">
        <v>45</v>
      </c>
      <c r="J18" t="s">
        <v>91</v>
      </c>
      <c r="K18" t="s">
        <v>56</v>
      </c>
      <c r="L18" s="1" t="s">
        <v>64</v>
      </c>
      <c r="O18" s="24">
        <v>5181214000</v>
      </c>
      <c r="P18" s="24">
        <v>186795449</v>
      </c>
      <c r="Q18" s="24">
        <v>7764031594</v>
      </c>
      <c r="R18" t="s">
        <v>51</v>
      </c>
      <c r="S18" t="s">
        <v>51</v>
      </c>
      <c r="T18" s="1">
        <v>44529</v>
      </c>
      <c r="U18" s="1">
        <v>44539</v>
      </c>
      <c r="V18">
        <v>900</v>
      </c>
      <c r="W18" s="1">
        <v>45291</v>
      </c>
      <c r="X18" s="24">
        <v>5181214000</v>
      </c>
      <c r="Y18">
        <f>$D$5-Contratos[[#This Row],[Fecha de Inicio]]</f>
        <v>599</v>
      </c>
      <c r="Z18">
        <f>ROUND(Contratos[[#This Row],[dias ejecutados]]/(Contratos[[#This Row],[Fecha Finalizacion Programada]]-Contratos[[#This Row],[Fecha de Inicio]])*100,2)</f>
        <v>79.650000000000006</v>
      </c>
      <c r="AA18" s="24" t="s">
        <v>114</v>
      </c>
      <c r="AB18" s="24" t="s">
        <v>114</v>
      </c>
      <c r="AC18" s="47">
        <v>4</v>
      </c>
      <c r="AD18" s="24">
        <v>2582817594</v>
      </c>
      <c r="AE18" s="24">
        <v>7764031594</v>
      </c>
      <c r="AF18">
        <v>900</v>
      </c>
    </row>
    <row r="19" spans="2:32" x14ac:dyDescent="0.25">
      <c r="B19">
        <v>2023</v>
      </c>
      <c r="C19">
        <v>230391</v>
      </c>
      <c r="D19" t="s">
        <v>52</v>
      </c>
      <c r="E19" t="s">
        <v>70</v>
      </c>
      <c r="F19" t="s">
        <v>41</v>
      </c>
      <c r="G19" t="s">
        <v>43</v>
      </c>
      <c r="H19" t="s">
        <v>92</v>
      </c>
      <c r="I19" t="s">
        <v>93</v>
      </c>
      <c r="J19" t="s">
        <v>94</v>
      </c>
      <c r="K19" t="s">
        <v>49</v>
      </c>
      <c r="L19" s="1" t="s">
        <v>62</v>
      </c>
      <c r="M19">
        <v>1024478908</v>
      </c>
      <c r="N19" t="s">
        <v>112</v>
      </c>
      <c r="O19" s="24">
        <v>16285000</v>
      </c>
      <c r="P19" s="24">
        <v>0</v>
      </c>
      <c r="Q19" s="24">
        <v>16285000</v>
      </c>
      <c r="R19" t="s">
        <v>51</v>
      </c>
      <c r="S19" t="s">
        <v>51</v>
      </c>
      <c r="T19" s="1">
        <v>45015</v>
      </c>
      <c r="U19" s="1">
        <v>45026</v>
      </c>
      <c r="V19">
        <v>150</v>
      </c>
      <c r="W19" s="1">
        <v>45179</v>
      </c>
      <c r="X19" s="24">
        <v>16285000</v>
      </c>
      <c r="Y19">
        <f>$D$5-Contratos[[#This Row],[Fecha de Inicio]]</f>
        <v>112</v>
      </c>
      <c r="Z19">
        <f>ROUND(Contratos[[#This Row],[dias ejecutados]]/(Contratos[[#This Row],[Fecha Finalizacion Programada]]-Contratos[[#This Row],[Fecha de Inicio]])*100,2)</f>
        <v>73.2</v>
      </c>
      <c r="AA19" s="24" t="s">
        <v>114</v>
      </c>
      <c r="AB19" s="24" t="s">
        <v>114</v>
      </c>
      <c r="AC19" s="47">
        <v>0</v>
      </c>
      <c r="AD19" s="24">
        <v>0</v>
      </c>
      <c r="AE19" s="24">
        <v>16285000</v>
      </c>
      <c r="AF19">
        <v>150</v>
      </c>
    </row>
    <row r="20" spans="2:32" x14ac:dyDescent="0.25">
      <c r="B20">
        <v>2022</v>
      </c>
      <c r="C20">
        <v>220402</v>
      </c>
      <c r="D20" t="s">
        <v>52</v>
      </c>
      <c r="E20" t="s">
        <v>71</v>
      </c>
      <c r="F20" t="s">
        <v>53</v>
      </c>
      <c r="G20" t="s">
        <v>42</v>
      </c>
      <c r="H20" t="s">
        <v>95</v>
      </c>
      <c r="I20" t="s">
        <v>45</v>
      </c>
      <c r="J20" t="s">
        <v>96</v>
      </c>
      <c r="K20" t="s">
        <v>56</v>
      </c>
      <c r="L20" s="1" t="s">
        <v>65</v>
      </c>
      <c r="O20" s="24">
        <v>280415357</v>
      </c>
      <c r="P20" s="24">
        <v>68425000</v>
      </c>
      <c r="Q20" s="24">
        <v>420367092</v>
      </c>
      <c r="R20" t="s">
        <v>51</v>
      </c>
      <c r="S20" t="s">
        <v>51</v>
      </c>
      <c r="T20" s="1">
        <v>44727</v>
      </c>
      <c r="U20" s="1">
        <v>44757</v>
      </c>
      <c r="V20">
        <v>360</v>
      </c>
      <c r="W20" s="1">
        <v>45184</v>
      </c>
      <c r="X20" s="24">
        <v>280415357</v>
      </c>
      <c r="Y20">
        <f>$D$5-Contratos[[#This Row],[Fecha de Inicio]]</f>
        <v>381</v>
      </c>
      <c r="Z20">
        <f>ROUND(Contratos[[#This Row],[dias ejecutados]]/(Contratos[[#This Row],[Fecha Finalizacion Programada]]-Contratos[[#This Row],[Fecha de Inicio]])*100,2)</f>
        <v>89.23</v>
      </c>
      <c r="AA20" s="24" t="s">
        <v>114</v>
      </c>
      <c r="AB20" s="24" t="s">
        <v>114</v>
      </c>
      <c r="AC20" s="47">
        <v>2</v>
      </c>
      <c r="AD20" s="24">
        <v>139951735</v>
      </c>
      <c r="AE20" s="24">
        <v>420367092</v>
      </c>
      <c r="AF20">
        <v>420</v>
      </c>
    </row>
    <row r="21" spans="2:32" x14ac:dyDescent="0.25">
      <c r="B21">
        <v>2022</v>
      </c>
      <c r="C21">
        <v>220402</v>
      </c>
      <c r="D21" t="s">
        <v>52</v>
      </c>
      <c r="E21" t="s">
        <v>71</v>
      </c>
      <c r="F21" t="s">
        <v>53</v>
      </c>
      <c r="G21" t="s">
        <v>42</v>
      </c>
      <c r="H21" t="s">
        <v>95</v>
      </c>
      <c r="I21" t="s">
        <v>45</v>
      </c>
      <c r="J21" t="s">
        <v>96</v>
      </c>
      <c r="K21" t="s">
        <v>48</v>
      </c>
      <c r="L21" s="1" t="s">
        <v>59</v>
      </c>
      <c r="O21" s="24">
        <v>280415357</v>
      </c>
      <c r="P21" s="24">
        <v>0</v>
      </c>
      <c r="Q21" s="24">
        <v>420367092</v>
      </c>
      <c r="R21">
        <v>60</v>
      </c>
      <c r="S21">
        <v>420</v>
      </c>
      <c r="T21" s="1">
        <v>44727</v>
      </c>
      <c r="U21" s="1">
        <v>44757</v>
      </c>
      <c r="V21">
        <v>360</v>
      </c>
      <c r="W21" s="1">
        <v>45184</v>
      </c>
      <c r="X21" s="24">
        <v>280415357</v>
      </c>
      <c r="Y21">
        <f>$D$5-Contratos[[#This Row],[Fecha de Inicio]]</f>
        <v>381</v>
      </c>
      <c r="Z21">
        <f>ROUND(Contratos[[#This Row],[dias ejecutados]]/(Contratos[[#This Row],[Fecha Finalizacion Programada]]-Contratos[[#This Row],[Fecha de Inicio]])*100,2)</f>
        <v>89.23</v>
      </c>
      <c r="AA21" s="24" t="s">
        <v>114</v>
      </c>
      <c r="AB21" s="24" t="s">
        <v>114</v>
      </c>
      <c r="AC21" s="47">
        <v>2</v>
      </c>
      <c r="AD21" s="24">
        <v>139951735</v>
      </c>
      <c r="AE21" s="24">
        <v>420367092</v>
      </c>
      <c r="AF21">
        <v>420</v>
      </c>
    </row>
    <row r="22" spans="2:32" x14ac:dyDescent="0.25">
      <c r="B22">
        <v>2023</v>
      </c>
      <c r="C22">
        <v>230424</v>
      </c>
      <c r="D22" t="s">
        <v>52</v>
      </c>
      <c r="E22" t="s">
        <v>70</v>
      </c>
      <c r="F22" t="s">
        <v>97</v>
      </c>
      <c r="G22" t="s">
        <v>98</v>
      </c>
      <c r="H22" t="s">
        <v>79</v>
      </c>
      <c r="I22" t="s">
        <v>45</v>
      </c>
      <c r="J22" t="s">
        <v>99</v>
      </c>
      <c r="K22" t="s">
        <v>47</v>
      </c>
      <c r="L22" s="1" t="s">
        <v>63</v>
      </c>
      <c r="O22" s="24">
        <v>632223200</v>
      </c>
      <c r="P22" s="24">
        <v>176143795</v>
      </c>
      <c r="Q22" s="24">
        <v>933119852</v>
      </c>
      <c r="R22">
        <v>21</v>
      </c>
      <c r="S22">
        <v>111</v>
      </c>
      <c r="T22" s="1">
        <v>45016</v>
      </c>
      <c r="U22" s="1">
        <v>45026</v>
      </c>
      <c r="V22">
        <v>90</v>
      </c>
      <c r="W22" s="1">
        <v>45159</v>
      </c>
      <c r="X22" s="24">
        <v>632223200</v>
      </c>
      <c r="Y22">
        <f>$D$5-Contratos[[#This Row],[Fecha de Inicio]]</f>
        <v>112</v>
      </c>
      <c r="Z22">
        <f>ROUND(Contratos[[#This Row],[dias ejecutados]]/(Contratos[[#This Row],[Fecha Finalizacion Programada]]-Contratos[[#This Row],[Fecha de Inicio]])*100,2)</f>
        <v>84.21</v>
      </c>
      <c r="AA22" s="24" t="s">
        <v>114</v>
      </c>
      <c r="AB22" s="24" t="s">
        <v>114</v>
      </c>
      <c r="AC22" s="47">
        <v>2</v>
      </c>
      <c r="AD22" s="24">
        <v>300896652</v>
      </c>
      <c r="AE22" s="24">
        <v>933119852</v>
      </c>
      <c r="AF22">
        <v>132</v>
      </c>
    </row>
    <row r="23" spans="2:32" x14ac:dyDescent="0.25">
      <c r="B23">
        <v>2023</v>
      </c>
      <c r="C23">
        <v>230424</v>
      </c>
      <c r="D23" t="s">
        <v>52</v>
      </c>
      <c r="E23" t="s">
        <v>70</v>
      </c>
      <c r="F23" t="s">
        <v>97</v>
      </c>
      <c r="G23" t="s">
        <v>98</v>
      </c>
      <c r="H23" t="s">
        <v>79</v>
      </c>
      <c r="I23" t="s">
        <v>45</v>
      </c>
      <c r="J23" t="s">
        <v>99</v>
      </c>
      <c r="K23" t="s">
        <v>47</v>
      </c>
      <c r="L23" s="1" t="s">
        <v>62</v>
      </c>
      <c r="O23" s="24">
        <v>632223200</v>
      </c>
      <c r="P23" s="24">
        <v>124752857</v>
      </c>
      <c r="Q23" s="24">
        <v>933119852</v>
      </c>
      <c r="R23">
        <v>21</v>
      </c>
      <c r="S23">
        <v>132</v>
      </c>
      <c r="T23" s="1">
        <v>45016</v>
      </c>
      <c r="U23" s="1">
        <v>45026</v>
      </c>
      <c r="V23">
        <v>90</v>
      </c>
      <c r="W23" s="1">
        <v>45159</v>
      </c>
      <c r="X23" s="24">
        <v>632223200</v>
      </c>
      <c r="Y23">
        <f>$D$5-Contratos[[#This Row],[Fecha de Inicio]]</f>
        <v>112</v>
      </c>
      <c r="Z23">
        <f>ROUND(Contratos[[#This Row],[dias ejecutados]]/(Contratos[[#This Row],[Fecha Finalizacion Programada]]-Contratos[[#This Row],[Fecha de Inicio]])*100,2)</f>
        <v>84.21</v>
      </c>
      <c r="AA23" s="24" t="s">
        <v>114</v>
      </c>
      <c r="AB23" s="24" t="s">
        <v>114</v>
      </c>
      <c r="AC23" s="47">
        <v>2</v>
      </c>
      <c r="AD23" s="24">
        <v>300896652</v>
      </c>
      <c r="AE23" s="24">
        <v>933119852</v>
      </c>
      <c r="AF23">
        <v>132</v>
      </c>
    </row>
    <row r="24" spans="2:32" x14ac:dyDescent="0.25">
      <c r="B24">
        <v>2023</v>
      </c>
      <c r="C24">
        <v>230448</v>
      </c>
      <c r="D24" t="s">
        <v>52</v>
      </c>
      <c r="E24" t="s">
        <v>70</v>
      </c>
      <c r="F24" t="s">
        <v>41</v>
      </c>
      <c r="G24" t="s">
        <v>50</v>
      </c>
      <c r="H24" t="s">
        <v>92</v>
      </c>
      <c r="I24" t="s">
        <v>93</v>
      </c>
      <c r="J24" t="s">
        <v>100</v>
      </c>
      <c r="K24" t="s">
        <v>49</v>
      </c>
      <c r="L24" s="1" t="s">
        <v>66</v>
      </c>
      <c r="M24">
        <v>1012406997</v>
      </c>
      <c r="N24" t="s">
        <v>77</v>
      </c>
      <c r="O24" s="24">
        <v>7755000</v>
      </c>
      <c r="P24" s="24">
        <v>0</v>
      </c>
      <c r="Q24" s="24">
        <v>7755000</v>
      </c>
      <c r="R24" t="s">
        <v>51</v>
      </c>
      <c r="S24" t="s">
        <v>51</v>
      </c>
      <c r="T24" s="1">
        <v>45033</v>
      </c>
      <c r="U24" s="1">
        <v>45034</v>
      </c>
      <c r="V24">
        <v>150</v>
      </c>
      <c r="W24" s="1">
        <v>45187</v>
      </c>
      <c r="X24" s="24">
        <v>7755000</v>
      </c>
      <c r="Y24">
        <f>$D$5-Contratos[[#This Row],[Fecha de Inicio]]</f>
        <v>104</v>
      </c>
      <c r="Z24">
        <f>ROUND(Contratos[[#This Row],[dias ejecutados]]/(Contratos[[#This Row],[Fecha Finalizacion Programada]]-Contratos[[#This Row],[Fecha de Inicio]])*100,2)</f>
        <v>67.97</v>
      </c>
      <c r="AA24" s="24" t="s">
        <v>114</v>
      </c>
      <c r="AB24" s="24" t="s">
        <v>114</v>
      </c>
      <c r="AC24" s="47">
        <v>0</v>
      </c>
      <c r="AD24" s="24">
        <v>0</v>
      </c>
      <c r="AE24" s="24">
        <v>7755000</v>
      </c>
      <c r="AF24">
        <v>150</v>
      </c>
    </row>
    <row r="25" spans="2:32" x14ac:dyDescent="0.25">
      <c r="B25">
        <v>2022</v>
      </c>
      <c r="C25">
        <v>220428</v>
      </c>
      <c r="D25" t="s">
        <v>52</v>
      </c>
      <c r="E25" t="s">
        <v>71</v>
      </c>
      <c r="F25" t="s">
        <v>44</v>
      </c>
      <c r="G25" t="s">
        <v>54</v>
      </c>
      <c r="H25" t="s">
        <v>101</v>
      </c>
      <c r="I25" t="s">
        <v>45</v>
      </c>
      <c r="J25" t="s">
        <v>102</v>
      </c>
      <c r="K25" t="s">
        <v>56</v>
      </c>
      <c r="L25" s="1" t="s">
        <v>62</v>
      </c>
      <c r="O25" s="24">
        <v>49881570</v>
      </c>
      <c r="P25" s="24">
        <v>24940785</v>
      </c>
      <c r="Q25" s="24">
        <v>74822355</v>
      </c>
      <c r="R25" t="s">
        <v>51</v>
      </c>
      <c r="S25" t="s">
        <v>51</v>
      </c>
      <c r="T25" s="1">
        <v>44763</v>
      </c>
      <c r="U25" s="1">
        <v>44774</v>
      </c>
      <c r="V25">
        <v>180</v>
      </c>
      <c r="W25" s="1">
        <v>45139</v>
      </c>
      <c r="X25" s="24">
        <v>49881570</v>
      </c>
      <c r="Y25">
        <f>$D$5-Contratos[[#This Row],[Fecha de Inicio]]</f>
        <v>364</v>
      </c>
      <c r="Z25">
        <f>ROUND(Contratos[[#This Row],[dias ejecutados]]/(Contratos[[#This Row],[Fecha Finalizacion Programada]]-Contratos[[#This Row],[Fecha de Inicio]])*100,2)</f>
        <v>99.73</v>
      </c>
      <c r="AA25" s="24" t="s">
        <v>114</v>
      </c>
      <c r="AB25" s="24" t="s">
        <v>114</v>
      </c>
      <c r="AC25" s="47">
        <v>1</v>
      </c>
      <c r="AD25" s="24">
        <v>24940785</v>
      </c>
      <c r="AE25" s="24">
        <v>74822355</v>
      </c>
      <c r="AF25">
        <v>360</v>
      </c>
    </row>
    <row r="26" spans="2:32" x14ac:dyDescent="0.25">
      <c r="B26">
        <v>2023</v>
      </c>
      <c r="C26">
        <v>230558</v>
      </c>
      <c r="D26" t="s">
        <v>52</v>
      </c>
      <c r="E26" t="s">
        <v>70</v>
      </c>
      <c r="F26" t="s">
        <v>44</v>
      </c>
      <c r="G26" t="s">
        <v>42</v>
      </c>
      <c r="H26" t="s">
        <v>103</v>
      </c>
      <c r="I26" t="s">
        <v>45</v>
      </c>
      <c r="J26" t="s">
        <v>104</v>
      </c>
      <c r="K26" t="s">
        <v>56</v>
      </c>
      <c r="L26" s="1" t="s">
        <v>67</v>
      </c>
      <c r="O26" s="24">
        <v>7657000</v>
      </c>
      <c r="P26" s="24">
        <v>2353000</v>
      </c>
      <c r="Q26" s="24">
        <v>10010000</v>
      </c>
      <c r="R26" t="s">
        <v>51</v>
      </c>
      <c r="S26" t="s">
        <v>51</v>
      </c>
      <c r="T26" s="1">
        <v>45061</v>
      </c>
      <c r="U26" s="1">
        <v>45078</v>
      </c>
      <c r="V26">
        <v>210</v>
      </c>
      <c r="W26" s="1">
        <v>45292</v>
      </c>
      <c r="X26" s="24">
        <v>7657000</v>
      </c>
      <c r="Y26">
        <f>$D$5-Contratos[[#This Row],[Fecha de Inicio]]</f>
        <v>60</v>
      </c>
      <c r="Z26">
        <f>ROUND(Contratos[[#This Row],[dias ejecutados]]/(Contratos[[#This Row],[Fecha Finalizacion Programada]]-Contratos[[#This Row],[Fecha de Inicio]])*100,2)</f>
        <v>28.04</v>
      </c>
      <c r="AA26" s="24" t="s">
        <v>114</v>
      </c>
      <c r="AB26" s="24" t="s">
        <v>114</v>
      </c>
      <c r="AC26" s="47">
        <v>1</v>
      </c>
      <c r="AD26" s="24">
        <v>2353000</v>
      </c>
      <c r="AE26" s="24">
        <v>10010000</v>
      </c>
      <c r="AF26">
        <v>210</v>
      </c>
    </row>
    <row r="27" spans="2:32" x14ac:dyDescent="0.25">
      <c r="B27">
        <v>2022</v>
      </c>
      <c r="C27">
        <v>220888</v>
      </c>
      <c r="D27" t="s">
        <v>52</v>
      </c>
      <c r="E27" t="s">
        <v>71</v>
      </c>
      <c r="F27" t="s">
        <v>97</v>
      </c>
      <c r="G27" t="s">
        <v>105</v>
      </c>
      <c r="H27" t="s">
        <v>79</v>
      </c>
      <c r="I27" t="s">
        <v>45</v>
      </c>
      <c r="J27" t="s">
        <v>106</v>
      </c>
      <c r="K27" t="s">
        <v>57</v>
      </c>
      <c r="L27" s="1" t="s">
        <v>63</v>
      </c>
      <c r="O27" s="24">
        <v>7099999524</v>
      </c>
      <c r="P27" s="24">
        <v>0</v>
      </c>
      <c r="Q27" s="24">
        <v>7099999524</v>
      </c>
      <c r="R27" t="s">
        <v>51</v>
      </c>
      <c r="S27" t="s">
        <v>51</v>
      </c>
      <c r="T27" s="1">
        <v>44911</v>
      </c>
      <c r="U27" s="1">
        <v>44928</v>
      </c>
      <c r="V27">
        <v>360</v>
      </c>
      <c r="W27" s="1">
        <v>45291</v>
      </c>
      <c r="X27" s="24">
        <v>7099999524</v>
      </c>
      <c r="Y27">
        <f>$D$5-Contratos[[#This Row],[Fecha de Inicio]]</f>
        <v>210</v>
      </c>
      <c r="Z27">
        <f>ROUND(Contratos[[#This Row],[dias ejecutados]]/(Contratos[[#This Row],[Fecha Finalizacion Programada]]-Contratos[[#This Row],[Fecha de Inicio]])*100,2)</f>
        <v>57.85</v>
      </c>
      <c r="AA27" s="24" t="s">
        <v>114</v>
      </c>
      <c r="AB27" s="24" t="s">
        <v>114</v>
      </c>
      <c r="AC27" s="47">
        <v>0</v>
      </c>
      <c r="AD27" s="24">
        <v>0</v>
      </c>
      <c r="AE27" s="24">
        <v>7099999524</v>
      </c>
      <c r="AF27">
        <v>360</v>
      </c>
    </row>
    <row r="28" spans="2:32" x14ac:dyDescent="0.25">
      <c r="B28">
        <v>2022</v>
      </c>
      <c r="C28">
        <v>220917</v>
      </c>
      <c r="D28" t="s">
        <v>52</v>
      </c>
      <c r="E28" t="s">
        <v>68</v>
      </c>
      <c r="F28" t="s">
        <v>97</v>
      </c>
      <c r="G28" t="s">
        <v>107</v>
      </c>
      <c r="H28" t="s">
        <v>108</v>
      </c>
      <c r="I28" t="s">
        <v>45</v>
      </c>
      <c r="J28" t="s">
        <v>109</v>
      </c>
      <c r="K28" t="s">
        <v>48</v>
      </c>
      <c r="L28" s="1" t="s">
        <v>61</v>
      </c>
      <c r="O28" s="24">
        <v>267206500</v>
      </c>
      <c r="P28" s="24">
        <v>0</v>
      </c>
      <c r="Q28" s="24">
        <v>267206500</v>
      </c>
      <c r="R28">
        <v>60</v>
      </c>
      <c r="S28">
        <v>240</v>
      </c>
      <c r="T28" s="1">
        <v>44924</v>
      </c>
      <c r="U28" s="1">
        <v>44949</v>
      </c>
      <c r="V28">
        <v>180</v>
      </c>
      <c r="W28" s="1">
        <v>45192</v>
      </c>
      <c r="X28" s="24">
        <v>267206500</v>
      </c>
      <c r="Y28">
        <f>$D$5-Contratos[[#This Row],[Fecha de Inicio]]</f>
        <v>189</v>
      </c>
      <c r="Z28">
        <f>ROUND(Contratos[[#This Row],[dias ejecutados]]/(Contratos[[#This Row],[Fecha Finalizacion Programada]]-Contratos[[#This Row],[Fecha de Inicio]])*100,2)</f>
        <v>77.78</v>
      </c>
      <c r="AA28" s="24" t="s">
        <v>114</v>
      </c>
      <c r="AB28" s="24" t="s">
        <v>114</v>
      </c>
      <c r="AC28" s="47">
        <v>1</v>
      </c>
      <c r="AD28" s="24">
        <v>0</v>
      </c>
      <c r="AE28" s="24">
        <v>267206500</v>
      </c>
      <c r="AF28">
        <v>240</v>
      </c>
    </row>
  </sheetData>
  <sheetProtection sheet="1" objects="1" scenarios="1"/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cp:lastPrinted>2022-12-01T01:47:00Z</cp:lastPrinted>
  <dcterms:created xsi:type="dcterms:W3CDTF">2022-10-06T16:30:05Z</dcterms:created>
  <dcterms:modified xsi:type="dcterms:W3CDTF">2023-08-31T04:44:48Z</dcterms:modified>
</cp:coreProperties>
</file>