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hidePivotFieldList="1"/>
  <mc:AlternateContent xmlns:mc="http://schemas.openxmlformats.org/markup-compatibility/2006">
    <mc:Choice Requires="x15">
      <x15ac:absPath xmlns:x15ac="http://schemas.microsoft.com/office/spreadsheetml/2010/11/ac" url="D:\SDH\1_Informes_SDH\9_Pagina_web\"/>
    </mc:Choice>
  </mc:AlternateContent>
  <xr:revisionPtr revIDLastSave="0" documentId="13_ncr:1_{6733A02A-5AC6-4926-8095-09751BF02FB8}" xr6:coauthVersionLast="41" xr6:coauthVersionMax="41" xr10:uidLastSave="{00000000-0000-0000-0000-000000000000}"/>
  <workbookProtection lockStructure="1"/>
  <bookViews>
    <workbookView xWindow="-120" yWindow="-120" windowWidth="20730" windowHeight="11160" xr2:uid="{00000000-000D-0000-FFFF-FFFF00000000}"/>
  </bookViews>
  <sheets>
    <sheet name="resumen" sheetId="1" r:id="rId1"/>
    <sheet name="Detalle" sheetId="2" r:id="rId2"/>
  </sheets>
  <definedNames>
    <definedName name="_xlnm._FilterDatabase" localSheetId="1" hidden="1">Detalle!$B$10:$L$29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2" i="2" l="1"/>
  <c r="Y13" i="2"/>
  <c r="Y14" i="2"/>
  <c r="Z14" i="2" s="1"/>
  <c r="Y15" i="2"/>
  <c r="Z15" i="2" s="1"/>
  <c r="Y16" i="2"/>
  <c r="Y17" i="2"/>
  <c r="Y18" i="2"/>
  <c r="Y19" i="2"/>
  <c r="Z19" i="2" s="1"/>
  <c r="Y20" i="2"/>
  <c r="Y21" i="2"/>
  <c r="Z21" i="2" s="1"/>
  <c r="Y22" i="2"/>
  <c r="Z22" i="2" s="1"/>
  <c r="Y23" i="2"/>
  <c r="Z23" i="2" s="1"/>
  <c r="Y24" i="2"/>
  <c r="Y25" i="2"/>
  <c r="Y26" i="2"/>
  <c r="Z26" i="2" s="1"/>
  <c r="Y27" i="2"/>
  <c r="Z27" i="2" s="1"/>
  <c r="Y28" i="2"/>
  <c r="Y29" i="2"/>
  <c r="Z29" i="2" s="1"/>
  <c r="Z12" i="2"/>
  <c r="Z13" i="2"/>
  <c r="Z16" i="2"/>
  <c r="Z17" i="2"/>
  <c r="Z18" i="2"/>
  <c r="Z20" i="2"/>
  <c r="Z24" i="2"/>
  <c r="Z25" i="2"/>
  <c r="Z28" i="2"/>
  <c r="Y11" i="2" l="1"/>
  <c r="Z11" i="2" l="1"/>
</calcChain>
</file>

<file path=xl/sharedStrings.xml><?xml version="1.0" encoding="utf-8"?>
<sst xmlns="http://schemas.openxmlformats.org/spreadsheetml/2006/main" count="236" uniqueCount="114">
  <si>
    <t>Total general</t>
  </si>
  <si>
    <t>Fuente: Datos Abiertos, BogData</t>
  </si>
  <si>
    <t>No. Contratos/Conv</t>
  </si>
  <si>
    <t>VIGENCIA</t>
  </si>
  <si>
    <t>NÚMERO CONTRATO</t>
  </si>
  <si>
    <t>CLASE MODIFICACIÓN</t>
  </si>
  <si>
    <t>FECHA SUSCRIPCIÓN DE LA MODIFICACIÓN</t>
  </si>
  <si>
    <t>IDENTIFICACIÓN CONTRATISTA</t>
  </si>
  <si>
    <t>OBJETO</t>
  </si>
  <si>
    <t>VALOR CONTRATO PRINCIPAL</t>
  </si>
  <si>
    <t>VALOR ADICIÓN</t>
  </si>
  <si>
    <t>VALOR TOTAL</t>
  </si>
  <si>
    <t>PLAZO MODIFICACIÓN (Días)</t>
  </si>
  <si>
    <t>Fecha de suscripción</t>
  </si>
  <si>
    <t>Fecha de Inicio</t>
  </si>
  <si>
    <t>Plazo Inicial (dias)</t>
  </si>
  <si>
    <t>Fecha Finalizacion Programada</t>
  </si>
  <si>
    <t>Valor del Contrato
inical</t>
  </si>
  <si>
    <t>dias ejecutados</t>
  </si>
  <si>
    <t>% Ejecución</t>
  </si>
  <si>
    <t>Recursos pendientes de ejecutar.</t>
  </si>
  <si>
    <t>Cantidad de Adiciones/
prórrogas</t>
  </si>
  <si>
    <t>Vr. Adiciones</t>
  </si>
  <si>
    <t>Vr. Total con Adiciones</t>
  </si>
  <si>
    <t>NOMBRE UNIDAD EJECUTORA</t>
  </si>
  <si>
    <t>DEPENDENCIA DESTINO</t>
  </si>
  <si>
    <t>PROCESO SELECCIÓN</t>
  </si>
  <si>
    <t>CLASE CONTRATO</t>
  </si>
  <si>
    <t>DATOS DE LA MODIFICAION SUSCRITA EN EL PERIODO</t>
  </si>
  <si>
    <t>INFORMACIÓN CONSOLIDADA DEL CONTRATO A LA FECHA CON TODAS LAS NOVEDADES/CAMBIOS Y/O MODIFICACIONES</t>
  </si>
  <si>
    <t>INFORMACIÓN GENERAL DEL CONTRATO MODIFICADO</t>
  </si>
  <si>
    <t>PORTAL CONTRATACION</t>
  </si>
  <si>
    <t>URL SECOP</t>
  </si>
  <si>
    <t>PLAZO TOTAL
(DÍAS)*</t>
  </si>
  <si>
    <t>* Los plazos en días se contabilizan a partir de meses contables de 30 días</t>
  </si>
  <si>
    <t xml:space="preserve">Corte: </t>
  </si>
  <si>
    <t>Del</t>
  </si>
  <si>
    <t>Hasta</t>
  </si>
  <si>
    <t>RAZÓN SOCIAL
CESIONARIO</t>
  </si>
  <si>
    <t>Recursos totales Ejecutados o pagados</t>
  </si>
  <si>
    <t>Tipo Modificaciones</t>
  </si>
  <si>
    <t>Modalidad / Clase Contrato - Conve</t>
  </si>
  <si>
    <t>Directa Prestacion Servicios Profesionales y Apoyo a la Gestión</t>
  </si>
  <si>
    <t>Prestación de Servicios</t>
  </si>
  <si>
    <t>Prestación Servicios Profesionales</t>
  </si>
  <si>
    <t>Mínima Cuantía</t>
  </si>
  <si>
    <t>0111-01</t>
  </si>
  <si>
    <t>Plazo total con prorrogas (días)</t>
  </si>
  <si>
    <t>4 4. Adición / Prórroga</t>
  </si>
  <si>
    <t>3 3. Prorroga</t>
  </si>
  <si>
    <t>1 1. Cesión</t>
  </si>
  <si>
    <t>Prestación Servicio Apoyo a la Gestión</t>
  </si>
  <si>
    <t>Secretaría Distrital de Hacienda
Gestión Contractual Marzo 2023 - Modificaciones</t>
  </si>
  <si>
    <t/>
  </si>
  <si>
    <t>Secretaría Distrital de Hacienda
Gestión Contractual Junio 2023 - Modificaciones</t>
  </si>
  <si>
    <t>SECOP-II</t>
  </si>
  <si>
    <t>https://community.secop.gov.co/Public/Tendering/OpportunityDetail/Index?noticeUID=CO1.NTC.3753799&amp;isFromPublicArea=True&amp;isModal=true&amp;asPopupView=true</t>
  </si>
  <si>
    <t>https://community.secop.gov.co/Public/Tendering/OpportunityDetail/Index?noticeUID=CO1.NTC.3746720&amp;isFromPublicArea=True&amp;isModal=true&amp;asPopupView=true</t>
  </si>
  <si>
    <t>https://community.secop.gov.co/Public/Tendering/OpportunityDetail/Index?noticeUID=CO1.NTC.4125213&amp;isFromPublicArea=True&amp;isModal=true&amp;asPopupView=true</t>
  </si>
  <si>
    <t>https://community.secop.gov.co/Public/Tendering/OpportunityDetail/Index?noticeUID=CO1.NTC.3784938&amp;isFromPublicArea=True&amp;isModal=true&amp;asPopupView=true</t>
  </si>
  <si>
    <t>https://community.secop.gov.co/Public/Tendering/OpportunityDetail/Index?noticeUID=CO1.NTC.3946747&amp;isFromPublicArea=True&amp;isModal=true&amp;asPopupView=true</t>
  </si>
  <si>
    <t>https://community.secop.gov.co/Public/Tendering/OpportunityDetail/Index?noticeUID=CO1.NTC.4123742&amp;isFromPublicArea=True&amp;isModal=true&amp;asPopupView=true</t>
  </si>
  <si>
    <t>https://community.secop.gov.co/Public/Tendering/OpportunityDetail/Index?noticeUID=CO1.NTC.3988370&amp;isFromPublicArea=True&amp;isModal=true&amp;asPopupView=true</t>
  </si>
  <si>
    <t>https://community.secop.gov.co/Public/Tendering/OpportunityDetail/Index?noticeUID=CO1.NTC.2143740&amp;isFromPublicArea=True&amp;isModal=true&amp;asPopupView=true</t>
  </si>
  <si>
    <t>https://community.secop.gov.co/Public/Tendering/OpportunityDetail/Index?noticeUID=CO1.NTC.2898101&amp;isFromPublicArea=True&amp;isModal=true&amp;asPopupView=true</t>
  </si>
  <si>
    <t>https://community.secop.gov.co/Public/Tendering/OpportunityDetail/Index?noticeUID=CO1.NTC.2939124&amp;isFromPublicArea=True&amp;isModal=true&amp;asPopupView=true</t>
  </si>
  <si>
    <t>https://community.secop.gov.co/Public/Tendering/OpportunityDetail/Index?noticeUID=CO1.NTC.2347319&amp;isFromPublicArea=True&amp;isModal=true&amp;asPopupView=true</t>
  </si>
  <si>
    <t>https://community.secop.gov.co/Public/Tendering/OpportunityDetail/Index?noticeUID=CO1.NTC.4236992&amp;isFromPublicArea=True&amp;isModal=true&amp;asPopupView=true</t>
  </si>
  <si>
    <t>https://community.secop.gov.co/Public/Tendering/OpportunityDetail/Index?noticeUID=CO1.NTC.4317718&amp;isFromPublicArea=True&amp;isModal=true&amp;asPopupView=true</t>
  </si>
  <si>
    <t>https://community.secop.gov.co/Public/Tendering/OpportunityDetail/Index?noticeUID=CO1.NTC.4327366&amp;isFromPublicArea=True&amp;isModal=true&amp;asPopupView=true</t>
  </si>
  <si>
    <t>https://community.secop.gov.co/Public/Tendering/OpportunityDetail/Index?noticeUID=CO1.NTC.4442488&amp;isFromPublicArea=True&amp;isModal=true&amp;asPopupView=true</t>
  </si>
  <si>
    <t>https://community.secop.gov.co/Public/Tendering/OpportunityDetail/Index?noticeUID=CO1.NTC.3091117&amp;isFromPublicArea=True&amp;isModal=true&amp;asPopupView=true</t>
  </si>
  <si>
    <t>OF. ASESORA DE COMUNICACIONES</t>
  </si>
  <si>
    <t>Prestar los servicios profesionales para apoyar a la Oficina Asesora deComunicaciones en las actividades de manejo de las redes sociales de laEntidad y de los contenidos de sinergias de Alcaldía Mayor y demásentidades del Distrito.</t>
  </si>
  <si>
    <t>Prestar los servicios profesionales para apoyar a la Oficina Asesora deComunicaciones en la atención a medios de comunicación, en la difusiónde contenidos de la Secretaría Distrital de Hacienda y en la redacciónde información para las diferentes piezas de comunicación de la entidad.</t>
  </si>
  <si>
    <t>Prestar los servicios profesionales para efectuar la gestiónpresupuestal, administrativa, precontractual, contractual y postcontractual de los trámites a cargo de la Oficina Asesora de Comunicaciones,así como todas aquellas actividades de planeación de la dependencia, deacuerdo con la normativa vigente y los procedimientos de gestión decalidad y contratación de la Entidad</t>
  </si>
  <si>
    <t>OF. TECNICA SISTEMA GESTION DOCUMENTAL</t>
  </si>
  <si>
    <t>Prestar servicios profesionales para participar en los procesos detransferencias secundarias y descripción documental de la SecretaríaDistrital de Hacienda.</t>
  </si>
  <si>
    <t>DESPACHO DIR. DISTRITAL PRESUPUESTO</t>
  </si>
  <si>
    <t>Prestar servicios profesionales a la Dirección Distrital de Presupuestode la Secretaría Distrital de Hacienda, para apoyar el seguimiento de lagestión administrativa de carácter presupuestal, así como, laconsolidación y revisión de información presupuestal de las entidades yel uso de los recursos.</t>
  </si>
  <si>
    <t>SUBD. EDUCACION TRIBUTARIA Y SERVICIO</t>
  </si>
  <si>
    <t>Prestar servicios profesionales para el apoyo en las respuestas depeticiones ciudadanas, desarrollo de actividades de seguimiento a lasactuaciones administrativas, radicaciones virtuales, realización deinformes teniendo en cuenta el marco jurídico aplicable y loslineamientos de competencia de la Dirección Distrital de Impuestos deBogotá.</t>
  </si>
  <si>
    <t>DESPACHO DIR. INFORMATICA Y TECNOLOGIA</t>
  </si>
  <si>
    <t>Prestar los servicios profesionales de apoyo y revisión jurídica de ladocumentación derivada de preparación, ejecución y liquidación decontratos a cargo del Ordenador del Gasto de la Dirección de Informáticay Tecnología de la Secretaría Distrital de Hacienda.</t>
  </si>
  <si>
    <t>Selección Abreviada - Subasta Inversa</t>
  </si>
  <si>
    <t>SUBD. INFRAESTRUCTURA TIC</t>
  </si>
  <si>
    <t>Suministro de certificados para servidor y sitio seguro, firma digitalde personas, así como el servicio de estampado cronológico y correoelectrónico certificado, para garantizar el firmado electrónico dedocumentos generados por la Secretaria Distrital de Hacienda</t>
  </si>
  <si>
    <t>Régimen Especial - Régimen Especial</t>
  </si>
  <si>
    <t>Manejo de cuenta</t>
  </si>
  <si>
    <t>DESPACHO TESORERO DISTRITAL</t>
  </si>
  <si>
    <t>0111-02</t>
  </si>
  <si>
    <t>Prestar los servicios de bancarización, dispersión de transferenciasmonetarias y giros, incluyendo los servicios que ello implica “Losservicios que ello implica” hace referencia a las actividades necesariaspara el cumplimiento de las obligaciones estipuladas en el convenio y elanexo técnico, en aras de garantizar la cabal satisfacción del objetocontratado, sin que ello conlleve a la asunción de obligacionesadicionales a las estipuladas en el convenio por parte del operador, afavor de la población beneficiaria de la estrategia integral IngresoMínimo Garantizado (IMG), de acuerdo con la dinámica propia de losprogramas.</t>
  </si>
  <si>
    <t>FONDO CUENTA CONCEJO DE BOGOTA, D.C.</t>
  </si>
  <si>
    <t>0111-04</t>
  </si>
  <si>
    <t>Mantenimiento preventivo y correctivo de vehículos pertenecientes alparque automotor del Concejo de Bogotá.</t>
  </si>
  <si>
    <t>Prestar los servicios de soporte técnico para todos los productosMicrosoft instalados o por instalar en la Secretaría Distrital deHacienda</t>
  </si>
  <si>
    <t>Prestar servicios profesionales para apoyar las funciones a cargo de laDirección Financiera, relativas a la gestión contable y la elaboraciónde balances y estados financieros de la Corporación.</t>
  </si>
  <si>
    <t>Prestar los servicios profesionales para la implementación, seguimientoy evaluación de metodologías, herramientas y estrategias de los procesosde innovación diseñados o fortalecidos por el laboratorio de innovaciónen el Concejo de Bogotá D.C.</t>
  </si>
  <si>
    <t>Prestar servicios de apoyo a la gestión para los trámites operativos delos procesos de relativos a la vinculación y desvinculación deservidores de la Corporación.</t>
  </si>
  <si>
    <t>Prestar servicios profesionales de apoyo en la administración de lapagina WEB  y en el diseño y publicación de piezas gráficas o videos quedeban ser cargados en el portal de la Corporación.</t>
  </si>
  <si>
    <t>Suministro</t>
  </si>
  <si>
    <t>Suministro de combustible para los vehículos del Concejo de Bogotá</t>
  </si>
  <si>
    <t>CRISTINA EUGENIA SILVA GOMEZ</t>
  </si>
  <si>
    <t>ANDRES DAVID BAUTISTA ROBLES</t>
  </si>
  <si>
    <t>JESUS MAURICIO SANCHEZ SANCHEZ</t>
  </si>
  <si>
    <t>CINDY DAYANA PERTUZ CABRERA</t>
  </si>
  <si>
    <t>ANGIE NATALIA MUÑOZ NIETO</t>
  </si>
  <si>
    <t>DANIEL FELIPE VILLARRAGA GONZALEZ</t>
  </si>
  <si>
    <t>ADRIANA  ORJUELA CAÑON</t>
  </si>
  <si>
    <t>ANA CAROLINA ROBLES TOLOSA</t>
  </si>
  <si>
    <t>ANDREA CAROLINA ROMERO</t>
  </si>
  <si>
    <t>JORGE IVAN FARINANGO TUNTAQUIMBA</t>
  </si>
  <si>
    <t>LEIDY JOHANNA PARRA BELTRAN</t>
  </si>
  <si>
    <t>ALEXANDRA  TRIVIÑO SABOGAL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</si>
</sst>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5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2" borderId="0" xfId="0" applyFill="1" applyBorder="1"/>
    <xf numFmtId="0" fontId="0" fillId="0" borderId="0" xfId="0" applyNumberFormat="1"/>
    <xf numFmtId="0" fontId="0" fillId="0" borderId="13" xfId="0" applyNumberFormat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17" xfId="0" applyFont="1" applyFill="1" applyBorder="1" applyAlignment="1">
      <alignment horizontal="centerContinuous" vertical="center"/>
    </xf>
    <xf numFmtId="0" fontId="4" fillId="4" borderId="18" xfId="0" applyFont="1" applyFill="1" applyBorder="1" applyAlignment="1">
      <alignment horizontal="centerContinuous" vertical="center"/>
    </xf>
    <xf numFmtId="0" fontId="4" fillId="5" borderId="16" xfId="0" applyFont="1" applyFill="1" applyBorder="1" applyAlignment="1">
      <alignment horizontal="centerContinuous" vertical="center" wrapText="1"/>
    </xf>
    <xf numFmtId="0" fontId="4" fillId="5" borderId="17" xfId="0" applyFont="1" applyFill="1" applyBorder="1" applyAlignment="1">
      <alignment horizontal="centerContinuous" vertical="center" wrapText="1"/>
    </xf>
    <xf numFmtId="0" fontId="4" fillId="5" borderId="18" xfId="0" applyFont="1" applyFill="1" applyBorder="1" applyAlignment="1">
      <alignment horizontal="centerContinuous" vertical="center" wrapText="1"/>
    </xf>
    <xf numFmtId="0" fontId="5" fillId="4" borderId="17" xfId="0" applyFont="1" applyFill="1" applyBorder="1" applyAlignment="1">
      <alignment horizontal="centerContinuous" vertical="center"/>
    </xf>
    <xf numFmtId="0" fontId="5" fillId="4" borderId="18" xfId="0" applyFont="1" applyFill="1" applyBorder="1" applyAlignment="1">
      <alignment horizontal="centerContinuous" vertical="center"/>
    </xf>
    <xf numFmtId="164" fontId="0" fillId="0" borderId="0" xfId="1" applyNumberFormat="1" applyFont="1"/>
    <xf numFmtId="0" fontId="0" fillId="5" borderId="2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25" xfId="0" applyFont="1" applyBorder="1" applyAlignment="1">
      <alignment horizontal="right" vertical="center"/>
    </xf>
    <xf numFmtId="0" fontId="2" fillId="6" borderId="23" xfId="0" applyFont="1" applyFill="1" applyBorder="1" applyAlignment="1">
      <alignment horizontal="center" vertical="center"/>
    </xf>
    <xf numFmtId="0" fontId="2" fillId="6" borderId="24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horizontal="right" vertical="center"/>
    </xf>
    <xf numFmtId="14" fontId="1" fillId="0" borderId="26" xfId="0" applyNumberFormat="1" applyFont="1" applyBorder="1" applyAlignment="1">
      <alignment horizontal="center"/>
    </xf>
    <xf numFmtId="14" fontId="1" fillId="0" borderId="27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Continuous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2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left"/>
    </xf>
    <xf numFmtId="0" fontId="0" fillId="0" borderId="12" xfId="0" pivotButton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0" fillId="0" borderId="14" xfId="0" applyBorder="1" applyAlignment="1">
      <alignment horizontal="left"/>
    </xf>
    <xf numFmtId="0" fontId="0" fillId="0" borderId="7" xfId="0" applyBorder="1" applyAlignment="1">
      <alignment horizontal="left" inden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25"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9" formatCode="d/mm/yyyy"/>
    </dxf>
    <dxf>
      <numFmt numFmtId="0" formatCode="General"/>
    </dxf>
    <dxf>
      <numFmt numFmtId="19" formatCode="d/mm/yyyy"/>
    </dxf>
    <dxf>
      <numFmt numFmtId="19" formatCode="d/mm/yyyy"/>
    </dxf>
    <dxf>
      <numFmt numFmtId="0" formatCode="General"/>
    </dxf>
    <dxf>
      <numFmt numFmtId="0" formatCode="General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164" formatCode="_-* #,##0_-;\-* #,##0_-;_-* &quot;-&quot;??_-;_-@_-"/>
    </dxf>
    <dxf>
      <numFmt numFmtId="0" formatCode="General"/>
    </dxf>
    <dxf>
      <numFmt numFmtId="19" formatCode="d/m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/>
      </font>
    </dxf>
    <dxf>
      <font>
        <b/>
      </font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alignment horizontal="left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left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304800</xdr:colOff>
      <xdr:row>2</xdr:row>
      <xdr:rowOff>304800</xdr:rowOff>
    </xdr:to>
    <xdr:sp macro="" textlink="">
      <xdr:nvSpPr>
        <xdr:cNvPr id="1025" name="AutoShape 1" descr="Secretaría Distrital de Hacienda | Red Empresarial de Seguridad Vi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762000" y="2000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38100</xdr:colOff>
      <xdr:row>2</xdr:row>
      <xdr:rowOff>123825</xdr:rowOff>
    </xdr:from>
    <xdr:to>
      <xdr:col>2</xdr:col>
      <xdr:colOff>1238250</xdr:colOff>
      <xdr:row>2</xdr:row>
      <xdr:rowOff>542134</xdr:rowOff>
    </xdr:to>
    <xdr:pic>
      <xdr:nvPicPr>
        <xdr:cNvPr id="5" name="Imagen 4" descr="https://www.shd.gov.co/plantillas/images/firma-correo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23850"/>
          <a:ext cx="1200150" cy="4183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152399</xdr:colOff>
      <xdr:row>3</xdr:row>
      <xdr:rowOff>133350</xdr:rowOff>
    </xdr:from>
    <xdr:to>
      <xdr:col>3</xdr:col>
      <xdr:colOff>990600</xdr:colOff>
      <xdr:row>10</xdr:row>
      <xdr:rowOff>66675</xdr:rowOff>
    </xdr:to>
    <xdr:grpSp>
      <xdr:nvGrpSpPr>
        <xdr:cNvPr id="22" name="Grupo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914399" y="1152525"/>
          <a:ext cx="2590801" cy="1266825"/>
          <a:chOff x="3829049" y="1276350"/>
          <a:chExt cx="2343151" cy="1009651"/>
        </a:xfrm>
      </xdr:grpSpPr>
      <xdr:grpSp>
        <xdr:nvGrpSpPr>
          <xdr:cNvPr id="20" name="Grupo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GrpSpPr/>
        </xdr:nvGrpSpPr>
        <xdr:grpSpPr>
          <a:xfrm>
            <a:off x="4114802" y="1276350"/>
            <a:ext cx="1333498" cy="733426"/>
            <a:chOff x="4114802" y="1276350"/>
            <a:chExt cx="1333498" cy="733426"/>
          </a:xfrm>
        </xdr:grpSpPr>
        <xdr:grpSp>
          <xdr:nvGrpSpPr>
            <xdr:cNvPr id="13" name="Groupe 1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GrpSpPr/>
          </xdr:nvGrpSpPr>
          <xdr:grpSpPr>
            <a:xfrm>
              <a:off x="4114802" y="1276350"/>
              <a:ext cx="1333498" cy="733426"/>
              <a:chOff x="4136627" y="2734860"/>
              <a:chExt cx="2110791" cy="1335778"/>
            </a:xfrm>
          </xdr:grpSpPr>
          <xdr:sp macro="" textlink="">
            <xdr:nvSpPr>
              <xdr:cNvPr id="14" name="Forme libre : forme 22">
                <a:extLst>
                  <a:ext uri="{FF2B5EF4-FFF2-40B4-BE49-F238E27FC236}">
                    <a16:creationId xmlns:a16="http://schemas.microsoft.com/office/drawing/2014/main" id="{00000000-0008-0000-0000-00000E000000}"/>
                  </a:ext>
                </a:extLst>
              </xdr:cNvPr>
              <xdr:cNvSpPr/>
            </xdr:nvSpPr>
            <xdr:spPr>
              <a:xfrm flipH="1">
                <a:off x="4136627" y="2734860"/>
                <a:ext cx="1817867" cy="1318521"/>
              </a:xfrm>
              <a:custGeom>
                <a:avLst/>
                <a:gdLst>
                  <a:gd name="connsiteX0" fmla="*/ 1168903 w 1817867"/>
                  <a:gd name="connsiteY0" fmla="*/ 0 h 1318520"/>
                  <a:gd name="connsiteX1" fmla="*/ 1168897 w 1817867"/>
                  <a:gd name="connsiteY1" fmla="*/ 5 h 1318520"/>
                  <a:gd name="connsiteX2" fmla="*/ 1164494 w 1817867"/>
                  <a:gd name="connsiteY2" fmla="*/ 5 h 1318520"/>
                  <a:gd name="connsiteX3" fmla="*/ 1163518 w 1817867"/>
                  <a:gd name="connsiteY3" fmla="*/ 4367 h 1318520"/>
                  <a:gd name="connsiteX4" fmla="*/ 941742 w 1817867"/>
                  <a:gd name="connsiteY4" fmla="*/ 184223 h 1318520"/>
                  <a:gd name="connsiteX5" fmla="*/ 240301 w 1817867"/>
                  <a:gd name="connsiteY5" fmla="*/ 184223 h 1318520"/>
                  <a:gd name="connsiteX6" fmla="*/ 0 w 1817867"/>
                  <a:gd name="connsiteY6" fmla="*/ 1318520 h 1318520"/>
                  <a:gd name="connsiteX7" fmla="*/ 1498589 w 1817867"/>
                  <a:gd name="connsiteY7" fmla="*/ 1318520 h 1318520"/>
                  <a:gd name="connsiteX8" fmla="*/ 1498589 w 1817867"/>
                  <a:gd name="connsiteY8" fmla="*/ 1318519 h 1318520"/>
                  <a:gd name="connsiteX9" fmla="*/ 1554139 w 1817867"/>
                  <a:gd name="connsiteY9" fmla="*/ 1318519 h 1318520"/>
                  <a:gd name="connsiteX10" fmla="*/ 1817867 w 1817867"/>
                  <a:gd name="connsiteY10" fmla="*/ 139977 h 1318520"/>
                  <a:gd name="connsiteX11" fmla="*/ 1681103 w 1817867"/>
                  <a:gd name="connsiteY11" fmla="*/ 5 h 1318520"/>
                  <a:gd name="connsiteX12" fmla="*/ 1168903 w 1817867"/>
                  <a:gd name="connsiteY12" fmla="*/ 5 h 131852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</a:cxnLst>
                <a:rect l="l" t="t" r="r" b="b"/>
                <a:pathLst>
                  <a:path w="1817867" h="1318520">
                    <a:moveTo>
                      <a:pt x="1168903" y="0"/>
                    </a:moveTo>
                    <a:lnTo>
                      <a:pt x="1168897" y="5"/>
                    </a:lnTo>
                    <a:lnTo>
                      <a:pt x="1164494" y="5"/>
                    </a:lnTo>
                    <a:lnTo>
                      <a:pt x="1163518" y="4367"/>
                    </a:lnTo>
                    <a:lnTo>
                      <a:pt x="941742" y="184223"/>
                    </a:lnTo>
                    <a:lnTo>
                      <a:pt x="240301" y="184223"/>
                    </a:lnTo>
                    <a:lnTo>
                      <a:pt x="0" y="1318520"/>
                    </a:lnTo>
                    <a:lnTo>
                      <a:pt x="1498589" y="1318520"/>
                    </a:lnTo>
                    <a:lnTo>
                      <a:pt x="1498589" y="1318519"/>
                    </a:lnTo>
                    <a:lnTo>
                      <a:pt x="1554139" y="1318519"/>
                    </a:lnTo>
                    <a:lnTo>
                      <a:pt x="1817867" y="139977"/>
                    </a:lnTo>
                    <a:lnTo>
                      <a:pt x="1681103" y="5"/>
                    </a:lnTo>
                    <a:lnTo>
                      <a:pt x="1168903" y="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5" name="Rectangle 26">
                <a:extLst>
                  <a:ext uri="{FF2B5EF4-FFF2-40B4-BE49-F238E27FC236}">
                    <a16:creationId xmlns:a16="http://schemas.microsoft.com/office/drawing/2014/main" id="{00000000-0008-0000-0000-00000F000000}"/>
                  </a:ext>
                </a:extLst>
              </xdr:cNvPr>
              <xdr:cNvSpPr/>
            </xdr:nvSpPr>
            <xdr:spPr>
              <a:xfrm>
                <a:off x="4398229" y="3111690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6" name="Rectangle 27">
                <a:extLst>
                  <a:ext uri="{FF2B5EF4-FFF2-40B4-BE49-F238E27FC236}">
                    <a16:creationId xmlns:a16="http://schemas.microsoft.com/office/drawing/2014/main" id="{00000000-0008-0000-0000-000010000000}"/>
                  </a:ext>
                </a:extLst>
              </xdr:cNvPr>
              <xdr:cNvSpPr/>
            </xdr:nvSpPr>
            <xdr:spPr>
              <a:xfrm rot="335292">
                <a:off x="4468035" y="3042682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7" name="Rectangle 28">
                <a:extLst>
                  <a:ext uri="{FF2B5EF4-FFF2-40B4-BE49-F238E27FC236}">
                    <a16:creationId xmlns:a16="http://schemas.microsoft.com/office/drawing/2014/main" id="{00000000-0008-0000-0000-000011000000}"/>
                  </a:ext>
                </a:extLst>
              </xdr:cNvPr>
              <xdr:cNvSpPr/>
            </xdr:nvSpPr>
            <xdr:spPr>
              <a:xfrm rot="775497">
                <a:off x="4540330" y="2965048"/>
                <a:ext cx="1405719" cy="941695"/>
              </a:xfrm>
              <a:prstGeom prst="rect">
                <a:avLst/>
              </a:prstGeom>
              <a:solidFill>
                <a:sysClr val="window" lastClr="FFFFFF">
                  <a:lumMod val="95000"/>
                </a:sysClr>
              </a:solidFill>
              <a:ln w="3175" cap="flat" cmpd="sng" algn="ctr">
                <a:solidFill>
                  <a:sysClr val="window" lastClr="FFFFFF">
                    <a:lumMod val="50000"/>
                  </a:sysClr>
                </a:solidFill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8" name="Forme libre : forme 23">
                <a:extLst>
                  <a:ext uri="{FF2B5EF4-FFF2-40B4-BE49-F238E27FC236}">
                    <a16:creationId xmlns:a16="http://schemas.microsoft.com/office/drawing/2014/main" id="{00000000-0008-0000-0000-000012000000}"/>
                  </a:ext>
                </a:extLst>
              </xdr:cNvPr>
              <xdr:cNvSpPr/>
            </xdr:nvSpPr>
            <xdr:spPr>
              <a:xfrm>
                <a:off x="4398229" y="2838375"/>
                <a:ext cx="1849189" cy="1232263"/>
              </a:xfrm>
              <a:custGeom>
                <a:avLst/>
                <a:gdLst>
                  <a:gd name="connsiteX0" fmla="*/ 1168903 w 1849189"/>
                  <a:gd name="connsiteY0" fmla="*/ 0 h 1232263"/>
                  <a:gd name="connsiteX1" fmla="*/ 1168903 w 1849189"/>
                  <a:gd name="connsiteY1" fmla="*/ 4 h 1232263"/>
                  <a:gd name="connsiteX2" fmla="*/ 1849189 w 1849189"/>
                  <a:gd name="connsiteY2" fmla="*/ 4 h 1232263"/>
                  <a:gd name="connsiteX3" fmla="*/ 1554139 w 1849189"/>
                  <a:gd name="connsiteY3" fmla="*/ 1232262 h 1232263"/>
                  <a:gd name="connsiteX4" fmla="*/ 1514310 w 1849189"/>
                  <a:gd name="connsiteY4" fmla="*/ 1232262 h 1232263"/>
                  <a:gd name="connsiteX5" fmla="*/ 1514310 w 1849189"/>
                  <a:gd name="connsiteY5" fmla="*/ 1232263 h 1232263"/>
                  <a:gd name="connsiteX6" fmla="*/ 0 w 1849189"/>
                  <a:gd name="connsiteY6" fmla="*/ 1232263 h 1232263"/>
                  <a:gd name="connsiteX7" fmla="*/ 224580 w 1849189"/>
                  <a:gd name="connsiteY7" fmla="*/ 172171 h 1232263"/>
                  <a:gd name="connsiteX8" fmla="*/ 1123271 w 1849189"/>
                  <a:gd name="connsiteY8" fmla="*/ 172171 h 1232263"/>
                  <a:gd name="connsiteX9" fmla="*/ 1123271 w 1849189"/>
                  <a:gd name="connsiteY9" fmla="*/ 172170 h 1232263"/>
                  <a:gd name="connsiteX10" fmla="*/ 941742 w 1849189"/>
                  <a:gd name="connsiteY10" fmla="*/ 172170 h 1232263"/>
                  <a:gd name="connsiteX11" fmla="*/ 1163518 w 1849189"/>
                  <a:gd name="connsiteY11" fmla="*/ 4082 h 1232263"/>
                  <a:gd name="connsiteX12" fmla="*/ 1164494 w 1849189"/>
                  <a:gd name="connsiteY12" fmla="*/ 4 h 1232263"/>
                  <a:gd name="connsiteX13" fmla="*/ 1168898 w 1849189"/>
                  <a:gd name="connsiteY13" fmla="*/ 4 h 1232263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</a:cxnLst>
                <a:rect l="l" t="t" r="r" b="b"/>
                <a:pathLst>
                  <a:path w="1849189" h="1232263">
                    <a:moveTo>
                      <a:pt x="1168903" y="0"/>
                    </a:moveTo>
                    <a:lnTo>
                      <a:pt x="1168903" y="4"/>
                    </a:lnTo>
                    <a:lnTo>
                      <a:pt x="1849189" y="4"/>
                    </a:lnTo>
                    <a:lnTo>
                      <a:pt x="1554139" y="1232262"/>
                    </a:lnTo>
                    <a:lnTo>
                      <a:pt x="1514310" y="1232262"/>
                    </a:lnTo>
                    <a:lnTo>
                      <a:pt x="1514310" y="1232263"/>
                    </a:lnTo>
                    <a:lnTo>
                      <a:pt x="0" y="1232263"/>
                    </a:lnTo>
                    <a:lnTo>
                      <a:pt x="224580" y="172171"/>
                    </a:lnTo>
                    <a:lnTo>
                      <a:pt x="1123271" y="172171"/>
                    </a:lnTo>
                    <a:lnTo>
                      <a:pt x="1123271" y="172170"/>
                    </a:lnTo>
                    <a:lnTo>
                      <a:pt x="941742" y="172170"/>
                    </a:lnTo>
                    <a:lnTo>
                      <a:pt x="1163518" y="4082"/>
                    </a:lnTo>
                    <a:lnTo>
                      <a:pt x="1164494" y="4"/>
                    </a:lnTo>
                    <a:lnTo>
                      <a:pt x="1168898" y="4"/>
                    </a:lnTo>
                    <a:close/>
                  </a:path>
                </a:pathLst>
              </a:custGeom>
              <a:solidFill>
                <a:srgbClr val="0070C0"/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4400" b="0" i="0" u="none" strike="noStrike" kern="1200" cap="none" spc="0" normalizeH="0" baseline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  <xdr:sp macro="" textlink="">
            <xdr:nvSpPr>
              <xdr:cNvPr id="19" name="Forme libre : forme 25">
                <a:extLst>
                  <a:ext uri="{FF2B5EF4-FFF2-40B4-BE49-F238E27FC236}">
                    <a16:creationId xmlns:a16="http://schemas.microsoft.com/office/drawing/2014/main" id="{00000000-0008-0000-0000-000013000000}"/>
                  </a:ext>
                </a:extLst>
              </xdr:cNvPr>
              <xdr:cNvSpPr/>
            </xdr:nvSpPr>
            <xdr:spPr>
              <a:xfrm>
                <a:off x="4398229" y="3713721"/>
                <a:ext cx="1635329" cy="356915"/>
              </a:xfrm>
              <a:custGeom>
                <a:avLst/>
                <a:gdLst>
                  <a:gd name="connsiteX0" fmla="*/ 1639597 w 1639597"/>
                  <a:gd name="connsiteY0" fmla="*/ 0 h 356915"/>
                  <a:gd name="connsiteX1" fmla="*/ 1554137 w 1639597"/>
                  <a:gd name="connsiteY1" fmla="*/ 356915 h 356915"/>
                  <a:gd name="connsiteX2" fmla="*/ 0 w 1639597"/>
                  <a:gd name="connsiteY2" fmla="*/ 356915 h 356915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</a:cxnLst>
                <a:rect l="l" t="t" r="r" b="b"/>
                <a:pathLst>
                  <a:path w="1639597" h="356915">
                    <a:moveTo>
                      <a:pt x="1639597" y="0"/>
                    </a:moveTo>
                    <a:lnTo>
                      <a:pt x="1554137" y="356915"/>
                    </a:lnTo>
                    <a:lnTo>
                      <a:pt x="0" y="356915"/>
                    </a:lnTo>
                    <a:close/>
                  </a:path>
                </a:pathLst>
              </a:custGeom>
              <a:solidFill>
                <a:srgbClr val="0070C0">
                  <a:lumMod val="75000"/>
                </a:srgbClr>
              </a:solidFill>
              <a:ln w="12700" cap="flat" cmpd="sng" algn="ctr">
                <a:noFill/>
                <a:prstDash val="solid"/>
                <a:miter lim="800000"/>
              </a:ln>
              <a:effectLst/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es-CO"/>
                </a:defPPr>
                <a:lvl1pPr marL="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ysClr val="window" lastClr="FFFFFF"/>
                    </a:solidFill>
                    <a:latin typeface="Arial Narrow"/>
                  </a:defRPr>
                </a:lvl9pPr>
              </a:lstStyle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endParaRPr kumimoji="0" lang="en-US" sz="1800" b="0" i="0" u="none" strike="noStrike" kern="1200" cap="none" spc="0" normalizeH="0" baseline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libri"/>
                </a:endParaRPr>
              </a:p>
            </xdr:txBody>
          </xdr:sp>
        </xdr:grpSp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4505324" y="1476375"/>
              <a:ext cx="790575" cy="4476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s-CO" sz="2800" b="1">
                  <a:solidFill>
                    <a:schemeClr val="bg1"/>
                  </a:solidFill>
                </a:rPr>
                <a:t>19</a:t>
              </a:r>
              <a:endParaRPr lang="es-CO" sz="1100" b="1">
                <a:solidFill>
                  <a:schemeClr val="bg1"/>
                </a:solidFill>
              </a:endParaRPr>
            </a:p>
          </xdr:txBody>
        </xdr:sp>
      </xdr:grpSp>
      <xdr:sp macro="" textlink="">
        <xdr:nvSpPr>
          <xdr:cNvPr id="23" name="CuadroTexto 22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 txBox="1"/>
        </xdr:nvSpPr>
        <xdr:spPr>
          <a:xfrm>
            <a:off x="3829049" y="1981201"/>
            <a:ext cx="2343151" cy="304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1800" b="1">
                <a:solidFill>
                  <a:sysClr val="windowText" lastClr="000000"/>
                </a:solidFill>
              </a:rPr>
              <a:t>Modificaciones Suscritos</a:t>
            </a:r>
            <a:endParaRPr lang="es-CO" sz="9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3771899</xdr:colOff>
      <xdr:row>4</xdr:row>
      <xdr:rowOff>19049</xdr:rowOff>
    </xdr:from>
    <xdr:to>
      <xdr:col>7</xdr:col>
      <xdr:colOff>6978</xdr:colOff>
      <xdr:row>7</xdr:row>
      <xdr:rowOff>76199</xdr:rowOff>
    </xdr:to>
    <xdr:grpSp>
      <xdr:nvGrpSpPr>
        <xdr:cNvPr id="25" name="Grup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pSpPr/>
      </xdr:nvGrpSpPr>
      <xdr:grpSpPr>
        <a:xfrm>
          <a:off x="8286749" y="1228724"/>
          <a:ext cx="1435729" cy="628650"/>
          <a:chOff x="6524625" y="1409699"/>
          <a:chExt cx="1416679" cy="628650"/>
        </a:xfrm>
      </xdr:grpSpPr>
      <xdr:pic>
        <xdr:nvPicPr>
          <xdr:cNvPr id="26" name="Imagen 25" descr="Patela en guijarro como variación anatómica: reporte de ...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0000" l="10000" r="900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277100" y="1695450"/>
            <a:ext cx="664204" cy="342899"/>
          </a:xfrm>
          <a:prstGeom prst="rect">
            <a:avLst/>
          </a:prstGeom>
          <a:ln>
            <a:noFill/>
          </a:ln>
          <a:effectLst>
            <a:outerShdw blurRad="190500" algn="tl" rotWithShape="0">
              <a:srgbClr val="000000">
                <a:alpha val="70000"/>
              </a:srgbClr>
            </a:outerShdw>
          </a:effectLst>
        </xdr:spPr>
      </xdr:pic>
      <xdr:sp macro="" textlink="">
        <xdr:nvSpPr>
          <xdr:cNvPr id="24" name="CuadroTexto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 txBox="1"/>
        </xdr:nvSpPr>
        <xdr:spPr>
          <a:xfrm>
            <a:off x="6524625" y="1409699"/>
            <a:ext cx="1381125" cy="600075"/>
          </a:xfrm>
          <a:prstGeom prst="rect">
            <a:avLst/>
          </a:prstGeom>
          <a:noFill/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900"/>
              <a:t>Fuente:</a:t>
            </a:r>
            <a:r>
              <a:rPr lang="es-CO" sz="900" baseline="0"/>
              <a:t> www.datos.gov.co / BogData</a:t>
            </a:r>
            <a:endParaRPr lang="es-CO" sz="900"/>
          </a:p>
        </xdr:txBody>
      </xdr:sp>
    </xdr:grpSp>
    <xdr:clientData/>
  </xdr:twoCellAnchor>
  <xdr:twoCellAnchor>
    <xdr:from>
      <xdr:col>5</xdr:col>
      <xdr:colOff>3362327</xdr:colOff>
      <xdr:row>7</xdr:row>
      <xdr:rowOff>85725</xdr:rowOff>
    </xdr:from>
    <xdr:to>
      <xdr:col>7</xdr:col>
      <xdr:colOff>19052</xdr:colOff>
      <xdr:row>9</xdr:row>
      <xdr:rowOff>114300</xdr:rowOff>
    </xdr:to>
    <xdr:grpSp>
      <xdr:nvGrpSpPr>
        <xdr:cNvPr id="43" name="Grupo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/>
      </xdr:nvGrpSpPr>
      <xdr:grpSpPr>
        <a:xfrm>
          <a:off x="7877177" y="1866900"/>
          <a:ext cx="1857375" cy="409575"/>
          <a:chOff x="6705600" y="2047875"/>
          <a:chExt cx="1185559" cy="295275"/>
        </a:xfrm>
      </xdr:grpSpPr>
      <xdr:grpSp>
        <xdr:nvGrpSpPr>
          <xdr:cNvPr id="37" name="POWER_USER_ID_ICONS_Clipboard3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6705600" y="2047875"/>
            <a:ext cx="217506" cy="290231"/>
            <a:chOff x="63" y="9"/>
            <a:chExt cx="326" cy="435"/>
          </a:xfrm>
          <a:solidFill>
            <a:srgbClr val="505046"/>
          </a:solidFill>
        </xdr:grpSpPr>
        <xdr:sp macro="" textlink="">
          <xdr:nvSpPr>
            <xdr:cNvPr id="38" name="POWER_USER_ID_ICONS_Clipboard3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SpPr>
              <a:spLocks noEditPoints="1"/>
            </xdr:cNvSpPr>
          </xdr:nvSpPr>
          <xdr:spPr bwMode="auto">
            <a:xfrm>
              <a:off x="63" y="9"/>
              <a:ext cx="326" cy="435"/>
            </a:xfrm>
            <a:custGeom>
              <a:avLst/>
              <a:gdLst>
                <a:gd name="T0" fmla="*/ 206 w 225"/>
                <a:gd name="T1" fmla="*/ 24 h 299"/>
                <a:gd name="T2" fmla="*/ 175 w 225"/>
                <a:gd name="T3" fmla="*/ 24 h 299"/>
                <a:gd name="T4" fmla="*/ 172 w 225"/>
                <a:gd name="T5" fmla="*/ 25 h 299"/>
                <a:gd name="T6" fmla="*/ 150 w 225"/>
                <a:gd name="T7" fmla="*/ 12 h 299"/>
                <a:gd name="T8" fmla="*/ 129 w 225"/>
                <a:gd name="T9" fmla="*/ 12 h 299"/>
                <a:gd name="T10" fmla="*/ 112 w 225"/>
                <a:gd name="T11" fmla="*/ 0 h 299"/>
                <a:gd name="T12" fmla="*/ 95 w 225"/>
                <a:gd name="T13" fmla="*/ 12 h 299"/>
                <a:gd name="T14" fmla="*/ 74 w 225"/>
                <a:gd name="T15" fmla="*/ 12 h 299"/>
                <a:gd name="T16" fmla="*/ 52 w 225"/>
                <a:gd name="T17" fmla="*/ 25 h 299"/>
                <a:gd name="T18" fmla="*/ 50 w 225"/>
                <a:gd name="T19" fmla="*/ 24 h 299"/>
                <a:gd name="T20" fmla="*/ 18 w 225"/>
                <a:gd name="T21" fmla="*/ 24 h 299"/>
                <a:gd name="T22" fmla="*/ 0 w 225"/>
                <a:gd name="T23" fmla="*/ 43 h 299"/>
                <a:gd name="T24" fmla="*/ 0 w 225"/>
                <a:gd name="T25" fmla="*/ 280 h 299"/>
                <a:gd name="T26" fmla="*/ 18 w 225"/>
                <a:gd name="T27" fmla="*/ 299 h 299"/>
                <a:gd name="T28" fmla="*/ 206 w 225"/>
                <a:gd name="T29" fmla="*/ 299 h 299"/>
                <a:gd name="T30" fmla="*/ 225 w 225"/>
                <a:gd name="T31" fmla="*/ 280 h 299"/>
                <a:gd name="T32" fmla="*/ 225 w 225"/>
                <a:gd name="T33" fmla="*/ 43 h 299"/>
                <a:gd name="T34" fmla="*/ 206 w 225"/>
                <a:gd name="T35" fmla="*/ 24 h 299"/>
                <a:gd name="T36" fmla="*/ 62 w 225"/>
                <a:gd name="T37" fmla="*/ 36 h 299"/>
                <a:gd name="T38" fmla="*/ 74 w 225"/>
                <a:gd name="T39" fmla="*/ 24 h 299"/>
                <a:gd name="T40" fmla="*/ 100 w 225"/>
                <a:gd name="T41" fmla="*/ 24 h 299"/>
                <a:gd name="T42" fmla="*/ 100 w 225"/>
                <a:gd name="T43" fmla="*/ 24 h 299"/>
                <a:gd name="T44" fmla="*/ 100 w 225"/>
                <a:gd name="T45" fmla="*/ 24 h 299"/>
                <a:gd name="T46" fmla="*/ 107 w 225"/>
                <a:gd name="T47" fmla="*/ 18 h 299"/>
                <a:gd name="T48" fmla="*/ 112 w 225"/>
                <a:gd name="T49" fmla="*/ 12 h 299"/>
                <a:gd name="T50" fmla="*/ 117 w 225"/>
                <a:gd name="T51" fmla="*/ 18 h 299"/>
                <a:gd name="T52" fmla="*/ 124 w 225"/>
                <a:gd name="T53" fmla="*/ 24 h 299"/>
                <a:gd name="T54" fmla="*/ 124 w 225"/>
                <a:gd name="T55" fmla="*/ 24 h 299"/>
                <a:gd name="T56" fmla="*/ 124 w 225"/>
                <a:gd name="T57" fmla="*/ 24 h 299"/>
                <a:gd name="T58" fmla="*/ 150 w 225"/>
                <a:gd name="T59" fmla="*/ 24 h 299"/>
                <a:gd name="T60" fmla="*/ 162 w 225"/>
                <a:gd name="T61" fmla="*/ 36 h 299"/>
                <a:gd name="T62" fmla="*/ 162 w 225"/>
                <a:gd name="T63" fmla="*/ 49 h 299"/>
                <a:gd name="T64" fmla="*/ 62 w 225"/>
                <a:gd name="T65" fmla="*/ 49 h 299"/>
                <a:gd name="T66" fmla="*/ 62 w 225"/>
                <a:gd name="T67" fmla="*/ 36 h 299"/>
                <a:gd name="T68" fmla="*/ 212 w 225"/>
                <a:gd name="T69" fmla="*/ 280 h 299"/>
                <a:gd name="T70" fmla="*/ 206 w 225"/>
                <a:gd name="T71" fmla="*/ 287 h 299"/>
                <a:gd name="T72" fmla="*/ 18 w 225"/>
                <a:gd name="T73" fmla="*/ 287 h 299"/>
                <a:gd name="T74" fmla="*/ 12 w 225"/>
                <a:gd name="T75" fmla="*/ 280 h 299"/>
                <a:gd name="T76" fmla="*/ 12 w 225"/>
                <a:gd name="T77" fmla="*/ 43 h 299"/>
                <a:gd name="T78" fmla="*/ 18 w 225"/>
                <a:gd name="T79" fmla="*/ 37 h 299"/>
                <a:gd name="T80" fmla="*/ 50 w 225"/>
                <a:gd name="T81" fmla="*/ 37 h 299"/>
                <a:gd name="T82" fmla="*/ 50 w 225"/>
                <a:gd name="T83" fmla="*/ 55 h 299"/>
                <a:gd name="T84" fmla="*/ 56 w 225"/>
                <a:gd name="T85" fmla="*/ 62 h 299"/>
                <a:gd name="T86" fmla="*/ 168 w 225"/>
                <a:gd name="T87" fmla="*/ 62 h 299"/>
                <a:gd name="T88" fmla="*/ 175 w 225"/>
                <a:gd name="T89" fmla="*/ 55 h 299"/>
                <a:gd name="T90" fmla="*/ 175 w 225"/>
                <a:gd name="T91" fmla="*/ 37 h 299"/>
                <a:gd name="T92" fmla="*/ 206 w 225"/>
                <a:gd name="T93" fmla="*/ 37 h 299"/>
                <a:gd name="T94" fmla="*/ 212 w 225"/>
                <a:gd name="T95" fmla="*/ 43 h 299"/>
                <a:gd name="T96" fmla="*/ 212 w 225"/>
                <a:gd name="T97" fmla="*/ 280 h 299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</a:cxnLst>
              <a:rect l="0" t="0" r="r" b="b"/>
              <a:pathLst>
                <a:path w="225" h="299">
                  <a:moveTo>
                    <a:pt x="206" y="24"/>
                  </a:moveTo>
                  <a:lnTo>
                    <a:pt x="175" y="24"/>
                  </a:lnTo>
                  <a:cubicBezTo>
                    <a:pt x="173" y="24"/>
                    <a:pt x="173" y="24"/>
                    <a:pt x="172" y="25"/>
                  </a:cubicBezTo>
                  <a:cubicBezTo>
                    <a:pt x="168" y="17"/>
                    <a:pt x="159" y="12"/>
                    <a:pt x="150" y="12"/>
                  </a:cubicBezTo>
                  <a:lnTo>
                    <a:pt x="129" y="12"/>
                  </a:lnTo>
                  <a:cubicBezTo>
                    <a:pt x="126" y="5"/>
                    <a:pt x="120" y="0"/>
                    <a:pt x="112" y="0"/>
                  </a:cubicBezTo>
                  <a:cubicBezTo>
                    <a:pt x="104" y="0"/>
                    <a:pt x="98" y="5"/>
                    <a:pt x="95" y="12"/>
                  </a:cubicBezTo>
                  <a:lnTo>
                    <a:pt x="74" y="12"/>
                  </a:lnTo>
                  <a:cubicBezTo>
                    <a:pt x="65" y="12"/>
                    <a:pt x="56" y="17"/>
                    <a:pt x="52" y="25"/>
                  </a:cubicBezTo>
                  <a:cubicBezTo>
                    <a:pt x="51" y="24"/>
                    <a:pt x="51" y="24"/>
                    <a:pt x="50" y="24"/>
                  </a:cubicBezTo>
                  <a:lnTo>
                    <a:pt x="18" y="24"/>
                  </a:lnTo>
                  <a:cubicBezTo>
                    <a:pt x="8" y="24"/>
                    <a:pt x="0" y="32"/>
                    <a:pt x="0" y="43"/>
                  </a:cubicBezTo>
                  <a:lnTo>
                    <a:pt x="0" y="280"/>
                  </a:lnTo>
                  <a:cubicBezTo>
                    <a:pt x="0" y="291"/>
                    <a:pt x="8" y="299"/>
                    <a:pt x="18" y="299"/>
                  </a:cubicBezTo>
                  <a:lnTo>
                    <a:pt x="206" y="299"/>
                  </a:lnTo>
                  <a:cubicBezTo>
                    <a:pt x="216" y="299"/>
                    <a:pt x="225" y="291"/>
                    <a:pt x="225" y="280"/>
                  </a:cubicBezTo>
                  <a:lnTo>
                    <a:pt x="225" y="43"/>
                  </a:lnTo>
                  <a:cubicBezTo>
                    <a:pt x="225" y="32"/>
                    <a:pt x="216" y="24"/>
                    <a:pt x="206" y="24"/>
                  </a:cubicBezTo>
                  <a:close/>
                  <a:moveTo>
                    <a:pt x="62" y="36"/>
                  </a:moveTo>
                  <a:cubicBezTo>
                    <a:pt x="62" y="29"/>
                    <a:pt x="67" y="24"/>
                    <a:pt x="74" y="24"/>
                  </a:cubicBezTo>
                  <a:lnTo>
                    <a:pt x="100" y="24"/>
                  </a:lnTo>
                  <a:lnTo>
                    <a:pt x="100" y="24"/>
                  </a:lnTo>
                  <a:lnTo>
                    <a:pt x="100" y="24"/>
                  </a:lnTo>
                  <a:cubicBezTo>
                    <a:pt x="104" y="24"/>
                    <a:pt x="107" y="21"/>
                    <a:pt x="107" y="18"/>
                  </a:cubicBezTo>
                  <a:cubicBezTo>
                    <a:pt x="107" y="15"/>
                    <a:pt x="109" y="12"/>
                    <a:pt x="112" y="12"/>
                  </a:cubicBezTo>
                  <a:cubicBezTo>
                    <a:pt x="115" y="12"/>
                    <a:pt x="117" y="15"/>
                    <a:pt x="117" y="18"/>
                  </a:cubicBezTo>
                  <a:cubicBezTo>
                    <a:pt x="117" y="21"/>
                    <a:pt x="120" y="24"/>
                    <a:pt x="124" y="24"/>
                  </a:cubicBezTo>
                  <a:lnTo>
                    <a:pt x="124" y="24"/>
                  </a:lnTo>
                  <a:lnTo>
                    <a:pt x="124" y="24"/>
                  </a:lnTo>
                  <a:lnTo>
                    <a:pt x="150" y="24"/>
                  </a:lnTo>
                  <a:cubicBezTo>
                    <a:pt x="157" y="24"/>
                    <a:pt x="162" y="29"/>
                    <a:pt x="162" y="36"/>
                  </a:cubicBezTo>
                  <a:lnTo>
                    <a:pt x="162" y="49"/>
                  </a:lnTo>
                  <a:lnTo>
                    <a:pt x="62" y="49"/>
                  </a:lnTo>
                  <a:lnTo>
                    <a:pt x="62" y="36"/>
                  </a:lnTo>
                  <a:close/>
                  <a:moveTo>
                    <a:pt x="212" y="280"/>
                  </a:moveTo>
                  <a:cubicBezTo>
                    <a:pt x="212" y="284"/>
                    <a:pt x="209" y="287"/>
                    <a:pt x="206" y="287"/>
                  </a:cubicBezTo>
                  <a:lnTo>
                    <a:pt x="18" y="287"/>
                  </a:lnTo>
                  <a:cubicBezTo>
                    <a:pt x="15" y="287"/>
                    <a:pt x="12" y="284"/>
                    <a:pt x="12" y="280"/>
                  </a:cubicBezTo>
                  <a:lnTo>
                    <a:pt x="12" y="43"/>
                  </a:lnTo>
                  <a:cubicBezTo>
                    <a:pt x="12" y="39"/>
                    <a:pt x="15" y="37"/>
                    <a:pt x="18" y="37"/>
                  </a:cubicBezTo>
                  <a:lnTo>
                    <a:pt x="50" y="37"/>
                  </a:lnTo>
                  <a:lnTo>
                    <a:pt x="50" y="55"/>
                  </a:lnTo>
                  <a:cubicBezTo>
                    <a:pt x="50" y="59"/>
                    <a:pt x="52" y="62"/>
                    <a:pt x="56" y="62"/>
                  </a:cubicBezTo>
                  <a:lnTo>
                    <a:pt x="168" y="62"/>
                  </a:lnTo>
                  <a:cubicBezTo>
                    <a:pt x="172" y="62"/>
                    <a:pt x="175" y="59"/>
                    <a:pt x="175" y="55"/>
                  </a:cubicBezTo>
                  <a:lnTo>
                    <a:pt x="175" y="37"/>
                  </a:lnTo>
                  <a:lnTo>
                    <a:pt x="206" y="37"/>
                  </a:lnTo>
                  <a:cubicBezTo>
                    <a:pt x="209" y="37"/>
                    <a:pt x="212" y="39"/>
                    <a:pt x="212" y="43"/>
                  </a:cubicBezTo>
                  <a:lnTo>
                    <a:pt x="212" y="280"/>
                  </a:ln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39" name="POWER_USER_ID_ICONS_Clipboard3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45"/>
              <a:ext cx="201" cy="17"/>
            </a:xfrm>
            <a:custGeom>
              <a:avLst/>
              <a:gdLst>
                <a:gd name="T0" fmla="*/ 132 w 138"/>
                <a:gd name="T1" fmla="*/ 12 h 12"/>
                <a:gd name="T2" fmla="*/ 7 w 138"/>
                <a:gd name="T3" fmla="*/ 12 h 12"/>
                <a:gd name="T4" fmla="*/ 0 w 138"/>
                <a:gd name="T5" fmla="*/ 6 h 12"/>
                <a:gd name="T6" fmla="*/ 7 w 138"/>
                <a:gd name="T7" fmla="*/ 0 h 12"/>
                <a:gd name="T8" fmla="*/ 132 w 138"/>
                <a:gd name="T9" fmla="*/ 0 h 12"/>
                <a:gd name="T10" fmla="*/ 138 w 138"/>
                <a:gd name="T11" fmla="*/ 6 h 12"/>
                <a:gd name="T12" fmla="*/ 132 w 138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2">
                  <a:moveTo>
                    <a:pt x="132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2"/>
                    <a:pt x="138" y="6"/>
                  </a:cubicBezTo>
                  <a:cubicBezTo>
                    <a:pt x="138" y="9"/>
                    <a:pt x="135" y="12"/>
                    <a:pt x="132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0" name="POWER_USER_ID_ICONS_Clipboard3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SpPr>
              <a:spLocks/>
            </xdr:cNvSpPr>
          </xdr:nvSpPr>
          <xdr:spPr bwMode="auto">
            <a:xfrm>
              <a:off x="125" y="299"/>
              <a:ext cx="201" cy="19"/>
            </a:xfrm>
            <a:custGeom>
              <a:avLst/>
              <a:gdLst>
                <a:gd name="T0" fmla="*/ 132 w 138"/>
                <a:gd name="T1" fmla="*/ 13 h 13"/>
                <a:gd name="T2" fmla="*/ 7 w 138"/>
                <a:gd name="T3" fmla="*/ 13 h 13"/>
                <a:gd name="T4" fmla="*/ 0 w 138"/>
                <a:gd name="T5" fmla="*/ 6 h 13"/>
                <a:gd name="T6" fmla="*/ 7 w 138"/>
                <a:gd name="T7" fmla="*/ 0 h 13"/>
                <a:gd name="T8" fmla="*/ 132 w 138"/>
                <a:gd name="T9" fmla="*/ 0 h 13"/>
                <a:gd name="T10" fmla="*/ 138 w 138"/>
                <a:gd name="T11" fmla="*/ 6 h 13"/>
                <a:gd name="T12" fmla="*/ 132 w 138"/>
                <a:gd name="T13" fmla="*/ 13 h 13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138" h="13">
                  <a:moveTo>
                    <a:pt x="132" y="13"/>
                  </a:moveTo>
                  <a:lnTo>
                    <a:pt x="7" y="13"/>
                  </a:lnTo>
                  <a:cubicBezTo>
                    <a:pt x="3" y="13"/>
                    <a:pt x="0" y="10"/>
                    <a:pt x="0" y="6"/>
                  </a:cubicBezTo>
                  <a:cubicBezTo>
                    <a:pt x="0" y="3"/>
                    <a:pt x="3" y="0"/>
                    <a:pt x="7" y="0"/>
                  </a:cubicBezTo>
                  <a:lnTo>
                    <a:pt x="132" y="0"/>
                  </a:lnTo>
                  <a:cubicBezTo>
                    <a:pt x="135" y="0"/>
                    <a:pt x="138" y="3"/>
                    <a:pt x="138" y="6"/>
                  </a:cubicBezTo>
                  <a:cubicBezTo>
                    <a:pt x="138" y="10"/>
                    <a:pt x="135" y="13"/>
                    <a:pt x="132" y="13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  <xdr:sp macro="" textlink="">
          <xdr:nvSpPr>
            <xdr:cNvPr id="41" name="POWER_USER_ID_ICONS_Clipboard3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SpPr>
              <a:spLocks/>
            </xdr:cNvSpPr>
          </xdr:nvSpPr>
          <xdr:spPr bwMode="auto">
            <a:xfrm>
              <a:off x="125" y="354"/>
              <a:ext cx="109" cy="17"/>
            </a:xfrm>
            <a:custGeom>
              <a:avLst/>
              <a:gdLst>
                <a:gd name="T0" fmla="*/ 69 w 75"/>
                <a:gd name="T1" fmla="*/ 12 h 12"/>
                <a:gd name="T2" fmla="*/ 7 w 75"/>
                <a:gd name="T3" fmla="*/ 12 h 12"/>
                <a:gd name="T4" fmla="*/ 0 w 75"/>
                <a:gd name="T5" fmla="*/ 6 h 12"/>
                <a:gd name="T6" fmla="*/ 7 w 75"/>
                <a:gd name="T7" fmla="*/ 0 h 12"/>
                <a:gd name="T8" fmla="*/ 69 w 75"/>
                <a:gd name="T9" fmla="*/ 0 h 12"/>
                <a:gd name="T10" fmla="*/ 75 w 75"/>
                <a:gd name="T11" fmla="*/ 6 h 12"/>
                <a:gd name="T12" fmla="*/ 69 w 75"/>
                <a:gd name="T13" fmla="*/ 12 h 1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</a:cxnLst>
              <a:rect l="0" t="0" r="r" b="b"/>
              <a:pathLst>
                <a:path w="75" h="12">
                  <a:moveTo>
                    <a:pt x="69" y="12"/>
                  </a:moveTo>
                  <a:lnTo>
                    <a:pt x="7" y="12"/>
                  </a:lnTo>
                  <a:cubicBezTo>
                    <a:pt x="3" y="12"/>
                    <a:pt x="0" y="9"/>
                    <a:pt x="0" y="6"/>
                  </a:cubicBezTo>
                  <a:cubicBezTo>
                    <a:pt x="0" y="2"/>
                    <a:pt x="3" y="0"/>
                    <a:pt x="7" y="0"/>
                  </a:cubicBezTo>
                  <a:lnTo>
                    <a:pt x="69" y="0"/>
                  </a:lnTo>
                  <a:cubicBezTo>
                    <a:pt x="72" y="0"/>
                    <a:pt x="75" y="2"/>
                    <a:pt x="75" y="6"/>
                  </a:cubicBezTo>
                  <a:cubicBezTo>
                    <a:pt x="75" y="9"/>
                    <a:pt x="72" y="12"/>
                    <a:pt x="69" y="12"/>
                  </a:cubicBezTo>
                  <a:close/>
                </a:path>
              </a:pathLst>
            </a:custGeom>
            <a:grpFill/>
            <a:ln w="0">
              <a:noFill/>
              <a:prstDash val="solid"/>
              <a:round/>
              <a:headEnd/>
              <a:tailEnd/>
            </a:ln>
          </xdr:spPr>
          <xdr:txBody>
            <a:bodyPr vert="horz" wrap="square" lIns="91440" tIns="45720" rIns="91440" bIns="45720" numCol="1" anchor="t" anchorCtr="0" compatLnSpc="1">
              <a:prstTxWarp prst="textNoShape">
                <a:avLst/>
              </a:prstTxWarp>
            </a:bodyPr>
            <a:lstStyle>
              <a:defPPr>
                <a:defRPr lang="es-CO"/>
              </a:defPPr>
              <a:lvl1pPr marL="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ysClr val="windowText" lastClr="000000"/>
                  </a:solidFill>
                  <a:latin typeface="Arial Narrow"/>
                </a:defRPr>
              </a:lvl9pPr>
            </a:lstStyle>
            <a:p>
              <a:pPr marL="0" marR="0" lvl="0" indent="0" algn="l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0" lang="en-US" sz="1800" b="0" i="0" u="none" strike="noStrike" kern="0" cap="none" spc="0" normalizeH="0" baseline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</a:endParaRPr>
            </a:p>
          </xdr:txBody>
        </xdr:sp>
      </xdr:grpSp>
      <xdr:sp macro="" textlink="">
        <xdr:nvSpPr>
          <xdr:cNvPr id="42" name="CuadroTexto 41"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6886575" y="2095500"/>
            <a:ext cx="1004584" cy="2476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CO" sz="800"/>
              <a:t>Corte:</a:t>
            </a:r>
            <a:r>
              <a:rPr lang="es-CO" sz="800" baseline="0"/>
              <a:t> 01/06/2023 - 30/05/2023</a:t>
            </a:r>
            <a:endParaRPr lang="es-CO" sz="8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57151</xdr:rowOff>
    </xdr:from>
    <xdr:to>
      <xdr:col>2</xdr:col>
      <xdr:colOff>352425</xdr:colOff>
      <xdr:row>1</xdr:row>
      <xdr:rowOff>504825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47651"/>
          <a:ext cx="1333500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ector" refreshedDate="45138.811117361111" createdVersion="6" refreshedVersion="6" minRefreshableVersion="3" recordCount="19" xr:uid="{00000000-000A-0000-FFFF-FFFF07000000}">
  <cacheSource type="worksheet">
    <worksheetSource name="Contratos"/>
  </cacheSource>
  <cacheFields count="31">
    <cacheField name="VIGENCIA" numFmtId="0">
      <sharedItems containsSemiMixedTypes="0" containsString="0" containsNumber="1" containsInteger="1" minValue="2021" maxValue="2023"/>
    </cacheField>
    <cacheField name="NÚMERO CONTRATO" numFmtId="0">
      <sharedItems containsSemiMixedTypes="0" containsString="0" containsNumber="1" containsInteger="1" minValue="210402" maxValue="230573"/>
    </cacheField>
    <cacheField name="PORTAL CONTRATACION" numFmtId="0">
      <sharedItems count="4">
        <s v="SECOP-II"/>
        <s v="SECOP_I" u="1"/>
        <s v="TVEC" u="1"/>
        <s v="SECOP_II" u="1"/>
      </sharedItems>
    </cacheField>
    <cacheField name="URL SECOP" numFmtId="0">
      <sharedItems/>
    </cacheField>
    <cacheField name="PROCESO SELECCIÓN" numFmtId="0">
      <sharedItems count="11">
        <s v="Directa Prestacion Servicios Profesionales y Apoyo a la Gestión"/>
        <s v="Selección Abreviada - Subasta Inversa"/>
        <s v="Régimen Especial - Régimen Especial"/>
        <s v="Mínima Cuantía"/>
        <s v="Directa Otras Causales" u="1"/>
        <s v="Directa Prestacion Serv para Ejecución de Trabajos Artísticos " u="1"/>
        <s v="Selección Abreviada - Acuerdo Marco" u="1"/>
        <s v="Concurso de Méritos Abierto" u="1"/>
        <s v="Selección Abreviada - Menor Cuantía" u="1"/>
        <s v="Licitación Pública" u="1"/>
        <s v="Subasta Inversa" u="1"/>
      </sharedItems>
    </cacheField>
    <cacheField name="CLASE CONTRATO" numFmtId="0">
      <sharedItems count="13">
        <s v="Prestación Servicios Profesionales"/>
        <s v="Prestación de Servicios"/>
        <s v="Manejo de cuenta"/>
        <s v="Prestación Servicio Apoyo a la Gestión"/>
        <s v="Suministro"/>
        <s v="Convenio de Cooperacion" u="1"/>
        <s v="Seguros" u="1"/>
        <s v="Consultoría" u="1"/>
        <s v="Convenio Interadministrativo" u="1"/>
        <s v="Interadministrativo" u="1"/>
        <s v="Compraventa" u="1"/>
        <s v="Obra" u="1"/>
        <s v="Suscripción" u="1"/>
      </sharedItems>
    </cacheField>
    <cacheField name="DEPENDENCIA DESTINO" numFmtId="0">
      <sharedItems/>
    </cacheField>
    <cacheField name="NOMBRE UNIDAD EJECUTORA" numFmtId="0">
      <sharedItems/>
    </cacheField>
    <cacheField name="OBJETO" numFmtId="0">
      <sharedItems longText="1"/>
    </cacheField>
    <cacheField name="CLASE MODIFICACIÓN" numFmtId="0">
      <sharedItems count="13">
        <s v="1 1. Cesión"/>
        <s v="3 3. Prorroga"/>
        <s v="4 4. Adición / Prórroga"/>
        <s v="Suspensión" u="1"/>
        <s v="Cesión" u="1"/>
        <s v="Adición / Prórroga" u="1"/>
        <s v="8 8. Otro SI" u="1"/>
        <s v="Adición/Prorroga" u="1"/>
        <s v="Adición" u="1"/>
        <s v="2 2. Adición" u="1"/>
        <s v="Prorroga" u="1"/>
        <s v="Otro sí" u="1"/>
        <s v="Adición/Prorroga/Otro sí" u="1"/>
      </sharedItems>
    </cacheField>
    <cacheField name="FECHA SUSCRIPCIÓN DE LA MODIFICACIÓN" numFmtId="14">
      <sharedItems containsSemiMixedTypes="0" containsNonDate="0" containsDate="1" containsString="0" minDate="2023-06-01T00:00:00" maxDate="2023-07-01T00:00:00"/>
    </cacheField>
    <cacheField name="IDENTIFICACIÓN CONTRATISTA" numFmtId="0">
      <sharedItems containsString="0" containsBlank="1" containsNumber="1" containsInteger="1" minValue="38643879" maxValue="1033706975"/>
    </cacheField>
    <cacheField name="RAZÓN SOCIAL_x000a_CESIONARIO" numFmtId="0">
      <sharedItems containsBlank="1"/>
    </cacheField>
    <cacheField name="VALOR CONTRATO PRINCIPAL" numFmtId="0">
      <sharedItems containsSemiMixedTypes="0" containsString="0" containsNumber="1" containsInteger="1" minValue="9305000" maxValue="3050510242"/>
    </cacheField>
    <cacheField name="VALOR ADICIÓN" numFmtId="164">
      <sharedItems containsSemiMixedTypes="0" containsString="0" containsNumber="1" containsInteger="1" minValue="0" maxValue="48650000"/>
    </cacheField>
    <cacheField name="VALOR TOTAL" numFmtId="0">
      <sharedItems containsSemiMixedTypes="0" containsString="0" containsNumber="1" containsInteger="1" minValue="9305000" maxValue="3050510242"/>
    </cacheField>
    <cacheField name="PLAZO MODIFICACIÓN (Días)" numFmtId="0">
      <sharedItems containsMixedTypes="1" containsNumber="1" containsInteger="1" minValue="15" maxValue="360"/>
    </cacheField>
    <cacheField name="PLAZO TOTAL_x000a_(DÍAS)*" numFmtId="0">
      <sharedItems containsSemiMixedTypes="0" containsString="0" containsNumber="1" containsInteger="1" minValue="150" maxValue="915"/>
    </cacheField>
    <cacheField name="Fecha de suscripción" numFmtId="14">
      <sharedItems containsSemiMixedTypes="0" containsNonDate="0" containsDate="1" containsString="0" minDate="2021-09-01T00:00:00" maxDate="2023-05-20T00:00:00"/>
    </cacheField>
    <cacheField name="Fecha de Inicio" numFmtId="14">
      <sharedItems containsSemiMixedTypes="0" containsNonDate="0" containsDate="1" containsString="0" minDate="2021-09-07T00:00:00" maxDate="2023-05-25T00:00:00"/>
    </cacheField>
    <cacheField name="Plazo Inicial (dias)" numFmtId="0">
      <sharedItems containsSemiMixedTypes="0" containsString="0" containsNumber="1" containsInteger="1" minValue="150" maxValue="360"/>
    </cacheField>
    <cacheField name="Fecha Finalizacion Programada" numFmtId="14">
      <sharedItems containsSemiMixedTypes="0" containsNonDate="0" containsDate="1" containsString="0" minDate="2023-06-30T00:00:00" maxDate="2024-06-19T00:00:00"/>
    </cacheField>
    <cacheField name="Valor del Contrato_x000a_inical" numFmtId="164">
      <sharedItems containsSemiMixedTypes="0" containsString="0" containsNumber="1" containsInteger="1" minValue="9305000" maxValue="3050510242"/>
    </cacheField>
    <cacheField name="dias ejecutados" numFmtId="0">
      <sharedItems containsSemiMixedTypes="0" containsString="0" containsNumber="1" containsInteger="1" minValue="37" maxValue="661"/>
    </cacheField>
    <cacheField name="% Ejecución" numFmtId="0">
      <sharedItems containsSemiMixedTypes="0" containsString="0" containsNumber="1" minValue="21.57" maxValue="100"/>
    </cacheField>
    <cacheField name="Recursos totales Ejecutados o pagados" numFmtId="164">
      <sharedItems containsNonDate="0" containsString="0" containsBlank="1"/>
    </cacheField>
    <cacheField name="Recursos pendientes de ejecutar." numFmtId="164">
      <sharedItems containsNonDate="0" containsString="0" containsBlank="1"/>
    </cacheField>
    <cacheField name="Cantidad de Adiciones/_x000a_prórrogas" numFmtId="0">
      <sharedItems containsSemiMixedTypes="0" containsString="0" containsNumber="1" containsInteger="1" minValue="0" maxValue="2"/>
    </cacheField>
    <cacheField name="Vr. Adiciones" numFmtId="0">
      <sharedItems containsSemiMixedTypes="0" containsString="0" containsNumber="1" containsInteger="1" minValue="0" maxValue="72975000"/>
    </cacheField>
    <cacheField name="Vr. Total con Adiciones" numFmtId="164">
      <sharedItems containsSemiMixedTypes="0" containsString="0" containsNumber="1" containsInteger="1" minValue="9305000" maxValue="3050510242"/>
    </cacheField>
    <cacheField name="Plazo total con prorrogas (días)" numFmtId="0">
      <sharedItems containsSemiMixedTypes="0" containsString="0" containsNumber="1" containsInteger="1" minValue="150" maxValue="91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9">
  <r>
    <n v="2023"/>
    <n v="230026"/>
    <x v="0"/>
    <s v="https://community.secop.gov.co/Public/Tendering/OpportunityDetail/Index?noticeUID=CO1.NTC.3753799&amp;isFromPublicArea=True&amp;isModal=true&amp;asPopupView=true"/>
    <x v="0"/>
    <x v="0"/>
    <s v="OF. ASESORA DE COMUNICACIONES"/>
    <s v="0111-01"/>
    <s v="Prestar los servicios profesionales para apoyar a la Oficina Asesora deComunicaciones en las actividades de manejo de las redes sociales de laEntidad y de los contenidos de sinergias de Alcaldía Mayor y demásentidades del Distrito."/>
    <x v="0"/>
    <d v="2023-06-06T00:00:00"/>
    <n v="52699229"/>
    <s v="CRISTINA EUGENIA SILVA GOMEZ"/>
    <n v="29313000"/>
    <n v="0"/>
    <n v="29313000"/>
    <s v=""/>
    <n v="270"/>
    <d v="2023-01-13T00:00:00"/>
    <d v="2023-01-20T00:00:00"/>
    <n v="270"/>
    <d v="2023-10-20T00:00:00"/>
    <n v="29313000"/>
    <n v="161"/>
    <n v="58.97"/>
    <m/>
    <m/>
    <n v="0"/>
    <n v="0"/>
    <n v="29313000"/>
    <n v="270"/>
  </r>
  <r>
    <n v="2023"/>
    <n v="230017"/>
    <x v="0"/>
    <s v="https://community.secop.gov.co/Public/Tendering/OpportunityDetail/Index?noticeUID=CO1.NTC.3746720&amp;isFromPublicArea=True&amp;isModal=true&amp;asPopupView=true"/>
    <x v="0"/>
    <x v="0"/>
    <s v="OF. ASESORA DE COMUNICACIONES"/>
    <s v="0111-01"/>
    <s v="Prestar los servicios profesionales para apoyar a la Oficina Asesora deComunicaciones en la atención a medios de comunicación, en la difusiónde contenidos de la Secretaría Distrital de Hacienda y en la redacciónde información para las diferentes piezas de comunicación de la entidad."/>
    <x v="0"/>
    <d v="2023-06-07T00:00:00"/>
    <n v="80035939"/>
    <s v="ANDRES DAVID BAUTISTA ROBLES"/>
    <n v="50240000"/>
    <n v="0"/>
    <n v="50240000"/>
    <s v=""/>
    <n v="240"/>
    <d v="2023-01-13T00:00:00"/>
    <d v="2023-01-18T00:00:00"/>
    <n v="240"/>
    <d v="2023-09-18T00:00:00"/>
    <n v="50240000"/>
    <n v="163"/>
    <n v="67.08"/>
    <m/>
    <m/>
    <n v="0"/>
    <n v="0"/>
    <n v="50240000"/>
    <n v="240"/>
  </r>
  <r>
    <n v="2023"/>
    <n v="230296"/>
    <x v="0"/>
    <s v="https://community.secop.gov.co/Public/Tendering/OpportunityDetail/Index?noticeUID=CO1.NTC.4125213&amp;isFromPublicArea=True&amp;isModal=true&amp;asPopupView=true"/>
    <x v="0"/>
    <x v="0"/>
    <s v="OF. ASESORA DE COMUNICACIONES"/>
    <s v="0111-01"/>
    <s v="Prestar los servicios profesionales para efectuar la gestiónpresupuestal, administrativa, precontractual, contractual y postcontractual de los trámites a cargo de la Oficina Asesora de Comunicaciones,así como todas aquellas actividades de planeación de la dependencia, deacuerdo con la normativa vigente y los procedimientos de gestión decalidad y contratación de la Entidad"/>
    <x v="0"/>
    <d v="2023-06-05T00:00:00"/>
    <n v="1010162896"/>
    <s v="JESUS MAURICIO SANCHEZ SANCHEZ"/>
    <n v="45591000"/>
    <n v="0"/>
    <n v="45591000"/>
    <s v=""/>
    <n v="210"/>
    <d v="2023-03-06T00:00:00"/>
    <d v="2023-03-09T00:00:00"/>
    <n v="210"/>
    <d v="2023-10-09T00:00:00"/>
    <n v="45591000"/>
    <n v="113"/>
    <n v="52.8"/>
    <m/>
    <m/>
    <n v="0"/>
    <n v="0"/>
    <n v="45591000"/>
    <n v="210"/>
  </r>
  <r>
    <n v="2023"/>
    <n v="230080"/>
    <x v="0"/>
    <s v="https://community.secop.gov.co/Public/Tendering/OpportunityDetail/Index?noticeUID=CO1.NTC.3784938&amp;isFromPublicArea=True&amp;isModal=true&amp;asPopupView=true"/>
    <x v="0"/>
    <x v="0"/>
    <s v="OF. TECNICA SISTEMA GESTION DOCUMENTAL"/>
    <s v="0111-01"/>
    <s v="Prestar servicios profesionales para participar en los procesos detransferencias secundarias y descripción documental de la SecretaríaDistrital de Hacienda."/>
    <x v="0"/>
    <d v="2023-06-30T00:00:00"/>
    <n v="38643879"/>
    <s v="CINDY DAYANA PERTUZ CABRERA"/>
    <n v="38832000"/>
    <n v="0"/>
    <n v="38832000"/>
    <s v=""/>
    <n v="240"/>
    <d v="2023-01-18T00:00:00"/>
    <d v="2023-02-01T00:00:00"/>
    <n v="240"/>
    <d v="2023-10-01T00:00:00"/>
    <n v="38832000"/>
    <n v="149"/>
    <n v="61.57"/>
    <m/>
    <m/>
    <n v="0"/>
    <n v="0"/>
    <n v="38832000"/>
    <n v="240"/>
  </r>
  <r>
    <n v="2023"/>
    <n v="230224"/>
    <x v="0"/>
    <s v="https://community.secop.gov.co/Public/Tendering/OpportunityDetail/Index?noticeUID=CO1.NTC.3946747&amp;isFromPublicArea=True&amp;isModal=true&amp;asPopupView=true"/>
    <x v="0"/>
    <x v="0"/>
    <s v="DESPACHO DIR. DISTRITAL PRESUPUESTO"/>
    <s v="0111-01"/>
    <s v="Prestar servicios profesionales a la Dirección Distrital de Presupuestode la Secretaría Distrital de Hacienda, para apoyar el seguimiento de lagestión administrativa de carácter presupuestal, así como, laconsolidación y revisión de información presupuestal de las entidades yel uso de los recursos."/>
    <x v="0"/>
    <d v="2023-06-09T00:00:00"/>
    <n v="1023024436"/>
    <s v="ANGIE NATALIA MUÑOZ NIETO"/>
    <n v="45490000"/>
    <n v="0"/>
    <n v="45490000"/>
    <s v=""/>
    <n v="300"/>
    <d v="2023-02-07T00:00:00"/>
    <d v="2023-02-08T00:00:00"/>
    <n v="300"/>
    <d v="2023-12-08T00:00:00"/>
    <n v="45490000"/>
    <n v="142"/>
    <n v="46.86"/>
    <m/>
    <m/>
    <n v="0"/>
    <n v="0"/>
    <n v="45490000"/>
    <n v="300"/>
  </r>
  <r>
    <n v="2023"/>
    <n v="230294"/>
    <x v="0"/>
    <s v="https://community.secop.gov.co/Public/Tendering/OpportunityDetail/Index?noticeUID=CO1.NTC.4123742&amp;isFromPublicArea=True&amp;isModal=true&amp;asPopupView=true"/>
    <x v="0"/>
    <x v="0"/>
    <s v="SUBD. EDUCACION TRIBUTARIA Y SERVICIO"/>
    <s v="0111-01"/>
    <s v="Prestar servicios profesionales para el apoyo en las respuestas depeticiones ciudadanas, desarrollo de actividades de seguimiento a lasactuaciones administrativas, radicaciones virtuales, realización deinformes teniendo en cuenta el marco jurídico aplicable y loslineamientos de competencia de la Dirección Distrital de Impuestos deBogotá."/>
    <x v="0"/>
    <d v="2023-06-20T00:00:00"/>
    <n v="1022438364"/>
    <s v="DANIEL FELIPE VILLARRAGA GONZALEZ"/>
    <n v="40320000"/>
    <n v="0"/>
    <n v="40320000"/>
    <s v=""/>
    <n v="300"/>
    <d v="2023-03-07T00:00:00"/>
    <d v="2023-03-13T00:00:00"/>
    <n v="300"/>
    <d v="2024-01-13T00:00:00"/>
    <n v="40320000"/>
    <n v="109"/>
    <n v="35.619999999999997"/>
    <m/>
    <m/>
    <n v="0"/>
    <n v="0"/>
    <n v="40320000"/>
    <n v="300"/>
  </r>
  <r>
    <n v="2023"/>
    <n v="230290"/>
    <x v="0"/>
    <s v="https://community.secop.gov.co/Public/Tendering/OpportunityDetail/Index?noticeUID=CO1.NTC.4123742&amp;isFromPublicArea=True&amp;isModal=true&amp;asPopupView=true"/>
    <x v="0"/>
    <x v="0"/>
    <s v="SUBD. EDUCACION TRIBUTARIA Y SERVICIO"/>
    <s v="0111-01"/>
    <s v="Prestar servicios profesionales para el apoyo en las respuestas depeticiones ciudadanas, desarrollo de actividades de seguimiento a lasactuaciones administrativas, radicaciones virtuales, realización deinformes teniendo en cuenta el marco jurídico aplicable y loslineamientos de competencia de la Dirección Distrital de Impuestos deBogotá."/>
    <x v="0"/>
    <d v="2023-06-30T00:00:00"/>
    <n v="52557015"/>
    <s v="ADRIANA  ORJUELA CAÑON"/>
    <n v="40320000"/>
    <n v="0"/>
    <n v="40320000"/>
    <s v=""/>
    <n v="300"/>
    <d v="2023-03-07T00:00:00"/>
    <d v="2023-03-13T00:00:00"/>
    <n v="300"/>
    <d v="2024-01-13T00:00:00"/>
    <n v="40320000"/>
    <n v="109"/>
    <n v="35.619999999999997"/>
    <m/>
    <m/>
    <n v="0"/>
    <n v="0"/>
    <n v="40320000"/>
    <n v="300"/>
  </r>
  <r>
    <n v="2023"/>
    <n v="230239"/>
    <x v="0"/>
    <s v="https://community.secop.gov.co/Public/Tendering/OpportunityDetail/Index?noticeUID=CO1.NTC.3988370&amp;isFromPublicArea=True&amp;isModal=true&amp;asPopupView=true"/>
    <x v="0"/>
    <x v="0"/>
    <s v="DESPACHO DIR. INFORMATICA Y TECNOLOGIA"/>
    <s v="0111-01"/>
    <s v="Prestar los servicios profesionales de apoyo y revisión jurídica de ladocumentación derivada de preparación, ejecución y liquidación decontratos a cargo del Ordenador del Gasto de la Dirección de Informáticay Tecnología de la Secretaría Distrital de Hacienda."/>
    <x v="0"/>
    <d v="2023-06-01T00:00:00"/>
    <n v="52816965"/>
    <s v="ANA CAROLINA ROBLES TOLOSA"/>
    <n v="57994933"/>
    <n v="0"/>
    <n v="57994933"/>
    <s v=""/>
    <n v="220"/>
    <d v="2023-02-13T00:00:00"/>
    <d v="2023-02-13T00:00:00"/>
    <n v="220"/>
    <d v="2023-09-23T00:00:00"/>
    <n v="57994933"/>
    <n v="137"/>
    <n v="61.71"/>
    <m/>
    <m/>
    <n v="0"/>
    <n v="0"/>
    <n v="57994933"/>
    <n v="220"/>
  </r>
  <r>
    <n v="2021"/>
    <n v="210402"/>
    <x v="0"/>
    <s v="https://community.secop.gov.co/Public/Tendering/OpportunityDetail/Index?noticeUID=CO1.NTC.2143740&amp;isFromPublicArea=True&amp;isModal=true&amp;asPopupView=true"/>
    <x v="1"/>
    <x v="1"/>
    <s v="SUBD. INFRAESTRUCTURA TIC"/>
    <s v="0111-01"/>
    <s v="Suministro de certificados para servidor y sitio seguro, firma digitalde personas, así como el servicio de estampado cronológico y correoelectrónico certificado, para garantizar el firmado electrónico dedocumentos generados por la Secretaria Distrital de Hacienda"/>
    <x v="1"/>
    <d v="2023-06-30T00:00:00"/>
    <m/>
    <m/>
    <n v="194853153"/>
    <n v="0"/>
    <n v="207904413"/>
    <n v="60"/>
    <n v="713"/>
    <d v="2021-09-01T00:00:00"/>
    <d v="2021-09-07T00:00:00"/>
    <n v="360"/>
    <d v="2023-08-30T00:00:00"/>
    <n v="194853153"/>
    <n v="661"/>
    <n v="91.55"/>
    <m/>
    <m/>
    <n v="1"/>
    <n v="13051260"/>
    <n v="207904413"/>
    <n v="713"/>
  </r>
  <r>
    <n v="2022"/>
    <n v="220393"/>
    <x v="0"/>
    <s v="https://community.secop.gov.co/Public/Tendering/OpportunityDetail/Index?noticeUID=CO1.NTC.2898101&amp;isFromPublicArea=True&amp;isModal=true&amp;asPopupView=true"/>
    <x v="2"/>
    <x v="2"/>
    <s v="DESPACHO TESORERO DISTRITAL"/>
    <s v="0111-02"/>
    <s v="Prestar los servicios de bancarización, dispersión de transferenciasmonetarias y giros, incluyendo los servicios que ello implica “Losservicios que ello implica” hace referencia a las actividades necesariaspara el cumplimiento de las obligaciones estipuladas en el convenio y elanexo técnico, en aras de garantizar la cabal satisfacción del objetocontratado, sin que ello conlleve a la asunción de obligacionesadicionales a las estipuladas en el convenio por parte del operador, afavor de la población beneficiaria de la estrategia integral IngresoMínimo Garantizado (IMG), de acuerdo con la dinámica propia de losprogramas."/>
    <x v="1"/>
    <d v="2023-06-06T00:00:00"/>
    <m/>
    <m/>
    <n v="3050510242"/>
    <n v="0"/>
    <n v="3050510242"/>
    <n v="75"/>
    <n v="435"/>
    <d v="2022-06-03T00:00:00"/>
    <d v="2022-06-07T00:00:00"/>
    <n v="360"/>
    <d v="2023-08-22T00:00:00"/>
    <n v="3050510242"/>
    <n v="388"/>
    <n v="87.98"/>
    <m/>
    <m/>
    <n v="1"/>
    <n v="0"/>
    <n v="3050510242"/>
    <n v="435"/>
  </r>
  <r>
    <n v="2022"/>
    <n v="220412"/>
    <x v="0"/>
    <s v="https://community.secop.gov.co/Public/Tendering/OpportunityDetail/Index?noticeUID=CO1.NTC.2898101&amp;isFromPublicArea=True&amp;isModal=true&amp;asPopupView=true"/>
    <x v="2"/>
    <x v="2"/>
    <s v="DESPACHO TESORERO DISTRITAL"/>
    <s v="0111-02"/>
    <s v="Prestar los servicios de bancarización, dispersión de transferenciasmonetarias y giros, incluyendo los servicios que ello implica “Losservicios que ello implica” hace referencia a las actividades necesariaspara el cumplimiento de las obligaciones estipuladas en el convenio y elanexo técnico, en aras de garantizar la cabal satisfacción del objetocontratado, sin que ello conlleve a la asunción de obligacionesadicionales a las estipuladas en el convenio por parte del operador, afavor de la población beneficiaria de la estrategia integral IngresoMínimo Garantizado (IMG), de acuerdo con la dinámica propia de losprogramas."/>
    <x v="1"/>
    <d v="2023-06-29T00:00:00"/>
    <m/>
    <m/>
    <n v="663560401"/>
    <n v="0"/>
    <n v="663560401"/>
    <n v="30"/>
    <n v="390"/>
    <d v="2022-06-29T00:00:00"/>
    <d v="2022-07-11T00:00:00"/>
    <n v="360"/>
    <d v="2023-08-11T00:00:00"/>
    <n v="663560401"/>
    <n v="354"/>
    <n v="89.39"/>
    <m/>
    <m/>
    <n v="1"/>
    <n v="0"/>
    <n v="663560401"/>
    <n v="390"/>
  </r>
  <r>
    <n v="2022"/>
    <n v="220394"/>
    <x v="0"/>
    <s v="https://community.secop.gov.co/Public/Tendering/OpportunityDetail/Index?noticeUID=CO1.NTC.2939124&amp;isFromPublicArea=True&amp;isModal=true&amp;asPopupView=true"/>
    <x v="3"/>
    <x v="1"/>
    <s v="FONDO CUENTA CONCEJO DE BOGOTA, D.C."/>
    <s v="0111-04"/>
    <s v="Mantenimiento preventivo y correctivo de vehículos pertenecientes alparque automotor del Concejo de Bogotá."/>
    <x v="1"/>
    <d v="2023-06-08T00:00:00"/>
    <m/>
    <m/>
    <n v="45000000"/>
    <n v="0"/>
    <n v="67500000"/>
    <n v="30"/>
    <n v="390"/>
    <d v="2022-06-07T00:00:00"/>
    <d v="2022-06-21T00:00:00"/>
    <n v="360"/>
    <d v="2023-07-21T00:00:00"/>
    <n v="45000000"/>
    <n v="374"/>
    <n v="94.68"/>
    <m/>
    <m/>
    <n v="1"/>
    <n v="22500000"/>
    <n v="67500000"/>
    <n v="390"/>
  </r>
  <r>
    <n v="2021"/>
    <n v="210541"/>
    <x v="0"/>
    <s v="https://community.secop.gov.co/Public/Tendering/OpportunityDetail/Index?noticeUID=CO1.NTC.2347319&amp;isFromPublicArea=True&amp;isModal=true&amp;asPopupView=true"/>
    <x v="1"/>
    <x v="1"/>
    <s v="SUBD. INFRAESTRUCTURA TIC"/>
    <s v="0111-01"/>
    <s v="Prestar los servicios de soporte técnico para todos los productosMicrosoft instalados o por instalar en la Secretaría Distrital deHacienda"/>
    <x v="1"/>
    <d v="2023-06-01T00:00:00"/>
    <m/>
    <m/>
    <n v="200000000"/>
    <n v="0"/>
    <n v="272975000"/>
    <n v="15"/>
    <n v="915"/>
    <d v="2021-11-25T00:00:00"/>
    <d v="2021-12-03T00:00:00"/>
    <n v="360"/>
    <d v="2024-06-18T00:00:00"/>
    <n v="200000000"/>
    <n v="574"/>
    <n v="61.85"/>
    <m/>
    <m/>
    <n v="2"/>
    <n v="72975000"/>
    <n v="272975000"/>
    <n v="915"/>
  </r>
  <r>
    <n v="2021"/>
    <n v="210541"/>
    <x v="0"/>
    <s v="https://community.secop.gov.co/Public/Tendering/OpportunityDetail/Index?noticeUID=CO1.NTC.2347319&amp;isFromPublicArea=True&amp;isModal=true&amp;asPopupView=true"/>
    <x v="1"/>
    <x v="1"/>
    <s v="SUBD. INFRAESTRUCTURA TIC"/>
    <s v="0111-01"/>
    <s v="Prestar los servicios de soporte técnico para todos los productosMicrosoft instalados o por instalar en la Secretaría Distrital deHacienda"/>
    <x v="2"/>
    <d v="2023-06-15T00:00:00"/>
    <m/>
    <m/>
    <n v="200000000"/>
    <n v="48650000"/>
    <n v="272975000"/>
    <n v="360"/>
    <n v="915"/>
    <d v="2021-11-25T00:00:00"/>
    <d v="2021-12-03T00:00:00"/>
    <n v="360"/>
    <d v="2024-06-18T00:00:00"/>
    <n v="200000000"/>
    <n v="574"/>
    <n v="61.85"/>
    <m/>
    <m/>
    <n v="2"/>
    <n v="72975000"/>
    <n v="272975000"/>
    <n v="915"/>
  </r>
  <r>
    <n v="2023"/>
    <n v="230408"/>
    <x v="0"/>
    <s v="https://community.secop.gov.co/Public/Tendering/OpportunityDetail/Index?noticeUID=CO1.NTC.4236992&amp;isFromPublicArea=True&amp;isModal=true&amp;asPopupView=true"/>
    <x v="0"/>
    <x v="0"/>
    <s v="FONDO CUENTA CONCEJO DE BOGOTA, D.C."/>
    <s v="0111-04"/>
    <s v="Prestar servicios profesionales para apoyar las funciones a cargo de laDirección Financiera, relativas a la gestión contable y la elaboraciónde balances y estados financieros de la Corporación."/>
    <x v="0"/>
    <d v="2023-06-29T00:00:00"/>
    <n v="53131871"/>
    <s v="ANDREA CAROLINA ROMERO"/>
    <n v="16285000"/>
    <n v="0"/>
    <n v="16285000"/>
    <s v=""/>
    <n v="150"/>
    <d v="2023-03-31T00:00:00"/>
    <d v="2023-04-12T00:00:00"/>
    <n v="150"/>
    <d v="2023-09-12T00:00:00"/>
    <n v="16285000"/>
    <n v="79"/>
    <n v="51.63"/>
    <m/>
    <m/>
    <n v="0"/>
    <n v="0"/>
    <n v="16285000"/>
    <n v="150"/>
  </r>
  <r>
    <n v="2023"/>
    <n v="230485"/>
    <x v="0"/>
    <s v="https://community.secop.gov.co/Public/Tendering/OpportunityDetail/Index?noticeUID=CO1.NTC.4317718&amp;isFromPublicArea=True&amp;isModal=true&amp;asPopupView=true"/>
    <x v="0"/>
    <x v="0"/>
    <s v="FONDO CUENTA CONCEJO DE BOGOTA, D.C."/>
    <s v="0111-04"/>
    <s v="Prestar los servicios profesionales para la implementación, seguimientoy evaluación de metodologías, herramientas y estrategias de los procesosde innovación diseñados o fortalecidos por el laboratorio de innovaciónen el Concejo de Bogotá D.C."/>
    <x v="0"/>
    <d v="2023-06-23T00:00:00"/>
    <n v="80173133"/>
    <s v="JORGE IVAN FARINANGO TUNTAQUIMBA"/>
    <n v="62030000"/>
    <n v="0"/>
    <n v="62030000"/>
    <s v=""/>
    <n v="300"/>
    <d v="2023-04-19T00:00:00"/>
    <d v="2023-04-25T00:00:00"/>
    <n v="300"/>
    <d v="2024-02-25T00:00:00"/>
    <n v="62030000"/>
    <n v="66"/>
    <n v="21.57"/>
    <m/>
    <m/>
    <n v="0"/>
    <n v="0"/>
    <n v="62030000"/>
    <n v="300"/>
  </r>
  <r>
    <n v="2023"/>
    <n v="230502"/>
    <x v="0"/>
    <s v="https://community.secop.gov.co/Public/Tendering/OpportunityDetail/Index?noticeUID=CO1.NTC.4327366&amp;isFromPublicArea=True&amp;isModal=true&amp;asPopupView=true"/>
    <x v="0"/>
    <x v="3"/>
    <s v="FONDO CUENTA CONCEJO DE BOGOTA, D.C."/>
    <s v="0111-04"/>
    <s v="Prestar servicios de apoyo a la gestión para los trámites operativos delos procesos de relativos a la vinculación y desvinculación deservidores de la Corporación."/>
    <x v="0"/>
    <d v="2023-06-29T00:00:00"/>
    <n v="1033706975"/>
    <s v="LEIDY JOHANNA PARRA BELTRAN"/>
    <n v="9305000"/>
    <n v="0"/>
    <n v="9305000"/>
    <s v=""/>
    <n v="150"/>
    <d v="2023-04-26T00:00:00"/>
    <d v="2023-05-08T00:00:00"/>
    <n v="150"/>
    <d v="2023-10-08T00:00:00"/>
    <n v="9305000"/>
    <n v="53"/>
    <n v="34.64"/>
    <m/>
    <m/>
    <n v="0"/>
    <n v="0"/>
    <n v="9305000"/>
    <n v="150"/>
  </r>
  <r>
    <n v="2023"/>
    <n v="230573"/>
    <x v="0"/>
    <s v="https://community.secop.gov.co/Public/Tendering/OpportunityDetail/Index?noticeUID=CO1.NTC.4442488&amp;isFromPublicArea=True&amp;isModal=true&amp;asPopupView=true"/>
    <x v="0"/>
    <x v="0"/>
    <s v="FONDO CUENTA CONCEJO DE BOGOTA, D.C."/>
    <s v="0111-04"/>
    <s v="Prestar servicios profesionales de apoyo en la administración de lapagina WEB  y en el diseño y publicación de piezas gráficas o videos quedeban ser cargados en el portal de la Corporación."/>
    <x v="0"/>
    <d v="2023-06-16T00:00:00"/>
    <n v="52807657"/>
    <s v="ALEXANDRA  TRIVIÑO SABOGAL"/>
    <n v="25080000"/>
    <n v="0"/>
    <n v="25080000"/>
    <s v=""/>
    <n v="150"/>
    <d v="2023-05-19T00:00:00"/>
    <d v="2023-05-24T00:00:00"/>
    <n v="150"/>
    <d v="2023-10-24T00:00:00"/>
    <n v="25080000"/>
    <n v="37"/>
    <n v="24.18"/>
    <m/>
    <m/>
    <n v="0"/>
    <n v="0"/>
    <n v="25080000"/>
    <n v="150"/>
  </r>
  <r>
    <n v="2022"/>
    <n v="220511"/>
    <x v="0"/>
    <s v="https://community.secop.gov.co/Public/Tendering/OpportunityDetail/Index?noticeUID=CO1.NTC.3091117&amp;isFromPublicArea=True&amp;isModal=true&amp;asPopupView=true"/>
    <x v="3"/>
    <x v="4"/>
    <s v="FONDO CUENTA CONCEJO DE BOGOTA, D.C."/>
    <s v="0111-04"/>
    <s v="Suministro de combustible para los vehículos del Concejo de Bogotá"/>
    <x v="1"/>
    <d v="2023-06-05T00:00:00"/>
    <m/>
    <m/>
    <n v="24990000"/>
    <n v="0"/>
    <n v="24990000"/>
    <n v="16"/>
    <n v="294"/>
    <d v="2022-08-22T00:00:00"/>
    <d v="2022-09-06T00:00:00"/>
    <n v="180"/>
    <d v="2023-06-30T00:00:00"/>
    <n v="24990000"/>
    <n v="297"/>
    <n v="100"/>
    <m/>
    <m/>
    <n v="1"/>
    <n v="0"/>
    <n v="24990000"/>
    <n v="29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1000000}" name="TablaDinámica3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Modalidad / Clase Contrato - Conve">
  <location ref="F13:G24" firstHeaderRow="1" firstDataRow="1" firstDataCol="1"/>
  <pivotFields count="31">
    <pivotField dataField="1" showAll="0" defaultSubtotal="0"/>
    <pivotField showAll="0" defaultSubtotal="0"/>
    <pivotField showAll="0" defaultSubtotal="0"/>
    <pivotField showAll="0" defaultSubtotal="0"/>
    <pivotField axis="axisRow" showAll="0" defaultSubtotal="0">
      <items count="11">
        <item m="1" x="7"/>
        <item m="1" x="4"/>
        <item x="0"/>
        <item m="1" x="9"/>
        <item x="3"/>
        <item m="1" x="8"/>
        <item x="1"/>
        <item m="1" x="10"/>
        <item m="1" x="6"/>
        <item m="1" x="5"/>
        <item x="2"/>
      </items>
    </pivotField>
    <pivotField axis="axisRow" showAll="0" defaultSubtotal="0">
      <items count="13">
        <item m="1" x="7"/>
        <item m="1" x="11"/>
        <item x="1"/>
        <item m="1" x="6"/>
        <item x="4"/>
        <item x="0"/>
        <item x="3"/>
        <item m="1" x="8"/>
        <item m="1" x="9"/>
        <item m="1" x="12"/>
        <item m="1" x="10"/>
        <item m="1" x="5"/>
        <item x="2"/>
      </items>
    </pivotField>
    <pivotField showAll="0" defaultSubtotal="0"/>
    <pivotField showAll="0" defaultSubtotal="0"/>
    <pivotField showAll="0" defaultSubtotal="0"/>
    <pivotField showAll="0" defaultSubtotal="0"/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2">
    <field x="4"/>
    <field x="5"/>
  </rowFields>
  <rowItems count="11">
    <i>
      <x v="2"/>
    </i>
    <i r="1">
      <x v="5"/>
    </i>
    <i r="1">
      <x v="6"/>
    </i>
    <i>
      <x v="4"/>
    </i>
    <i r="1">
      <x v="2"/>
    </i>
    <i r="1">
      <x v="4"/>
    </i>
    <i>
      <x v="6"/>
    </i>
    <i r="1">
      <x v="2"/>
    </i>
    <i>
      <x v="10"/>
    </i>
    <i r="1">
      <x v="12"/>
    </i>
    <i t="grand">
      <x/>
    </i>
  </rowItems>
  <colItems count="1">
    <i/>
  </colItems>
  <dataFields count="1">
    <dataField name="No. Contratos/Conv" fld="0" subtotal="count" baseField="0" baseItem="0"/>
  </dataFields>
  <formats count="65">
    <format dxfId="94">
      <pivotArea type="all" dataOnly="0" outline="0" fieldPosition="0"/>
    </format>
    <format dxfId="93">
      <pivotArea outline="0" collapsedLevelsAreSubtotals="1" fieldPosition="0"/>
    </format>
    <format dxfId="92">
      <pivotArea dataOnly="0" labelOnly="1" outline="0" axis="axisValues" fieldPosition="0"/>
    </format>
    <format dxfId="91">
      <pivotArea dataOnly="0" labelOnly="1" grandRow="1" outline="0" fieldPosition="0"/>
    </format>
    <format dxfId="90">
      <pivotArea dataOnly="0" labelOnly="1" outline="0" axis="axisValues" fieldPosition="0"/>
    </format>
    <format dxfId="89">
      <pivotArea dataOnly="0" labelOnly="1" grandRow="1" outline="0" fieldPosition="0"/>
    </format>
    <format dxfId="88">
      <pivotArea type="all" dataOnly="0" outline="0" fieldPosition="0"/>
    </format>
    <format dxfId="87">
      <pivotArea outline="0" collapsedLevelsAreSubtotals="1" fieldPosition="0"/>
    </format>
    <format dxfId="86">
      <pivotArea dataOnly="0" labelOnly="1" outline="0" axis="axisValues" fieldPosition="0"/>
    </format>
    <format dxfId="85">
      <pivotArea dataOnly="0" labelOnly="1" grandRow="1" outline="0" fieldPosition="0"/>
    </format>
    <format dxfId="84">
      <pivotArea dataOnly="0" labelOnly="1" outline="0" axis="axisValues" fieldPosition="0"/>
    </format>
    <format dxfId="83">
      <pivotArea dataOnly="0" labelOnly="1" outline="0" axis="axisValues" fieldPosition="0"/>
    </format>
    <format dxfId="82">
      <pivotArea dataOnly="0" labelOnly="1" outline="0" axis="axisValues" fieldPosition="0"/>
    </format>
    <format dxfId="81">
      <pivotArea type="all" dataOnly="0" outline="0" fieldPosition="0"/>
    </format>
    <format dxfId="80">
      <pivotArea dataOnly="0" labelOnly="1" grandRow="1" outline="0" fieldPosition="0"/>
    </format>
    <format dxfId="79">
      <pivotArea type="all" dataOnly="0" outline="0" fieldPosition="0"/>
    </format>
    <format dxfId="78">
      <pivotArea dataOnly="0" labelOnly="1" grandRow="1" outline="0" fieldPosition="0"/>
    </format>
    <format dxfId="77">
      <pivotArea dataOnly="0" labelOnly="1" fieldPosition="0">
        <references count="1">
          <reference field="5" count="0"/>
        </references>
      </pivotArea>
    </format>
    <format dxfId="76">
      <pivotArea dataOnly="0" labelOnly="1" fieldPosition="0">
        <references count="1">
          <reference field="4" count="0"/>
        </references>
      </pivotArea>
    </format>
    <format dxfId="75">
      <pivotArea dataOnly="0" labelOnly="1" grandRow="1" outline="0" fieldPosition="0"/>
    </format>
    <format dxfId="74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73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72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71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70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69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68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67">
      <pivotArea dataOnly="0" labelOnly="1" fieldPosition="0">
        <references count="1">
          <reference field="4" count="0"/>
        </references>
      </pivotArea>
    </format>
    <format dxfId="66">
      <pivotArea dataOnly="0" labelOnly="1" grandRow="1" outline="0" fieldPosition="0"/>
    </format>
    <format dxfId="65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64">
      <pivotArea dataOnly="0" labelOnly="1" fieldPosition="0">
        <references count="2">
          <reference field="4" count="1" selected="0">
            <x v="1"/>
          </reference>
          <reference field="5" count="1">
            <x v="2"/>
          </reference>
        </references>
      </pivotArea>
    </format>
    <format dxfId="63">
      <pivotArea dataOnly="0" labelOnly="1" fieldPosition="0">
        <references count="2">
          <reference field="4" count="1" selected="0">
            <x v="2"/>
          </reference>
          <reference field="5" count="1">
            <x v="2"/>
          </reference>
        </references>
      </pivotArea>
    </format>
    <format dxfId="62">
      <pivotArea dataOnly="0" labelOnly="1" fieldPosition="0">
        <references count="2">
          <reference field="4" count="1" selected="0">
            <x v="3"/>
          </reference>
          <reference field="5" count="3">
            <x v="1"/>
            <x v="3"/>
            <x v="4"/>
          </reference>
        </references>
      </pivotArea>
    </format>
    <format dxfId="61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60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59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58">
      <pivotArea type="all" dataOnly="0" outline="0" fieldPosition="0"/>
    </format>
    <format dxfId="57">
      <pivotArea outline="0" collapsedLevelsAreSubtotals="1" fieldPosition="0"/>
    </format>
    <format dxfId="56">
      <pivotArea field="4" type="button" dataOnly="0" labelOnly="1" outline="0" axis="axisRow" fieldPosition="0"/>
    </format>
    <format dxfId="55">
      <pivotArea dataOnly="0" labelOnly="1" fieldPosition="0">
        <references count="1">
          <reference field="4" count="0"/>
        </references>
      </pivotArea>
    </format>
    <format dxfId="54">
      <pivotArea dataOnly="0" labelOnly="1" grandRow="1" outline="0" fieldPosition="0"/>
    </format>
    <format dxfId="53">
      <pivotArea dataOnly="0" labelOnly="1" fieldPosition="0">
        <references count="2">
          <reference field="4" count="1" selected="0">
            <x v="0"/>
          </reference>
          <reference field="5" count="1">
            <x v="0"/>
          </reference>
        </references>
      </pivotArea>
    </format>
    <format dxfId="52">
      <pivotArea dataOnly="0" labelOnly="1" fieldPosition="0">
        <references count="2">
          <reference field="4" count="1" selected="0">
            <x v="1"/>
          </reference>
          <reference field="5" count="1">
            <x v="7"/>
          </reference>
        </references>
      </pivotArea>
    </format>
    <format dxfId="51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50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49">
      <pivotArea dataOnly="0" labelOnly="1" fieldPosition="0">
        <references count="2">
          <reference field="4" count="1" selected="0">
            <x v="4"/>
          </reference>
          <reference field="5" count="2">
            <x v="2"/>
            <x v="4"/>
          </reference>
        </references>
      </pivotArea>
    </format>
    <format dxfId="48">
      <pivotArea dataOnly="0" labelOnly="1" fieldPosition="0">
        <references count="2">
          <reference field="4" count="1" selected="0">
            <x v="5"/>
          </reference>
          <reference field="5" count="2">
            <x v="1"/>
            <x v="2"/>
          </reference>
        </references>
      </pivotArea>
    </format>
    <format dxfId="47">
      <pivotArea dataOnly="0" labelOnly="1" fieldPosition="0">
        <references count="2">
          <reference field="4" count="1" selected="0">
            <x v="6"/>
          </reference>
          <reference field="5" count="2">
            <x v="2"/>
            <x v="4"/>
          </reference>
        </references>
      </pivotArea>
    </format>
    <format dxfId="46">
      <pivotArea dataOnly="0" labelOnly="1" outline="0" axis="axisValues" fieldPosition="0"/>
    </format>
    <format dxfId="45">
      <pivotArea type="all" dataOnly="0" outline="0" fieldPosition="0"/>
    </format>
    <format dxfId="44">
      <pivotArea outline="0" collapsedLevelsAreSubtotals="1" fieldPosition="0"/>
    </format>
    <format dxfId="43">
      <pivotArea field="4" type="button" dataOnly="0" labelOnly="1" outline="0" axis="axisRow" fieldPosition="0"/>
    </format>
    <format dxfId="42">
      <pivotArea dataOnly="0" labelOnly="1" outline="0" axis="axisValues" fieldPosition="0"/>
    </format>
    <format dxfId="41">
      <pivotArea dataOnly="0" labelOnly="1" fieldPosition="0">
        <references count="1">
          <reference field="4" count="0"/>
        </references>
      </pivotArea>
    </format>
    <format dxfId="40">
      <pivotArea dataOnly="0" labelOnly="1" grandRow="1" outline="0" fieldPosition="0"/>
    </format>
    <format dxfId="39">
      <pivotArea dataOnly="0" labelOnly="1" fieldPosition="0">
        <references count="2">
          <reference field="4" count="1" selected="0">
            <x v="1"/>
          </reference>
          <reference field="5" count="4">
            <x v="2"/>
            <x v="7"/>
            <x v="8"/>
            <x v="9"/>
          </reference>
        </references>
      </pivotArea>
    </format>
    <format dxfId="38">
      <pivotArea dataOnly="0" labelOnly="1" fieldPosition="0">
        <references count="2">
          <reference field="4" count="1" selected="0">
            <x v="2"/>
          </reference>
          <reference field="5" count="2">
            <x v="5"/>
            <x v="6"/>
          </reference>
        </references>
      </pivotArea>
    </format>
    <format dxfId="37">
      <pivotArea dataOnly="0" labelOnly="1" fieldPosition="0">
        <references count="2">
          <reference field="4" count="1" selected="0">
            <x v="3"/>
          </reference>
          <reference field="5" count="2">
            <x v="2"/>
            <x v="3"/>
          </reference>
        </references>
      </pivotArea>
    </format>
    <format dxfId="36">
      <pivotArea dataOnly="0" labelOnly="1" fieldPosition="0">
        <references count="2">
          <reference field="4" count="1" selected="0">
            <x v="4"/>
          </reference>
          <reference field="5" count="1">
            <x v="2"/>
          </reference>
        </references>
      </pivotArea>
    </format>
    <format dxfId="35">
      <pivotArea dataOnly="0" labelOnly="1" fieldPosition="0">
        <references count="2">
          <reference field="4" count="1" selected="0">
            <x v="5"/>
          </reference>
          <reference field="5" count="1">
            <x v="2"/>
          </reference>
        </references>
      </pivotArea>
    </format>
    <format dxfId="34">
      <pivotArea dataOnly="0" labelOnly="1" fieldPosition="0">
        <references count="2">
          <reference field="4" count="1" selected="0">
            <x v="6"/>
          </reference>
          <reference field="5" count="1">
            <x v="2"/>
          </reference>
        </references>
      </pivotArea>
    </format>
    <format dxfId="33">
      <pivotArea dataOnly="0" labelOnly="1" fieldPosition="0">
        <references count="2">
          <reference field="4" count="1" selected="0">
            <x v="8"/>
          </reference>
          <reference field="5" count="2">
            <x v="2"/>
            <x v="10"/>
          </reference>
        </references>
      </pivotArea>
    </format>
    <format dxfId="32">
      <pivotArea dataOnly="0" labelOnly="1" fieldPosition="0">
        <references count="2">
          <reference field="4" count="1" selected="0">
            <x v="9"/>
          </reference>
          <reference field="5" count="1">
            <x v="2"/>
          </reference>
        </references>
      </pivotArea>
    </format>
    <format dxfId="31">
      <pivotArea dataOnly="0" labelOnly="1" fieldPosition="0">
        <references count="2">
          <reference field="4" count="1" selected="0">
            <x v="10"/>
          </reference>
          <reference field="5" count="1">
            <x v="11"/>
          </reference>
        </references>
      </pivotArea>
    </format>
    <format dxfId="30">
      <pivotArea dataOnly="0" labelOnly="1" outline="0" axis="axisValues" fieldPosition="0"/>
    </format>
  </formats>
  <pivotTableStyleInfo name="PivotStyleMedium1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Diná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 rowHeaderCaption="Tipo Modificaciones">
  <location ref="C13:D17" firstHeaderRow="1" firstDataRow="1" firstDataCol="1"/>
  <pivotFields count="31">
    <pivotField dataField="1" showAll="0" defaultSubtotal="0"/>
    <pivotField showAll="0" defaultSubtotal="0"/>
    <pivotField showAll="0" defaultSubtotal="0">
      <items count="4">
        <item m="1" x="3"/>
        <item m="1" x="2"/>
        <item m="1" x="1"/>
        <item x="0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showAll="0" defaultSubtotal="0">
      <items count="13">
        <item m="1" x="8"/>
        <item m="1" x="7"/>
        <item m="1" x="12"/>
        <item m="1" x="4"/>
        <item m="1" x="10"/>
        <item m="1" x="3"/>
        <item m="1" x="5"/>
        <item m="1" x="11"/>
        <item x="2"/>
        <item x="1"/>
        <item x="0"/>
        <item m="1" x="9"/>
        <item m="1" x="6"/>
      </items>
    </pivotField>
    <pivotField numFmtId="14" showAll="0" defaultSubtotal="0"/>
    <pivotField showAll="0" defaultSubtotal="0"/>
    <pivotField showAll="0" defaultSubtotal="0"/>
    <pivotField numFmtId="164" showAll="0" defaultSubtotal="0"/>
    <pivotField numFmtId="164" showAll="0" defaultSubtotal="0"/>
    <pivotField numFmtId="164" showAll="0" defaultSubtotal="0"/>
    <pivotField showAll="0" defaultSubtotal="0"/>
    <pivotField showAll="0" defaultSubtotal="0"/>
    <pivotField numFmtId="14" showAll="0" defaultSubtotal="0"/>
    <pivotField numFmtId="14" showAll="0" defaultSubtotal="0"/>
    <pivotField showAll="0" defaultSubtotal="0"/>
    <pivotField numFmtId="14" showAll="0" defaultSubtotal="0"/>
    <pivotField showAll="0" defaultSubtotal="0"/>
    <pivotField showAll="0" defaultSubtotal="0"/>
    <pivotField showAll="0" defaultSubtotal="0"/>
    <pivotField showAll="0" defaultSubtotal="0"/>
    <pivotField numFmtId="164" showAll="0" defaultSubtotal="0"/>
    <pivotField showAll="0" defaultSubtotal="0"/>
    <pivotField numFmtId="164" showAll="0" defaultSubtotal="0"/>
    <pivotField numFmtId="164" showAll="0" defaultSubtotal="0"/>
    <pivotField showAll="0" defaultSubtotal="0"/>
  </pivotFields>
  <rowFields count="1">
    <field x="9"/>
  </rowFields>
  <rowItems count="4">
    <i>
      <x v="8"/>
    </i>
    <i>
      <x v="9"/>
    </i>
    <i>
      <x v="10"/>
    </i>
    <i t="grand">
      <x/>
    </i>
  </rowItems>
  <colItems count="1">
    <i/>
  </colItems>
  <dataFields count="1">
    <dataField name="No. Contratos/Conv" fld="0" subtotal="count" baseField="0" baseItem="0"/>
  </dataFields>
  <formats count="30">
    <format dxfId="124">
      <pivotArea type="all" dataOnly="0" outline="0" fieldPosition="0"/>
    </format>
    <format dxfId="123">
      <pivotArea outline="0" collapsedLevelsAreSubtotals="1" fieldPosition="0"/>
    </format>
    <format dxfId="122">
      <pivotArea dataOnly="0" labelOnly="1" outline="0" axis="axisValues" fieldPosition="0"/>
    </format>
    <format dxfId="121">
      <pivotArea dataOnly="0" labelOnly="1" grandRow="1" outline="0" fieldPosition="0"/>
    </format>
    <format dxfId="120">
      <pivotArea dataOnly="0" labelOnly="1" outline="0" axis="axisValues" fieldPosition="0"/>
    </format>
    <format dxfId="119">
      <pivotArea dataOnly="0" labelOnly="1" grandRow="1" outline="0" fieldPosition="0"/>
    </format>
    <format dxfId="118">
      <pivotArea type="all" dataOnly="0" outline="0" fieldPosition="0"/>
    </format>
    <format dxfId="117">
      <pivotArea outline="0" collapsedLevelsAreSubtotals="1" fieldPosition="0"/>
    </format>
    <format dxfId="116">
      <pivotArea dataOnly="0" labelOnly="1" outline="0" axis="axisValues" fieldPosition="0"/>
    </format>
    <format dxfId="115">
      <pivotArea dataOnly="0" labelOnly="1" grandRow="1" outline="0" fieldPosition="0"/>
    </format>
    <format dxfId="114">
      <pivotArea dataOnly="0" labelOnly="1" outline="0" axis="axisValues" fieldPosition="0"/>
    </format>
    <format dxfId="113">
      <pivotArea type="all" dataOnly="0" outline="0" fieldPosition="0"/>
    </format>
    <format dxfId="112">
      <pivotArea type="all" dataOnly="0" outline="0" fieldPosition="0"/>
    </format>
    <format dxfId="111">
      <pivotArea field="2" type="button" dataOnly="0" labelOnly="1" outline="0"/>
    </format>
    <format dxfId="110">
      <pivotArea type="all" dataOnly="0" outline="0" fieldPosition="0"/>
    </format>
    <format dxfId="109">
      <pivotArea field="2" type="button" dataOnly="0" labelOnly="1" outline="0"/>
    </format>
    <format dxfId="108">
      <pivotArea dataOnly="0" labelOnly="1" fieldPosition="0">
        <references count="1">
          <reference field="9" count="0"/>
        </references>
      </pivotArea>
    </format>
    <format dxfId="107">
      <pivotArea type="all" dataOnly="0" outline="0" fieldPosition="0"/>
    </format>
    <format dxfId="106">
      <pivotArea outline="0" collapsedLevelsAreSubtotals="1" fieldPosition="0"/>
    </format>
    <format dxfId="105">
      <pivotArea field="9" type="button" dataOnly="0" labelOnly="1" outline="0" axis="axisRow" fieldPosition="0"/>
    </format>
    <format dxfId="104">
      <pivotArea dataOnly="0" labelOnly="1" fieldPosition="0">
        <references count="1">
          <reference field="9" count="0"/>
        </references>
      </pivotArea>
    </format>
    <format dxfId="103">
      <pivotArea dataOnly="0" labelOnly="1" grandRow="1" outline="0" fieldPosition="0"/>
    </format>
    <format dxfId="102">
      <pivotArea dataOnly="0" labelOnly="1" outline="0" axis="axisValues" fieldPosition="0"/>
    </format>
    <format dxfId="101">
      <pivotArea type="all" dataOnly="0" outline="0" fieldPosition="0"/>
    </format>
    <format dxfId="100">
      <pivotArea outline="0" collapsedLevelsAreSubtotals="1" fieldPosition="0"/>
    </format>
    <format dxfId="99">
      <pivotArea field="9" type="button" dataOnly="0" labelOnly="1" outline="0" axis="axisRow" fieldPosition="0"/>
    </format>
    <format dxfId="98">
      <pivotArea dataOnly="0" labelOnly="1" outline="0" axis="axisValues" fieldPosition="0"/>
    </format>
    <format dxfId="97">
      <pivotArea dataOnly="0" labelOnly="1" fieldPosition="0">
        <references count="1">
          <reference field="9" count="0"/>
        </references>
      </pivotArea>
    </format>
    <format dxfId="96">
      <pivotArea dataOnly="0" labelOnly="1" grandRow="1" outline="0" fieldPosition="0"/>
    </format>
    <format dxfId="95">
      <pivotArea dataOnly="0" labelOnly="1" outline="0" axis="axisValues" fieldPosition="0"/>
    </format>
  </formats>
  <pivotTableStyleInfo name="PivotStyleMedium1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ratos" displayName="Contratos" ref="B10:AF29" totalsRowShown="0" headerRowDxfId="29" headerRowBorderDxfId="28">
  <autoFilter ref="B10:AF29" xr:uid="{AC4A4FDD-6641-4C71-9258-9C7464190771}"/>
  <sortState ref="B8:AF11">
    <sortCondition ref="L7:L11"/>
  </sortState>
  <tableColumns count="31">
    <tableColumn id="1" xr3:uid="{00000000-0010-0000-0000-000001000000}" name="VIGENCIA"/>
    <tableColumn id="13" xr3:uid="{00000000-0010-0000-0000-00000D000000}" name="NÚMERO CONTRATO"/>
    <tableColumn id="26" xr3:uid="{00000000-0010-0000-0000-00001A000000}" name="PORTAL CONTRATACION" dataDxfId="27"/>
    <tableColumn id="6" xr3:uid="{00000000-0010-0000-0000-000006000000}" name="URL SECOP" dataDxfId="26"/>
    <tableColumn id="33" xr3:uid="{00000000-0010-0000-0000-000021000000}" name="PROCESO SELECCIÓN" dataDxfId="25"/>
    <tableColumn id="32" xr3:uid="{00000000-0010-0000-0000-000020000000}" name="CLASE CONTRATO" dataDxfId="24"/>
    <tableColumn id="35" xr3:uid="{00000000-0010-0000-0000-000023000000}" name="DEPENDENCIA DESTINO" dataDxfId="23"/>
    <tableColumn id="31" xr3:uid="{00000000-0010-0000-0000-00001F000000}" name="NOMBRE UNIDAD EJECUTORA" dataDxfId="22"/>
    <tableColumn id="34" xr3:uid="{00000000-0010-0000-0000-000022000000}" name="OBJETO" dataDxfId="21"/>
    <tableColumn id="2" xr3:uid="{00000000-0010-0000-0000-000002000000}" name="CLASE MODIFICACIÓN" dataDxfId="20"/>
    <tableColumn id="3" xr3:uid="{00000000-0010-0000-0000-000003000000}" name="FECHA SUSCRIPCIÓN DE LA MODIFICACIÓN" dataDxfId="19"/>
    <tableColumn id="5" xr3:uid="{00000000-0010-0000-0000-000005000000}" name="IDENTIFICACIÓN CONTRATISTA"/>
    <tableColumn id="4" xr3:uid="{00000000-0010-0000-0000-000004000000}" name="RAZÓN SOCIAL_x000a_CESIONARIO" dataDxfId="18"/>
    <tableColumn id="14" xr3:uid="{00000000-0010-0000-0000-00000E000000}" name="VALOR CONTRATO PRINCIPAL" dataDxfId="17" dataCellStyle="Millares"/>
    <tableColumn id="15" xr3:uid="{00000000-0010-0000-0000-00000F000000}" name="VALOR ADICIÓN" dataDxfId="16" dataCellStyle="Millares"/>
    <tableColumn id="16" xr3:uid="{00000000-0010-0000-0000-000010000000}" name="VALOR TOTAL" dataDxfId="15" dataCellStyle="Millares"/>
    <tableColumn id="17" xr3:uid="{00000000-0010-0000-0000-000011000000}" name="PLAZO MODIFICACIÓN (Días)" dataDxfId="14"/>
    <tableColumn id="7" xr3:uid="{00000000-0010-0000-0000-000007000000}" name="PLAZO TOTAL_x000a_(DÍAS)*" dataDxfId="13"/>
    <tableColumn id="8" xr3:uid="{00000000-0010-0000-0000-000008000000}" name="Fecha de suscripción" dataDxfId="12"/>
    <tableColumn id="18" xr3:uid="{00000000-0010-0000-0000-000012000000}" name="Fecha de Inicio" dataDxfId="11"/>
    <tableColumn id="19" xr3:uid="{00000000-0010-0000-0000-000013000000}" name="Plazo Inicial (dias)" dataDxfId="10"/>
    <tableColumn id="9" xr3:uid="{00000000-0010-0000-0000-000009000000}" name="Fecha Finalizacion Programada" dataDxfId="9"/>
    <tableColumn id="10" xr3:uid="{00000000-0010-0000-0000-00000A000000}" name="Valor del Contrato_x000a_inical" dataDxfId="8" dataCellStyle="Millares"/>
    <tableColumn id="25" xr3:uid="{00000000-0010-0000-0000-000019000000}" name="dias ejecutados" dataDxfId="7">
      <calculatedColumnFormula>$D$5-Contratos[[#This Row],[Fecha de Inicio]]</calculatedColumnFormula>
    </tableColumn>
    <tableColumn id="11" xr3:uid="{00000000-0010-0000-0000-00000B000000}" name="% Ejecución" dataDxfId="6">
      <calculatedColumnFormula>ROUND(Contratos[[#This Row],[dias ejecutados]]/(Contratos[[#This Row],[Fecha Finalizacion Programada]]-Contratos[[#This Row],[Fecha de Inicio]])*100,2)</calculatedColumnFormula>
    </tableColumn>
    <tableColumn id="12" xr3:uid="{00000000-0010-0000-0000-00000C000000}" name="Recursos totales Ejecutados o pagados" dataDxfId="5" dataCellStyle="Millares"/>
    <tableColumn id="21" xr3:uid="{00000000-0010-0000-0000-000015000000}" name="Recursos pendientes de ejecutar." dataDxfId="4" dataCellStyle="Millares"/>
    <tableColumn id="22" xr3:uid="{00000000-0010-0000-0000-000016000000}" name="Cantidad de Adiciones/_x000a_prórrogas" dataDxfId="3"/>
    <tableColumn id="23" xr3:uid="{00000000-0010-0000-0000-000017000000}" name="Vr. Adiciones" dataDxfId="2" dataCellStyle="Millares"/>
    <tableColumn id="24" xr3:uid="{00000000-0010-0000-0000-000018000000}" name="Vr. Total con Adiciones" dataDxfId="1" dataCellStyle="Millares"/>
    <tableColumn id="20" xr3:uid="{00000000-0010-0000-0000-000014000000}" name="Plazo total con prorrogas (días)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7"/>
  <sheetViews>
    <sheetView showGridLines="0" tabSelected="1" topLeftCell="A4" workbookViewId="0">
      <selection activeCell="F15" sqref="F15"/>
    </sheetView>
  </sheetViews>
  <sheetFormatPr baseColWidth="10" defaultRowHeight="15" x14ac:dyDescent="0.25"/>
  <cols>
    <col min="2" max="2" width="2.7109375" customWidth="1"/>
    <col min="3" max="3" width="23.5703125" customWidth="1"/>
    <col min="4" max="4" width="18.5703125" bestFit="1" customWidth="1"/>
    <col min="6" max="6" width="59.42578125" customWidth="1"/>
    <col min="7" max="7" width="18.5703125" bestFit="1" customWidth="1"/>
    <col min="8" max="8" width="2.7109375" customWidth="1"/>
  </cols>
  <sheetData>
    <row r="1" spans="2:8" ht="15.75" thickBot="1" x14ac:dyDescent="0.3"/>
    <row r="2" spans="2:8" ht="15.75" thickBot="1" x14ac:dyDescent="0.3">
      <c r="B2" s="4"/>
      <c r="C2" s="5"/>
      <c r="D2" s="5"/>
      <c r="E2" s="5"/>
      <c r="F2" s="5"/>
      <c r="G2" s="5"/>
      <c r="H2" s="6"/>
    </row>
    <row r="3" spans="2:8" ht="48.75" customHeight="1" thickBot="1" x14ac:dyDescent="0.3">
      <c r="B3" s="7"/>
      <c r="C3" s="8"/>
      <c r="D3" s="52" t="s">
        <v>54</v>
      </c>
      <c r="E3" s="53"/>
      <c r="F3" s="53"/>
      <c r="G3" s="54"/>
      <c r="H3" s="9"/>
    </row>
    <row r="4" spans="2:8" x14ac:dyDescent="0.25">
      <c r="B4" s="7"/>
      <c r="C4" s="8"/>
      <c r="D4" s="8"/>
      <c r="E4" s="8"/>
      <c r="F4" s="8"/>
      <c r="G4" s="8"/>
      <c r="H4" s="9"/>
    </row>
    <row r="5" spans="2:8" x14ac:dyDescent="0.25">
      <c r="B5" s="7"/>
      <c r="C5" s="8"/>
      <c r="D5" s="8"/>
      <c r="E5" s="8"/>
      <c r="F5" s="8"/>
      <c r="G5" s="8"/>
      <c r="H5" s="9"/>
    </row>
    <row r="6" spans="2:8" x14ac:dyDescent="0.25">
      <c r="B6" s="7"/>
      <c r="C6" s="8"/>
      <c r="D6" s="8"/>
      <c r="E6" s="8"/>
      <c r="F6" s="8"/>
      <c r="G6" s="8"/>
      <c r="H6" s="9"/>
    </row>
    <row r="7" spans="2:8" x14ac:dyDescent="0.25">
      <c r="B7" s="7"/>
      <c r="C7" s="8"/>
      <c r="D7" s="8"/>
      <c r="E7" s="8"/>
      <c r="F7" s="8"/>
      <c r="G7" s="8"/>
      <c r="H7" s="9"/>
    </row>
    <row r="8" spans="2:8" x14ac:dyDescent="0.25">
      <c r="B8" s="7"/>
      <c r="C8" s="8"/>
      <c r="D8" s="8"/>
      <c r="E8" s="8"/>
      <c r="F8" s="8"/>
      <c r="G8" s="8"/>
      <c r="H8" s="9"/>
    </row>
    <row r="9" spans="2:8" x14ac:dyDescent="0.25">
      <c r="B9" s="7"/>
      <c r="C9" s="8"/>
      <c r="D9" s="8"/>
      <c r="E9" s="8"/>
      <c r="F9" s="8"/>
      <c r="G9" s="8"/>
      <c r="H9" s="9"/>
    </row>
    <row r="10" spans="2:8" x14ac:dyDescent="0.25">
      <c r="B10" s="7"/>
      <c r="C10" s="8"/>
      <c r="D10" s="8"/>
      <c r="E10" s="8"/>
      <c r="F10" s="8"/>
      <c r="G10" s="8"/>
      <c r="H10" s="9"/>
    </row>
    <row r="11" spans="2:8" x14ac:dyDescent="0.25">
      <c r="B11" s="7"/>
      <c r="C11" s="13"/>
      <c r="D11" s="13"/>
      <c r="E11" s="13"/>
      <c r="F11" s="13"/>
      <c r="G11" s="13"/>
      <c r="H11" s="9"/>
    </row>
    <row r="12" spans="2:8" ht="15.75" thickBot="1" x14ac:dyDescent="0.3">
      <c r="B12" s="7"/>
      <c r="C12" s="8"/>
      <c r="D12" s="8"/>
      <c r="E12" s="8"/>
      <c r="F12" s="8"/>
      <c r="G12" s="8"/>
      <c r="H12" s="9"/>
    </row>
    <row r="13" spans="2:8" ht="15.75" thickBot="1" x14ac:dyDescent="0.3">
      <c r="B13" s="7"/>
      <c r="C13" s="46" t="s">
        <v>40</v>
      </c>
      <c r="D13" s="18" t="s">
        <v>2</v>
      </c>
      <c r="E13" s="8"/>
      <c r="F13" s="46" t="s">
        <v>41</v>
      </c>
      <c r="G13" s="20" t="s">
        <v>2</v>
      </c>
      <c r="H13" s="9"/>
    </row>
    <row r="14" spans="2:8" ht="15.75" thickBot="1" x14ac:dyDescent="0.3">
      <c r="B14" s="7"/>
      <c r="C14" s="50" t="s">
        <v>48</v>
      </c>
      <c r="D14" s="15">
        <v>1</v>
      </c>
      <c r="E14" s="8"/>
      <c r="F14" s="47" t="s">
        <v>42</v>
      </c>
      <c r="G14" s="15"/>
      <c r="H14" s="9"/>
    </row>
    <row r="15" spans="2:8" x14ac:dyDescent="0.25">
      <c r="B15" s="7"/>
      <c r="C15" s="50" t="s">
        <v>49</v>
      </c>
      <c r="D15" s="16">
        <v>6</v>
      </c>
      <c r="E15" s="8"/>
      <c r="F15" s="49" t="s">
        <v>44</v>
      </c>
      <c r="G15" s="16">
        <v>11</v>
      </c>
      <c r="H15" s="9"/>
    </row>
    <row r="16" spans="2:8" ht="15.75" thickBot="1" x14ac:dyDescent="0.3">
      <c r="B16" s="7"/>
      <c r="C16" s="47" t="s">
        <v>50</v>
      </c>
      <c r="D16" s="16">
        <v>12</v>
      </c>
      <c r="E16" s="8"/>
      <c r="F16" s="48" t="s">
        <v>51</v>
      </c>
      <c r="G16" s="16">
        <v>1</v>
      </c>
      <c r="H16" s="9"/>
    </row>
    <row r="17" spans="2:8" ht="15.75" thickBot="1" x14ac:dyDescent="0.3">
      <c r="B17" s="7"/>
      <c r="C17" s="19" t="s">
        <v>0</v>
      </c>
      <c r="D17" s="17">
        <v>19</v>
      </c>
      <c r="E17" s="8"/>
      <c r="F17" s="47" t="s">
        <v>45</v>
      </c>
      <c r="G17" s="16"/>
      <c r="H17" s="9"/>
    </row>
    <row r="18" spans="2:8" ht="15.75" thickBot="1" x14ac:dyDescent="0.3">
      <c r="B18" s="7"/>
      <c r="E18" s="8"/>
      <c r="F18" s="48" t="s">
        <v>43</v>
      </c>
      <c r="G18" s="16">
        <v>1</v>
      </c>
      <c r="H18" s="9"/>
    </row>
    <row r="19" spans="2:8" ht="15.75" thickBot="1" x14ac:dyDescent="0.3">
      <c r="B19" s="7"/>
      <c r="E19" s="8"/>
      <c r="F19" s="48" t="s">
        <v>100</v>
      </c>
      <c r="G19" s="16">
        <v>1</v>
      </c>
      <c r="H19" s="9"/>
    </row>
    <row r="20" spans="2:8" ht="15.75" thickBot="1" x14ac:dyDescent="0.3">
      <c r="B20" s="7"/>
      <c r="C20" s="8"/>
      <c r="D20" s="8"/>
      <c r="E20" s="8"/>
      <c r="F20" s="47" t="s">
        <v>84</v>
      </c>
      <c r="G20" s="16"/>
      <c r="H20" s="9"/>
    </row>
    <row r="21" spans="2:8" ht="15.75" thickBot="1" x14ac:dyDescent="0.3">
      <c r="B21" s="7"/>
      <c r="C21" s="8"/>
      <c r="D21" s="8"/>
      <c r="E21" s="8"/>
      <c r="F21" s="48" t="s">
        <v>43</v>
      </c>
      <c r="G21" s="16">
        <v>3</v>
      </c>
      <c r="H21" s="9"/>
    </row>
    <row r="22" spans="2:8" ht="15.75" thickBot="1" x14ac:dyDescent="0.3">
      <c r="B22" s="7"/>
      <c r="C22" s="8"/>
      <c r="D22" s="8"/>
      <c r="E22" s="8"/>
      <c r="F22" s="47" t="s">
        <v>87</v>
      </c>
      <c r="G22" s="16"/>
      <c r="H22" s="9"/>
    </row>
    <row r="23" spans="2:8" ht="15.75" thickBot="1" x14ac:dyDescent="0.3">
      <c r="B23" s="7"/>
      <c r="C23" s="8"/>
      <c r="D23" s="8"/>
      <c r="E23" s="8"/>
      <c r="F23" s="51" t="s">
        <v>88</v>
      </c>
      <c r="G23" s="16">
        <v>2</v>
      </c>
      <c r="H23" s="9"/>
    </row>
    <row r="24" spans="2:8" ht="15.75" thickBot="1" x14ac:dyDescent="0.3">
      <c r="B24" s="7"/>
      <c r="C24" s="8"/>
      <c r="D24" s="8"/>
      <c r="E24" s="8"/>
      <c r="F24" s="19" t="s">
        <v>0</v>
      </c>
      <c r="G24" s="17">
        <v>19</v>
      </c>
      <c r="H24" s="9"/>
    </row>
    <row r="25" spans="2:8" x14ac:dyDescent="0.25">
      <c r="B25" s="7"/>
      <c r="C25" s="8"/>
      <c r="D25" s="8"/>
      <c r="E25" s="8"/>
      <c r="H25" s="9"/>
    </row>
    <row r="26" spans="2:8" x14ac:dyDescent="0.25">
      <c r="B26" s="7"/>
      <c r="C26" s="45"/>
      <c r="D26" s="8"/>
      <c r="E26" s="8"/>
      <c r="H26" s="9"/>
    </row>
    <row r="27" spans="2:8" ht="15.75" thickBot="1" x14ac:dyDescent="0.3">
      <c r="B27" s="10"/>
      <c r="C27" s="11"/>
      <c r="D27" s="11"/>
      <c r="E27" s="11"/>
      <c r="F27" s="11"/>
      <c r="G27" s="11"/>
      <c r="H27" s="12"/>
    </row>
  </sheetData>
  <sheetProtection sheet="1" autoFilter="0"/>
  <mergeCells count="1">
    <mergeCell ref="D3:G3"/>
  </mergeCells>
  <pageMargins left="0.7" right="0.7" top="0.75" bottom="0.75" header="0.3" footer="0.3"/>
  <pageSetup paperSize="9" orientation="portrait" horizontalDpi="4294967294" verticalDpi="4294967294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AF29"/>
  <sheetViews>
    <sheetView showGridLines="0" topLeftCell="B1" zoomScale="85" zoomScaleNormal="85" workbookViewId="0">
      <pane ySplit="10" topLeftCell="A11" activePane="bottomLeft" state="frozen"/>
      <selection pane="bottomLeft" activeCell="B10" sqref="B10"/>
    </sheetView>
  </sheetViews>
  <sheetFormatPr baseColWidth="10" defaultRowHeight="15" x14ac:dyDescent="0.25"/>
  <cols>
    <col min="1" max="1" width="2.7109375" customWidth="1"/>
    <col min="2" max="2" width="16.140625" customWidth="1"/>
    <col min="3" max="3" width="19.7109375" bestFit="1" customWidth="1"/>
    <col min="4" max="5" width="16.140625" customWidth="1"/>
    <col min="6" max="6" width="36.7109375" customWidth="1"/>
    <col min="7" max="7" width="26.28515625" customWidth="1"/>
    <col min="10" max="10" width="32.28515625" customWidth="1"/>
    <col min="11" max="11" width="15.5703125" customWidth="1"/>
    <col min="12" max="12" width="15.42578125" customWidth="1"/>
    <col min="13" max="13" width="18" customWidth="1"/>
    <col min="14" max="14" width="25.85546875" customWidth="1"/>
    <col min="15" max="15" width="19.140625" customWidth="1"/>
    <col min="16" max="16" width="15.140625" bestFit="1" customWidth="1"/>
    <col min="17" max="17" width="17.85546875" bestFit="1" customWidth="1"/>
    <col min="18" max="18" width="16.140625" customWidth="1"/>
    <col min="19" max="19" width="17.85546875" customWidth="1"/>
    <col min="24" max="24" width="17.85546875" bestFit="1" customWidth="1"/>
    <col min="27" max="28" width="16.85546875" bestFit="1" customWidth="1"/>
    <col min="30" max="30" width="17.28515625" bestFit="1" customWidth="1"/>
    <col min="31" max="31" width="17.85546875" bestFit="1" customWidth="1"/>
    <col min="32" max="32" width="14.85546875" customWidth="1"/>
  </cols>
  <sheetData>
    <row r="2" spans="2:32" ht="41.25" customHeight="1" x14ac:dyDescent="0.25">
      <c r="B2" s="39" t="s">
        <v>52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</row>
    <row r="3" spans="2:32" x14ac:dyDescent="0.25">
      <c r="E3" s="3"/>
    </row>
    <row r="4" spans="2:32" x14ac:dyDescent="0.25">
      <c r="B4" s="36" t="s">
        <v>35</v>
      </c>
      <c r="C4" s="34" t="s">
        <v>36</v>
      </c>
      <c r="D4" s="35" t="s">
        <v>37</v>
      </c>
      <c r="E4" s="3"/>
    </row>
    <row r="5" spans="2:32" x14ac:dyDescent="0.25">
      <c r="B5" s="33"/>
      <c r="C5" s="37">
        <v>45078</v>
      </c>
      <c r="D5" s="38">
        <v>45107</v>
      </c>
      <c r="E5" s="3"/>
    </row>
    <row r="6" spans="2:32" x14ac:dyDescent="0.25">
      <c r="B6" s="31"/>
      <c r="E6" s="3"/>
    </row>
    <row r="7" spans="2:32" x14ac:dyDescent="0.25">
      <c r="B7" s="32" t="s">
        <v>1</v>
      </c>
      <c r="C7" s="3"/>
      <c r="E7" s="2"/>
    </row>
    <row r="8" spans="2:32" ht="15.75" thickBot="1" x14ac:dyDescent="0.3">
      <c r="B8" s="2" t="s">
        <v>34</v>
      </c>
      <c r="C8" s="2"/>
      <c r="D8" s="2"/>
      <c r="E8" s="2"/>
    </row>
    <row r="9" spans="2:32" ht="18.75" customHeight="1" x14ac:dyDescent="0.25">
      <c r="B9" s="21" t="s">
        <v>30</v>
      </c>
      <c r="C9" s="22"/>
      <c r="D9" s="22"/>
      <c r="E9" s="22"/>
      <c r="F9" s="27"/>
      <c r="G9" s="27"/>
      <c r="H9" s="27"/>
      <c r="I9" s="27"/>
      <c r="J9" s="28"/>
      <c r="K9" s="24" t="s">
        <v>28</v>
      </c>
      <c r="L9" s="25"/>
      <c r="M9" s="25"/>
      <c r="N9" s="25"/>
      <c r="O9" s="25"/>
      <c r="P9" s="25"/>
      <c r="Q9" s="25"/>
      <c r="R9" s="26"/>
      <c r="S9" s="26"/>
      <c r="T9" s="21" t="s">
        <v>29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3"/>
      <c r="AF9" s="23"/>
    </row>
    <row r="10" spans="2:32" ht="56.25" customHeight="1" thickBot="1" x14ac:dyDescent="0.3">
      <c r="B10" s="40" t="s">
        <v>3</v>
      </c>
      <c r="C10" s="41" t="s">
        <v>4</v>
      </c>
      <c r="D10" s="41" t="s">
        <v>31</v>
      </c>
      <c r="E10" s="41" t="s">
        <v>32</v>
      </c>
      <c r="F10" s="41" t="s">
        <v>26</v>
      </c>
      <c r="G10" s="41" t="s">
        <v>27</v>
      </c>
      <c r="H10" s="41" t="s">
        <v>25</v>
      </c>
      <c r="I10" s="41" t="s">
        <v>24</v>
      </c>
      <c r="J10" s="42" t="s">
        <v>8</v>
      </c>
      <c r="K10" s="43" t="s">
        <v>5</v>
      </c>
      <c r="L10" s="44" t="s">
        <v>6</v>
      </c>
      <c r="M10" s="44" t="s">
        <v>7</v>
      </c>
      <c r="N10" s="44" t="s">
        <v>38</v>
      </c>
      <c r="O10" s="44" t="s">
        <v>9</v>
      </c>
      <c r="P10" s="44" t="s">
        <v>10</v>
      </c>
      <c r="Q10" s="44" t="s">
        <v>11</v>
      </c>
      <c r="R10" s="44" t="s">
        <v>12</v>
      </c>
      <c r="S10" s="30" t="s">
        <v>33</v>
      </c>
      <c r="T10" s="40" t="s">
        <v>13</v>
      </c>
      <c r="U10" s="41" t="s">
        <v>14</v>
      </c>
      <c r="V10" s="41" t="s">
        <v>15</v>
      </c>
      <c r="W10" s="41" t="s">
        <v>16</v>
      </c>
      <c r="X10" s="41" t="s">
        <v>17</v>
      </c>
      <c r="Y10" s="41" t="s">
        <v>18</v>
      </c>
      <c r="Z10" s="41" t="s">
        <v>19</v>
      </c>
      <c r="AA10" s="41" t="s">
        <v>39</v>
      </c>
      <c r="AB10" s="41" t="s">
        <v>20</v>
      </c>
      <c r="AC10" s="41" t="s">
        <v>21</v>
      </c>
      <c r="AD10" s="41" t="s">
        <v>22</v>
      </c>
      <c r="AE10" s="41" t="s">
        <v>23</v>
      </c>
      <c r="AF10" s="42" t="s">
        <v>47</v>
      </c>
    </row>
    <row r="11" spans="2:32" x14ac:dyDescent="0.25">
      <c r="B11">
        <v>2023</v>
      </c>
      <c r="C11">
        <v>230026</v>
      </c>
      <c r="D11" t="s">
        <v>55</v>
      </c>
      <c r="E11" t="s">
        <v>56</v>
      </c>
      <c r="F11" t="s">
        <v>42</v>
      </c>
      <c r="G11" t="s">
        <v>44</v>
      </c>
      <c r="H11" t="s">
        <v>72</v>
      </c>
      <c r="I11" t="s">
        <v>46</v>
      </c>
      <c r="J11" t="s">
        <v>73</v>
      </c>
      <c r="K11" s="14" t="s">
        <v>50</v>
      </c>
      <c r="L11" s="1">
        <v>45083</v>
      </c>
      <c r="M11">
        <v>52699229</v>
      </c>
      <c r="N11" t="s">
        <v>102</v>
      </c>
      <c r="O11">
        <v>29313000</v>
      </c>
      <c r="P11" s="29">
        <v>0</v>
      </c>
      <c r="Q11">
        <v>29313000</v>
      </c>
      <c r="R11" s="14" t="s">
        <v>53</v>
      </c>
      <c r="S11">
        <v>270</v>
      </c>
      <c r="T11" s="1">
        <v>44939</v>
      </c>
      <c r="U11" s="1">
        <v>44946</v>
      </c>
      <c r="V11">
        <v>270</v>
      </c>
      <c r="W11" s="1">
        <v>45219</v>
      </c>
      <c r="X11" s="29">
        <v>29313000</v>
      </c>
      <c r="Y11" s="14">
        <f>$D$5-Contratos[[#This Row],[Fecha de Inicio]]</f>
        <v>161</v>
      </c>
      <c r="Z11">
        <f>ROUND(Contratos[[#This Row],[dias ejecutados]]/(Contratos[[#This Row],[Fecha Finalizacion Programada]]-Contratos[[#This Row],[Fecha de Inicio]])*100,2)</f>
        <v>58.97</v>
      </c>
      <c r="AA11" s="29">
        <v>17479233</v>
      </c>
      <c r="AB11" s="29">
        <v>11833767</v>
      </c>
      <c r="AC11">
        <v>0</v>
      </c>
      <c r="AD11">
        <v>0</v>
      </c>
      <c r="AE11" s="29">
        <v>29313000</v>
      </c>
      <c r="AF11" s="14">
        <v>270</v>
      </c>
    </row>
    <row r="12" spans="2:32" x14ac:dyDescent="0.25">
      <c r="B12">
        <v>2023</v>
      </c>
      <c r="C12">
        <v>230017</v>
      </c>
      <c r="D12" t="s">
        <v>55</v>
      </c>
      <c r="E12" t="s">
        <v>57</v>
      </c>
      <c r="F12" t="s">
        <v>42</v>
      </c>
      <c r="G12" t="s">
        <v>44</v>
      </c>
      <c r="H12" t="s">
        <v>72</v>
      </c>
      <c r="I12" t="s">
        <v>46</v>
      </c>
      <c r="J12" t="s">
        <v>74</v>
      </c>
      <c r="K12" s="14" t="s">
        <v>50</v>
      </c>
      <c r="L12" s="1">
        <v>45084</v>
      </c>
      <c r="M12">
        <v>80035939</v>
      </c>
      <c r="N12" t="s">
        <v>103</v>
      </c>
      <c r="O12" s="29">
        <v>50240000</v>
      </c>
      <c r="P12" s="29">
        <v>0</v>
      </c>
      <c r="Q12" s="29">
        <v>50240000</v>
      </c>
      <c r="R12" s="14" t="s">
        <v>53</v>
      </c>
      <c r="S12" s="14">
        <v>240</v>
      </c>
      <c r="T12" s="1">
        <v>44939</v>
      </c>
      <c r="U12" s="1">
        <v>44944</v>
      </c>
      <c r="V12">
        <v>240</v>
      </c>
      <c r="W12" s="1">
        <v>45187</v>
      </c>
      <c r="X12" s="29">
        <v>50240000</v>
      </c>
      <c r="Y12" s="14">
        <f>$D$5-Contratos[[#This Row],[Fecha de Inicio]]</f>
        <v>163</v>
      </c>
      <c r="Z12" s="14">
        <f>ROUND(Contratos[[#This Row],[dias ejecutados]]/(Contratos[[#This Row],[Fecha Finalizacion Programada]]-Contratos[[#This Row],[Fecha de Inicio]])*100,2)</f>
        <v>67.08</v>
      </c>
      <c r="AA12" s="29">
        <v>34121333</v>
      </c>
      <c r="AB12" s="29">
        <v>16118667</v>
      </c>
      <c r="AC12">
        <v>0</v>
      </c>
      <c r="AD12">
        <v>0</v>
      </c>
      <c r="AE12" s="29">
        <v>50240000</v>
      </c>
      <c r="AF12" s="14">
        <v>240</v>
      </c>
    </row>
    <row r="13" spans="2:32" x14ac:dyDescent="0.25">
      <c r="B13">
        <v>2023</v>
      </c>
      <c r="C13">
        <v>230296</v>
      </c>
      <c r="D13" t="s">
        <v>55</v>
      </c>
      <c r="E13" t="s">
        <v>58</v>
      </c>
      <c r="F13" t="s">
        <v>42</v>
      </c>
      <c r="G13" t="s">
        <v>44</v>
      </c>
      <c r="H13" t="s">
        <v>72</v>
      </c>
      <c r="I13" t="s">
        <v>46</v>
      </c>
      <c r="J13" t="s">
        <v>75</v>
      </c>
      <c r="K13" s="14" t="s">
        <v>50</v>
      </c>
      <c r="L13" s="1">
        <v>45082</v>
      </c>
      <c r="M13">
        <v>1010162896</v>
      </c>
      <c r="N13" t="s">
        <v>104</v>
      </c>
      <c r="O13" s="29">
        <v>45591000</v>
      </c>
      <c r="P13" s="29">
        <v>0</v>
      </c>
      <c r="Q13" s="29">
        <v>45591000</v>
      </c>
      <c r="R13" s="14" t="s">
        <v>53</v>
      </c>
      <c r="S13" s="14">
        <v>210</v>
      </c>
      <c r="T13" s="1">
        <v>44991</v>
      </c>
      <c r="U13" s="1">
        <v>44994</v>
      </c>
      <c r="V13">
        <v>210</v>
      </c>
      <c r="W13" s="1">
        <v>45208</v>
      </c>
      <c r="X13" s="29">
        <v>45591000</v>
      </c>
      <c r="Y13" s="14">
        <f>$D$5-Contratos[[#This Row],[Fecha de Inicio]]</f>
        <v>113</v>
      </c>
      <c r="Z13" s="14">
        <f>ROUND(Contratos[[#This Row],[dias ejecutados]]/(Contratos[[#This Row],[Fecha Finalizacion Programada]]-Contratos[[#This Row],[Fecha de Inicio]])*100,2)</f>
        <v>52.8</v>
      </c>
      <c r="AA13" s="29">
        <v>24098100</v>
      </c>
      <c r="AB13" s="29">
        <v>21492900</v>
      </c>
      <c r="AC13">
        <v>0</v>
      </c>
      <c r="AD13">
        <v>0</v>
      </c>
      <c r="AE13" s="29">
        <v>45591000</v>
      </c>
      <c r="AF13" s="14">
        <v>210</v>
      </c>
    </row>
    <row r="14" spans="2:32" x14ac:dyDescent="0.25">
      <c r="B14">
        <v>2023</v>
      </c>
      <c r="C14">
        <v>230080</v>
      </c>
      <c r="D14" t="s">
        <v>55</v>
      </c>
      <c r="E14" t="s">
        <v>59</v>
      </c>
      <c r="F14" t="s">
        <v>42</v>
      </c>
      <c r="G14" t="s">
        <v>44</v>
      </c>
      <c r="H14" t="s">
        <v>76</v>
      </c>
      <c r="I14" t="s">
        <v>46</v>
      </c>
      <c r="J14" t="s">
        <v>77</v>
      </c>
      <c r="K14" s="14" t="s">
        <v>50</v>
      </c>
      <c r="L14" s="1">
        <v>45107</v>
      </c>
      <c r="M14">
        <v>38643879</v>
      </c>
      <c r="N14" t="s">
        <v>105</v>
      </c>
      <c r="O14" s="29">
        <v>38832000</v>
      </c>
      <c r="P14" s="29">
        <v>0</v>
      </c>
      <c r="Q14" s="29">
        <v>38832000</v>
      </c>
      <c r="R14" s="14" t="s">
        <v>53</v>
      </c>
      <c r="S14" s="14">
        <v>240</v>
      </c>
      <c r="T14" s="1">
        <v>44944</v>
      </c>
      <c r="U14" s="1">
        <v>44958</v>
      </c>
      <c r="V14">
        <v>240</v>
      </c>
      <c r="W14" s="1">
        <v>45200</v>
      </c>
      <c r="X14" s="29">
        <v>38832000</v>
      </c>
      <c r="Y14" s="14">
        <f>$D$5-Contratos[[#This Row],[Fecha de Inicio]]</f>
        <v>149</v>
      </c>
      <c r="Z14" s="14">
        <f>ROUND(Contratos[[#This Row],[dias ejecutados]]/(Contratos[[#This Row],[Fecha Finalizacion Programada]]-Contratos[[#This Row],[Fecha de Inicio]])*100,2)</f>
        <v>61.57</v>
      </c>
      <c r="AA14" s="29">
        <v>24108200</v>
      </c>
      <c r="AB14" s="29">
        <v>14723800</v>
      </c>
      <c r="AC14">
        <v>0</v>
      </c>
      <c r="AD14">
        <v>0</v>
      </c>
      <c r="AE14" s="29">
        <v>38832000</v>
      </c>
      <c r="AF14" s="14">
        <v>240</v>
      </c>
    </row>
    <row r="15" spans="2:32" x14ac:dyDescent="0.25">
      <c r="B15">
        <v>2023</v>
      </c>
      <c r="C15">
        <v>230224</v>
      </c>
      <c r="D15" t="s">
        <v>55</v>
      </c>
      <c r="E15" t="s">
        <v>60</v>
      </c>
      <c r="F15" t="s">
        <v>42</v>
      </c>
      <c r="G15" t="s">
        <v>44</v>
      </c>
      <c r="H15" t="s">
        <v>78</v>
      </c>
      <c r="I15" t="s">
        <v>46</v>
      </c>
      <c r="J15" t="s">
        <v>79</v>
      </c>
      <c r="K15" s="14" t="s">
        <v>50</v>
      </c>
      <c r="L15" s="1">
        <v>45086</v>
      </c>
      <c r="M15">
        <v>1023024436</v>
      </c>
      <c r="N15" t="s">
        <v>106</v>
      </c>
      <c r="O15" s="29">
        <v>45490000</v>
      </c>
      <c r="P15" s="29">
        <v>0</v>
      </c>
      <c r="Q15" s="29">
        <v>45490000</v>
      </c>
      <c r="R15" s="14" t="s">
        <v>53</v>
      </c>
      <c r="S15" s="14">
        <v>300</v>
      </c>
      <c r="T15" s="1">
        <v>44964</v>
      </c>
      <c r="U15" s="1">
        <v>44965</v>
      </c>
      <c r="V15">
        <v>300</v>
      </c>
      <c r="W15" s="1">
        <v>45268</v>
      </c>
      <c r="X15" s="29">
        <v>45490000</v>
      </c>
      <c r="Y15" s="14">
        <f>$D$5-Contratos[[#This Row],[Fecha de Inicio]]</f>
        <v>142</v>
      </c>
      <c r="Z15" s="14">
        <f>ROUND(Contratos[[#This Row],[dias ejecutados]]/(Contratos[[#This Row],[Fecha Finalizacion Programada]]-Contratos[[#This Row],[Fecha de Inicio]])*100,2)</f>
        <v>46.86</v>
      </c>
      <c r="AA15" s="29">
        <v>18347633</v>
      </c>
      <c r="AB15" s="29">
        <v>27142367</v>
      </c>
      <c r="AC15">
        <v>0</v>
      </c>
      <c r="AD15">
        <v>0</v>
      </c>
      <c r="AE15" s="29">
        <v>45490000</v>
      </c>
      <c r="AF15" s="14">
        <v>300</v>
      </c>
    </row>
    <row r="16" spans="2:32" x14ac:dyDescent="0.25">
      <c r="B16">
        <v>2023</v>
      </c>
      <c r="C16">
        <v>230294</v>
      </c>
      <c r="D16" t="s">
        <v>55</v>
      </c>
      <c r="E16" t="s">
        <v>61</v>
      </c>
      <c r="F16" t="s">
        <v>42</v>
      </c>
      <c r="G16" t="s">
        <v>44</v>
      </c>
      <c r="H16" t="s">
        <v>80</v>
      </c>
      <c r="I16" t="s">
        <v>46</v>
      </c>
      <c r="J16" t="s">
        <v>81</v>
      </c>
      <c r="K16" s="14" t="s">
        <v>50</v>
      </c>
      <c r="L16" s="1">
        <v>45097</v>
      </c>
      <c r="M16">
        <v>1022438364</v>
      </c>
      <c r="N16" t="s">
        <v>107</v>
      </c>
      <c r="O16" s="29">
        <v>40320000</v>
      </c>
      <c r="P16" s="29">
        <v>0</v>
      </c>
      <c r="Q16" s="29">
        <v>40320000</v>
      </c>
      <c r="R16" s="14" t="s">
        <v>53</v>
      </c>
      <c r="S16" s="14">
        <v>300</v>
      </c>
      <c r="T16" s="1">
        <v>44992</v>
      </c>
      <c r="U16" s="1">
        <v>44998</v>
      </c>
      <c r="V16">
        <v>300</v>
      </c>
      <c r="W16" s="1">
        <v>45304</v>
      </c>
      <c r="X16" s="29">
        <v>40320000</v>
      </c>
      <c r="Y16" s="14">
        <f>$D$5-Contratos[[#This Row],[Fecha de Inicio]]</f>
        <v>109</v>
      </c>
      <c r="Z16" s="14">
        <f>ROUND(Contratos[[#This Row],[dias ejecutados]]/(Contratos[[#This Row],[Fecha Finalizacion Programada]]-Contratos[[#This Row],[Fecha de Inicio]])*100,2)</f>
        <v>35.619999999999997</v>
      </c>
      <c r="AA16" s="29">
        <v>12499200</v>
      </c>
      <c r="AB16" s="29">
        <v>27820800</v>
      </c>
      <c r="AC16">
        <v>0</v>
      </c>
      <c r="AD16">
        <v>0</v>
      </c>
      <c r="AE16" s="29">
        <v>40320000</v>
      </c>
      <c r="AF16" s="14">
        <v>300</v>
      </c>
    </row>
    <row r="17" spans="2:32" x14ac:dyDescent="0.25">
      <c r="B17">
        <v>2023</v>
      </c>
      <c r="C17">
        <v>230290</v>
      </c>
      <c r="D17" t="s">
        <v>55</v>
      </c>
      <c r="E17" t="s">
        <v>61</v>
      </c>
      <c r="F17" t="s">
        <v>42</v>
      </c>
      <c r="G17" t="s">
        <v>44</v>
      </c>
      <c r="H17" t="s">
        <v>80</v>
      </c>
      <c r="I17" t="s">
        <v>46</v>
      </c>
      <c r="J17" t="s">
        <v>81</v>
      </c>
      <c r="K17" s="14" t="s">
        <v>50</v>
      </c>
      <c r="L17" s="1">
        <v>45107</v>
      </c>
      <c r="M17">
        <v>52557015</v>
      </c>
      <c r="N17" t="s">
        <v>108</v>
      </c>
      <c r="O17" s="29">
        <v>40320000</v>
      </c>
      <c r="P17" s="29">
        <v>0</v>
      </c>
      <c r="Q17" s="29">
        <v>40320000</v>
      </c>
      <c r="R17" s="14" t="s">
        <v>53</v>
      </c>
      <c r="S17" s="14">
        <v>300</v>
      </c>
      <c r="T17" s="1">
        <v>44992</v>
      </c>
      <c r="U17" s="1">
        <v>44998</v>
      </c>
      <c r="V17">
        <v>300</v>
      </c>
      <c r="W17" s="1">
        <v>45304</v>
      </c>
      <c r="X17" s="29">
        <v>40320000</v>
      </c>
      <c r="Y17" s="14">
        <f>$D$5-Contratos[[#This Row],[Fecha de Inicio]]</f>
        <v>109</v>
      </c>
      <c r="Z17" s="14">
        <f>ROUND(Contratos[[#This Row],[dias ejecutados]]/(Contratos[[#This Row],[Fecha Finalizacion Programada]]-Contratos[[#This Row],[Fecha de Inicio]])*100,2)</f>
        <v>35.619999999999997</v>
      </c>
      <c r="AA17" s="29">
        <v>14515200</v>
      </c>
      <c r="AB17" s="29">
        <v>25804800</v>
      </c>
      <c r="AC17">
        <v>0</v>
      </c>
      <c r="AD17">
        <v>0</v>
      </c>
      <c r="AE17" s="29">
        <v>40320000</v>
      </c>
      <c r="AF17" s="14">
        <v>300</v>
      </c>
    </row>
    <row r="18" spans="2:32" x14ac:dyDescent="0.25">
      <c r="B18">
        <v>2023</v>
      </c>
      <c r="C18">
        <v>230239</v>
      </c>
      <c r="D18" t="s">
        <v>55</v>
      </c>
      <c r="E18" t="s">
        <v>62</v>
      </c>
      <c r="F18" t="s">
        <v>42</v>
      </c>
      <c r="G18" t="s">
        <v>44</v>
      </c>
      <c r="H18" t="s">
        <v>82</v>
      </c>
      <c r="I18" t="s">
        <v>46</v>
      </c>
      <c r="J18" t="s">
        <v>83</v>
      </c>
      <c r="K18" s="14" t="s">
        <v>50</v>
      </c>
      <c r="L18" s="1">
        <v>45078</v>
      </c>
      <c r="M18">
        <v>52816965</v>
      </c>
      <c r="N18" t="s">
        <v>109</v>
      </c>
      <c r="O18" s="29">
        <v>57994933</v>
      </c>
      <c r="P18" s="29">
        <v>0</v>
      </c>
      <c r="Q18" s="29">
        <v>57994933</v>
      </c>
      <c r="R18" s="14" t="s">
        <v>53</v>
      </c>
      <c r="S18" s="14">
        <v>220</v>
      </c>
      <c r="T18" s="1">
        <v>44970</v>
      </c>
      <c r="U18" s="1">
        <v>44970</v>
      </c>
      <c r="V18">
        <v>220</v>
      </c>
      <c r="W18" s="1">
        <v>45192</v>
      </c>
      <c r="X18" s="29">
        <v>57994933</v>
      </c>
      <c r="Y18" s="14">
        <f>$D$5-Contratos[[#This Row],[Fecha de Inicio]]</f>
        <v>137</v>
      </c>
      <c r="Z18" s="14">
        <f>ROUND(Contratos[[#This Row],[dias ejecutados]]/(Contratos[[#This Row],[Fecha Finalizacion Programada]]-Contratos[[#This Row],[Fecha de Inicio]])*100,2)</f>
        <v>61.71</v>
      </c>
      <c r="AA18" s="29">
        <v>28396800</v>
      </c>
      <c r="AB18" s="29">
        <v>29598133</v>
      </c>
      <c r="AC18">
        <v>0</v>
      </c>
      <c r="AD18">
        <v>0</v>
      </c>
      <c r="AE18" s="29">
        <v>57994933</v>
      </c>
      <c r="AF18" s="14">
        <v>220</v>
      </c>
    </row>
    <row r="19" spans="2:32" x14ac:dyDescent="0.25">
      <c r="B19">
        <v>2021</v>
      </c>
      <c r="C19">
        <v>210402</v>
      </c>
      <c r="D19" t="s">
        <v>55</v>
      </c>
      <c r="E19" t="s">
        <v>63</v>
      </c>
      <c r="F19" t="s">
        <v>84</v>
      </c>
      <c r="G19" t="s">
        <v>43</v>
      </c>
      <c r="H19" t="s">
        <v>85</v>
      </c>
      <c r="I19" t="s">
        <v>46</v>
      </c>
      <c r="J19" t="s">
        <v>86</v>
      </c>
      <c r="K19" s="14" t="s">
        <v>49</v>
      </c>
      <c r="L19" s="1">
        <v>45107</v>
      </c>
      <c r="O19" s="29">
        <v>194853153</v>
      </c>
      <c r="P19" s="29">
        <v>0</v>
      </c>
      <c r="Q19" s="29">
        <v>207904413</v>
      </c>
      <c r="R19" s="14">
        <v>60</v>
      </c>
      <c r="S19" s="14">
        <v>713</v>
      </c>
      <c r="T19" s="1">
        <v>44440</v>
      </c>
      <c r="U19" s="1">
        <v>44446</v>
      </c>
      <c r="V19">
        <v>360</v>
      </c>
      <c r="W19" s="1">
        <v>45168</v>
      </c>
      <c r="X19" s="29">
        <v>194853153</v>
      </c>
      <c r="Y19" s="14">
        <f>$D$5-Contratos[[#This Row],[Fecha de Inicio]]</f>
        <v>661</v>
      </c>
      <c r="Z19" s="14">
        <f>ROUND(Contratos[[#This Row],[dias ejecutados]]/(Contratos[[#This Row],[Fecha Finalizacion Programada]]-Contratos[[#This Row],[Fecha de Inicio]])*100,2)</f>
        <v>91.55</v>
      </c>
      <c r="AA19" s="29">
        <v>122261493.03</v>
      </c>
      <c r="AB19" s="29">
        <v>85642919.969999999</v>
      </c>
      <c r="AC19">
        <v>1</v>
      </c>
      <c r="AD19">
        <v>13051260</v>
      </c>
      <c r="AE19" s="29">
        <v>207904413</v>
      </c>
      <c r="AF19" s="14">
        <v>713</v>
      </c>
    </row>
    <row r="20" spans="2:32" x14ac:dyDescent="0.25">
      <c r="B20">
        <v>2022</v>
      </c>
      <c r="C20">
        <v>220393</v>
      </c>
      <c r="D20" t="s">
        <v>55</v>
      </c>
      <c r="E20" t="s">
        <v>64</v>
      </c>
      <c r="F20" t="s">
        <v>87</v>
      </c>
      <c r="G20" t="s">
        <v>88</v>
      </c>
      <c r="H20" t="s">
        <v>89</v>
      </c>
      <c r="I20" t="s">
        <v>90</v>
      </c>
      <c r="J20" t="s">
        <v>91</v>
      </c>
      <c r="K20" s="14" t="s">
        <v>49</v>
      </c>
      <c r="L20" s="1">
        <v>45083</v>
      </c>
      <c r="O20" s="29">
        <v>3050510242</v>
      </c>
      <c r="P20" s="29">
        <v>0</v>
      </c>
      <c r="Q20" s="29">
        <v>3050510242</v>
      </c>
      <c r="R20" s="14">
        <v>75</v>
      </c>
      <c r="S20" s="14">
        <v>435</v>
      </c>
      <c r="T20" s="1">
        <v>44715</v>
      </c>
      <c r="U20" s="1">
        <v>44719</v>
      </c>
      <c r="V20">
        <v>360</v>
      </c>
      <c r="W20" s="1">
        <v>45160</v>
      </c>
      <c r="X20" s="29">
        <v>3050510242</v>
      </c>
      <c r="Y20" s="14">
        <f>$D$5-Contratos[[#This Row],[Fecha de Inicio]]</f>
        <v>388</v>
      </c>
      <c r="Z20" s="14">
        <f>ROUND(Contratos[[#This Row],[dias ejecutados]]/(Contratos[[#This Row],[Fecha Finalizacion Programada]]-Contratos[[#This Row],[Fecha de Inicio]])*100,2)</f>
        <v>87.98</v>
      </c>
      <c r="AA20" s="29">
        <v>1022891533</v>
      </c>
      <c r="AB20" s="29">
        <v>2027618709</v>
      </c>
      <c r="AC20">
        <v>1</v>
      </c>
      <c r="AD20">
        <v>0</v>
      </c>
      <c r="AE20" s="29">
        <v>3050510242</v>
      </c>
      <c r="AF20" s="14">
        <v>435</v>
      </c>
    </row>
    <row r="21" spans="2:32" x14ac:dyDescent="0.25">
      <c r="B21">
        <v>2022</v>
      </c>
      <c r="C21">
        <v>220412</v>
      </c>
      <c r="D21" t="s">
        <v>55</v>
      </c>
      <c r="E21" t="s">
        <v>64</v>
      </c>
      <c r="F21" t="s">
        <v>87</v>
      </c>
      <c r="G21" t="s">
        <v>88</v>
      </c>
      <c r="H21" t="s">
        <v>89</v>
      </c>
      <c r="I21" t="s">
        <v>90</v>
      </c>
      <c r="J21" t="s">
        <v>91</v>
      </c>
      <c r="K21" s="14" t="s">
        <v>49</v>
      </c>
      <c r="L21" s="1">
        <v>45106</v>
      </c>
      <c r="O21" s="29">
        <v>663560401</v>
      </c>
      <c r="P21" s="29">
        <v>0</v>
      </c>
      <c r="Q21" s="29">
        <v>663560401</v>
      </c>
      <c r="R21" s="14">
        <v>30</v>
      </c>
      <c r="S21" s="14">
        <v>390</v>
      </c>
      <c r="T21" s="1">
        <v>44741</v>
      </c>
      <c r="U21" s="1">
        <v>44753</v>
      </c>
      <c r="V21">
        <v>360</v>
      </c>
      <c r="W21" s="1">
        <v>45149</v>
      </c>
      <c r="X21" s="29">
        <v>663560401</v>
      </c>
      <c r="Y21" s="14">
        <f>$D$5-Contratos[[#This Row],[Fecha de Inicio]]</f>
        <v>354</v>
      </c>
      <c r="Z21" s="14">
        <f>ROUND(Contratos[[#This Row],[dias ejecutados]]/(Contratos[[#This Row],[Fecha Finalizacion Programada]]-Contratos[[#This Row],[Fecha de Inicio]])*100,2)</f>
        <v>89.39</v>
      </c>
      <c r="AA21" s="29">
        <v>663560401</v>
      </c>
      <c r="AB21" s="29">
        <v>0</v>
      </c>
      <c r="AC21">
        <v>1</v>
      </c>
      <c r="AD21">
        <v>0</v>
      </c>
      <c r="AE21" s="29">
        <v>663560401</v>
      </c>
      <c r="AF21" s="14">
        <v>390</v>
      </c>
    </row>
    <row r="22" spans="2:32" x14ac:dyDescent="0.25">
      <c r="B22">
        <v>2022</v>
      </c>
      <c r="C22">
        <v>220394</v>
      </c>
      <c r="D22" t="s">
        <v>55</v>
      </c>
      <c r="E22" t="s">
        <v>65</v>
      </c>
      <c r="F22" t="s">
        <v>45</v>
      </c>
      <c r="G22" t="s">
        <v>43</v>
      </c>
      <c r="H22" t="s">
        <v>92</v>
      </c>
      <c r="I22" t="s">
        <v>93</v>
      </c>
      <c r="J22" t="s">
        <v>94</v>
      </c>
      <c r="K22" s="14" t="s">
        <v>49</v>
      </c>
      <c r="L22" s="1">
        <v>45085</v>
      </c>
      <c r="O22" s="29">
        <v>45000000</v>
      </c>
      <c r="P22" s="29">
        <v>0</v>
      </c>
      <c r="Q22" s="29">
        <v>67500000</v>
      </c>
      <c r="R22" s="14">
        <v>30</v>
      </c>
      <c r="S22" s="14">
        <v>390</v>
      </c>
      <c r="T22" s="1">
        <v>44719</v>
      </c>
      <c r="U22" s="1">
        <v>44733</v>
      </c>
      <c r="V22">
        <v>360</v>
      </c>
      <c r="W22" s="1">
        <v>45128</v>
      </c>
      <c r="X22" s="29">
        <v>45000000</v>
      </c>
      <c r="Y22" s="14">
        <f>$D$5-Contratos[[#This Row],[Fecha de Inicio]]</f>
        <v>374</v>
      </c>
      <c r="Z22" s="14">
        <f>ROUND(Contratos[[#This Row],[dias ejecutados]]/(Contratos[[#This Row],[Fecha Finalizacion Programada]]-Contratos[[#This Row],[Fecha de Inicio]])*100,2)</f>
        <v>94.68</v>
      </c>
      <c r="AA22" s="29">
        <v>45000000</v>
      </c>
      <c r="AB22" s="29">
        <v>22500000</v>
      </c>
      <c r="AC22">
        <v>1</v>
      </c>
      <c r="AD22">
        <v>22500000</v>
      </c>
      <c r="AE22" s="29">
        <v>67500000</v>
      </c>
      <c r="AF22" s="14">
        <v>390</v>
      </c>
    </row>
    <row r="23" spans="2:32" x14ac:dyDescent="0.25">
      <c r="B23">
        <v>2021</v>
      </c>
      <c r="C23">
        <v>210541</v>
      </c>
      <c r="D23" t="s">
        <v>55</v>
      </c>
      <c r="E23" t="s">
        <v>66</v>
      </c>
      <c r="F23" t="s">
        <v>84</v>
      </c>
      <c r="G23" t="s">
        <v>43</v>
      </c>
      <c r="H23" t="s">
        <v>85</v>
      </c>
      <c r="I23" t="s">
        <v>46</v>
      </c>
      <c r="J23" t="s">
        <v>95</v>
      </c>
      <c r="K23" s="14" t="s">
        <v>49</v>
      </c>
      <c r="L23" s="1">
        <v>45078</v>
      </c>
      <c r="O23" s="29">
        <v>200000000</v>
      </c>
      <c r="P23" s="29">
        <v>0</v>
      </c>
      <c r="Q23" s="29">
        <v>272975000</v>
      </c>
      <c r="R23" s="14">
        <v>15</v>
      </c>
      <c r="S23" s="14">
        <v>915</v>
      </c>
      <c r="T23" s="1">
        <v>44525</v>
      </c>
      <c r="U23" s="1">
        <v>44533</v>
      </c>
      <c r="V23">
        <v>360</v>
      </c>
      <c r="W23" s="1">
        <v>45461</v>
      </c>
      <c r="X23" s="29">
        <v>200000000</v>
      </c>
      <c r="Y23" s="14">
        <f>$D$5-Contratos[[#This Row],[Fecha de Inicio]]</f>
        <v>574</v>
      </c>
      <c r="Z23" s="14">
        <f>ROUND(Contratos[[#This Row],[dias ejecutados]]/(Contratos[[#This Row],[Fecha Finalizacion Programada]]-Contratos[[#This Row],[Fecha de Inicio]])*100,2)</f>
        <v>61.85</v>
      </c>
      <c r="AA23" s="29">
        <v>200000000</v>
      </c>
      <c r="AB23" s="29">
        <v>72975000</v>
      </c>
      <c r="AC23">
        <v>2</v>
      </c>
      <c r="AD23">
        <v>72975000</v>
      </c>
      <c r="AE23" s="29">
        <v>272975000</v>
      </c>
      <c r="AF23" s="14">
        <v>915</v>
      </c>
    </row>
    <row r="24" spans="2:32" x14ac:dyDescent="0.25">
      <c r="B24">
        <v>2021</v>
      </c>
      <c r="C24">
        <v>210541</v>
      </c>
      <c r="D24" t="s">
        <v>55</v>
      </c>
      <c r="E24" t="s">
        <v>66</v>
      </c>
      <c r="F24" t="s">
        <v>84</v>
      </c>
      <c r="G24" t="s">
        <v>43</v>
      </c>
      <c r="H24" t="s">
        <v>85</v>
      </c>
      <c r="I24" t="s">
        <v>46</v>
      </c>
      <c r="J24" t="s">
        <v>95</v>
      </c>
      <c r="K24" s="14" t="s">
        <v>48</v>
      </c>
      <c r="L24" s="1">
        <v>45092</v>
      </c>
      <c r="O24" s="29">
        <v>200000000</v>
      </c>
      <c r="P24" s="29">
        <v>48650000</v>
      </c>
      <c r="Q24" s="29">
        <v>272975000</v>
      </c>
      <c r="R24" s="14">
        <v>360</v>
      </c>
      <c r="S24" s="14">
        <v>915</v>
      </c>
      <c r="T24" s="1">
        <v>44525</v>
      </c>
      <c r="U24" s="1">
        <v>44533</v>
      </c>
      <c r="V24">
        <v>360</v>
      </c>
      <c r="W24" s="1">
        <v>45461</v>
      </c>
      <c r="X24" s="29">
        <v>200000000</v>
      </c>
      <c r="Y24" s="14">
        <f>$D$5-Contratos[[#This Row],[Fecha de Inicio]]</f>
        <v>574</v>
      </c>
      <c r="Z24" s="14">
        <f>ROUND(Contratos[[#This Row],[dias ejecutados]]/(Contratos[[#This Row],[Fecha Finalizacion Programada]]-Contratos[[#This Row],[Fecha de Inicio]])*100,2)</f>
        <v>61.85</v>
      </c>
      <c r="AA24" s="29">
        <v>200000000</v>
      </c>
      <c r="AB24" s="29">
        <v>72975000</v>
      </c>
      <c r="AC24">
        <v>2</v>
      </c>
      <c r="AD24">
        <v>72975000</v>
      </c>
      <c r="AE24" s="29">
        <v>272975000</v>
      </c>
      <c r="AF24" s="14">
        <v>915</v>
      </c>
    </row>
    <row r="25" spans="2:32" x14ac:dyDescent="0.25">
      <c r="B25">
        <v>2023</v>
      </c>
      <c r="C25">
        <v>230408</v>
      </c>
      <c r="D25" t="s">
        <v>55</v>
      </c>
      <c r="E25" t="s">
        <v>67</v>
      </c>
      <c r="F25" t="s">
        <v>42</v>
      </c>
      <c r="G25" t="s">
        <v>44</v>
      </c>
      <c r="H25" t="s">
        <v>92</v>
      </c>
      <c r="I25" t="s">
        <v>93</v>
      </c>
      <c r="J25" t="s">
        <v>96</v>
      </c>
      <c r="K25" s="14" t="s">
        <v>50</v>
      </c>
      <c r="L25" s="1">
        <v>45106</v>
      </c>
      <c r="M25">
        <v>53131871</v>
      </c>
      <c r="N25" t="s">
        <v>110</v>
      </c>
      <c r="O25" s="29">
        <v>16285000</v>
      </c>
      <c r="P25" s="29">
        <v>0</v>
      </c>
      <c r="Q25" s="29">
        <v>16285000</v>
      </c>
      <c r="R25" s="14" t="s">
        <v>53</v>
      </c>
      <c r="S25" s="14">
        <v>150</v>
      </c>
      <c r="T25" s="1">
        <v>45016</v>
      </c>
      <c r="U25" s="1">
        <v>45028</v>
      </c>
      <c r="V25">
        <v>150</v>
      </c>
      <c r="W25" s="1">
        <v>45181</v>
      </c>
      <c r="X25" s="29">
        <v>16285000</v>
      </c>
      <c r="Y25" s="14">
        <f>$D$5-Contratos[[#This Row],[Fecha de Inicio]]</f>
        <v>79</v>
      </c>
      <c r="Z25" s="14">
        <f>ROUND(Contratos[[#This Row],[dias ejecutados]]/(Contratos[[#This Row],[Fecha Finalizacion Programada]]-Contratos[[#This Row],[Fecha de Inicio]])*100,2)</f>
        <v>51.63</v>
      </c>
      <c r="AA25" s="29">
        <v>0</v>
      </c>
      <c r="AB25" s="29">
        <v>16285000</v>
      </c>
      <c r="AC25">
        <v>0</v>
      </c>
      <c r="AD25">
        <v>0</v>
      </c>
      <c r="AE25" s="29">
        <v>16285000</v>
      </c>
      <c r="AF25" s="14">
        <v>150</v>
      </c>
    </row>
    <row r="26" spans="2:32" x14ac:dyDescent="0.25">
      <c r="B26">
        <v>2023</v>
      </c>
      <c r="C26">
        <v>230485</v>
      </c>
      <c r="D26" t="s">
        <v>55</v>
      </c>
      <c r="E26" t="s">
        <v>68</v>
      </c>
      <c r="F26" t="s">
        <v>42</v>
      </c>
      <c r="G26" t="s">
        <v>44</v>
      </c>
      <c r="H26" t="s">
        <v>92</v>
      </c>
      <c r="I26" t="s">
        <v>93</v>
      </c>
      <c r="J26" t="s">
        <v>97</v>
      </c>
      <c r="K26" s="14" t="s">
        <v>50</v>
      </c>
      <c r="L26" s="1">
        <v>45100</v>
      </c>
      <c r="M26">
        <v>80173133</v>
      </c>
      <c r="N26" t="s">
        <v>111</v>
      </c>
      <c r="O26" s="29">
        <v>62030000</v>
      </c>
      <c r="P26" s="29">
        <v>0</v>
      </c>
      <c r="Q26" s="29">
        <v>62030000</v>
      </c>
      <c r="R26" s="14" t="s">
        <v>53</v>
      </c>
      <c r="S26" s="14">
        <v>300</v>
      </c>
      <c r="T26" s="1">
        <v>45035</v>
      </c>
      <c r="U26" s="1">
        <v>45041</v>
      </c>
      <c r="V26">
        <v>300</v>
      </c>
      <c r="W26" s="1">
        <v>45347</v>
      </c>
      <c r="X26" s="29">
        <v>62030000</v>
      </c>
      <c r="Y26" s="14">
        <f>$D$5-Contratos[[#This Row],[Fecha de Inicio]]</f>
        <v>66</v>
      </c>
      <c r="Z26" s="14">
        <f>ROUND(Contratos[[#This Row],[dias ejecutados]]/(Contratos[[#This Row],[Fecha Finalizacion Programada]]-Contratos[[#This Row],[Fecha de Inicio]])*100,2)</f>
        <v>21.57</v>
      </c>
      <c r="AA26" s="29">
        <v>0</v>
      </c>
      <c r="AB26" s="29">
        <v>62030000</v>
      </c>
      <c r="AC26">
        <v>0</v>
      </c>
      <c r="AD26">
        <v>0</v>
      </c>
      <c r="AE26" s="29">
        <v>62030000</v>
      </c>
      <c r="AF26" s="14">
        <v>300</v>
      </c>
    </row>
    <row r="27" spans="2:32" x14ac:dyDescent="0.25">
      <c r="B27">
        <v>2023</v>
      </c>
      <c r="C27">
        <v>230502</v>
      </c>
      <c r="D27" t="s">
        <v>55</v>
      </c>
      <c r="E27" t="s">
        <v>69</v>
      </c>
      <c r="F27" t="s">
        <v>42</v>
      </c>
      <c r="G27" t="s">
        <v>51</v>
      </c>
      <c r="H27" t="s">
        <v>92</v>
      </c>
      <c r="I27" t="s">
        <v>93</v>
      </c>
      <c r="J27" t="s">
        <v>98</v>
      </c>
      <c r="K27" s="14" t="s">
        <v>50</v>
      </c>
      <c r="L27" s="1">
        <v>45106</v>
      </c>
      <c r="M27">
        <v>1033706975</v>
      </c>
      <c r="N27" t="s">
        <v>112</v>
      </c>
      <c r="O27" s="29">
        <v>9305000</v>
      </c>
      <c r="P27" s="29">
        <v>0</v>
      </c>
      <c r="Q27" s="29">
        <v>9305000</v>
      </c>
      <c r="R27" s="14" t="s">
        <v>53</v>
      </c>
      <c r="S27" s="14">
        <v>150</v>
      </c>
      <c r="T27" s="1">
        <v>45042</v>
      </c>
      <c r="U27" s="1">
        <v>45054</v>
      </c>
      <c r="V27">
        <v>150</v>
      </c>
      <c r="W27" s="1">
        <v>45207</v>
      </c>
      <c r="X27" s="29">
        <v>9305000</v>
      </c>
      <c r="Y27" s="14">
        <f>$D$5-Contratos[[#This Row],[Fecha de Inicio]]</f>
        <v>53</v>
      </c>
      <c r="Z27" s="14">
        <f>ROUND(Contratos[[#This Row],[dias ejecutados]]/(Contratos[[#This Row],[Fecha Finalizacion Programada]]-Contratos[[#This Row],[Fecha de Inicio]])*100,2)</f>
        <v>34.64</v>
      </c>
      <c r="AA27" s="29">
        <v>0</v>
      </c>
      <c r="AB27" s="29">
        <v>9305000</v>
      </c>
      <c r="AC27">
        <v>0</v>
      </c>
      <c r="AD27">
        <v>0</v>
      </c>
      <c r="AE27" s="29">
        <v>9305000</v>
      </c>
      <c r="AF27" s="14">
        <v>150</v>
      </c>
    </row>
    <row r="28" spans="2:32" x14ac:dyDescent="0.25">
      <c r="B28">
        <v>2023</v>
      </c>
      <c r="C28">
        <v>230573</v>
      </c>
      <c r="D28" t="s">
        <v>55</v>
      </c>
      <c r="E28" t="s">
        <v>70</v>
      </c>
      <c r="F28" t="s">
        <v>42</v>
      </c>
      <c r="G28" t="s">
        <v>44</v>
      </c>
      <c r="H28" t="s">
        <v>92</v>
      </c>
      <c r="I28" t="s">
        <v>93</v>
      </c>
      <c r="J28" t="s">
        <v>99</v>
      </c>
      <c r="K28" s="14" t="s">
        <v>50</v>
      </c>
      <c r="L28" s="1">
        <v>45093</v>
      </c>
      <c r="M28">
        <v>52807657</v>
      </c>
      <c r="N28" t="s">
        <v>113</v>
      </c>
      <c r="O28" s="29">
        <v>25080000</v>
      </c>
      <c r="P28" s="29">
        <v>0</v>
      </c>
      <c r="Q28" s="29">
        <v>25080000</v>
      </c>
      <c r="R28" s="14" t="s">
        <v>53</v>
      </c>
      <c r="S28" s="14">
        <v>150</v>
      </c>
      <c r="T28" s="1">
        <v>45065</v>
      </c>
      <c r="U28" s="1">
        <v>45070</v>
      </c>
      <c r="V28">
        <v>150</v>
      </c>
      <c r="W28" s="1">
        <v>45223</v>
      </c>
      <c r="X28" s="29">
        <v>25080000</v>
      </c>
      <c r="Y28" s="14">
        <f>$D$5-Contratos[[#This Row],[Fecha de Inicio]]</f>
        <v>37</v>
      </c>
      <c r="Z28" s="14">
        <f>ROUND(Contratos[[#This Row],[dias ejecutados]]/(Contratos[[#This Row],[Fecha Finalizacion Programada]]-Contratos[[#This Row],[Fecha de Inicio]])*100,2)</f>
        <v>24.18</v>
      </c>
      <c r="AA28" s="29">
        <v>0</v>
      </c>
      <c r="AB28" s="29">
        <v>25080000</v>
      </c>
      <c r="AC28">
        <v>0</v>
      </c>
      <c r="AD28">
        <v>0</v>
      </c>
      <c r="AE28" s="29">
        <v>25080000</v>
      </c>
      <c r="AF28" s="14">
        <v>150</v>
      </c>
    </row>
    <row r="29" spans="2:32" x14ac:dyDescent="0.25">
      <c r="B29">
        <v>2022</v>
      </c>
      <c r="C29">
        <v>220511</v>
      </c>
      <c r="D29" t="s">
        <v>55</v>
      </c>
      <c r="E29" t="s">
        <v>71</v>
      </c>
      <c r="F29" t="s">
        <v>45</v>
      </c>
      <c r="G29" t="s">
        <v>100</v>
      </c>
      <c r="H29" t="s">
        <v>92</v>
      </c>
      <c r="I29" t="s">
        <v>93</v>
      </c>
      <c r="J29" t="s">
        <v>101</v>
      </c>
      <c r="K29" s="14" t="s">
        <v>49</v>
      </c>
      <c r="L29" s="1">
        <v>45082</v>
      </c>
      <c r="O29" s="29">
        <v>24990000</v>
      </c>
      <c r="P29" s="29">
        <v>0</v>
      </c>
      <c r="Q29" s="29">
        <v>24990000</v>
      </c>
      <c r="R29" s="14">
        <v>16</v>
      </c>
      <c r="S29" s="14">
        <v>294</v>
      </c>
      <c r="T29" s="1">
        <v>44795</v>
      </c>
      <c r="U29" s="1">
        <v>44810</v>
      </c>
      <c r="V29">
        <v>180</v>
      </c>
      <c r="W29" s="1">
        <v>45107</v>
      </c>
      <c r="X29" s="29">
        <v>24990000</v>
      </c>
      <c r="Y29" s="14">
        <f>$D$5-Contratos[[#This Row],[Fecha de Inicio]]</f>
        <v>297</v>
      </c>
      <c r="Z29" s="14">
        <f>ROUND(Contratos[[#This Row],[dias ejecutados]]/(Contratos[[#This Row],[Fecha Finalizacion Programada]]-Contratos[[#This Row],[Fecha de Inicio]])*100,2)</f>
        <v>100</v>
      </c>
      <c r="AA29" s="29">
        <v>24990000</v>
      </c>
      <c r="AB29" s="29">
        <v>24990000</v>
      </c>
      <c r="AC29">
        <v>1</v>
      </c>
      <c r="AD29">
        <v>0</v>
      </c>
      <c r="AE29" s="29">
        <v>24990000</v>
      </c>
      <c r="AF29" s="14">
        <v>294</v>
      </c>
    </row>
  </sheetData>
  <pageMargins left="0.7" right="0.7" top="0.75" bottom="0.75" header="0.3" footer="0.3"/>
  <pageSetup paperSize="9" orientation="portrait" horizontalDpi="4294967294" verticalDpi="4294967294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resumen</vt:lpstr>
      <vt:lpstr>Detalle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 Castellanos, Hector Fabio</dc:creator>
  <cp:lastModifiedBy>Hector</cp:lastModifiedBy>
  <cp:lastPrinted>2022-12-01T01:47:00Z</cp:lastPrinted>
  <dcterms:created xsi:type="dcterms:W3CDTF">2022-10-06T16:30:05Z</dcterms:created>
  <dcterms:modified xsi:type="dcterms:W3CDTF">2023-08-01T00:53:41Z</dcterms:modified>
</cp:coreProperties>
</file>