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SDH\1_Informes_SDH\9_Pagina_web\"/>
    </mc:Choice>
  </mc:AlternateContent>
  <workbookProtection lockStructure="1"/>
  <bookViews>
    <workbookView xWindow="-120" yWindow="-120" windowWidth="20730" windowHeight="11160"/>
  </bookViews>
  <sheets>
    <sheet name="resumen" sheetId="1" r:id="rId1"/>
    <sheet name="Detalle" sheetId="2" r:id="rId2"/>
  </sheets>
  <definedNames>
    <definedName name="_xlnm._FilterDatabase" localSheetId="1" hidden="1">Detalle!$B$10:$L$63</definedName>
  </definedNames>
  <calcPr calcId="162913"/>
  <pivotCaches>
    <pivotCache cacheId="7"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Y12" i="2"/>
  <c r="Y13" i="2"/>
  <c r="Y14" i="2"/>
  <c r="Z14" i="2" s="1"/>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Y54" i="2"/>
  <c r="Z54" i="2" s="1"/>
  <c r="Y55" i="2"/>
  <c r="Z55" i="2" s="1"/>
  <c r="Y56" i="2"/>
  <c r="Z56" i="2" s="1"/>
  <c r="Y57" i="2"/>
  <c r="Z57" i="2" s="1"/>
  <c r="Y58" i="2"/>
  <c r="Z58" i="2" s="1"/>
  <c r="Y59" i="2"/>
  <c r="Z59" i="2" s="1"/>
  <c r="Y60" i="2"/>
  <c r="Z60" i="2" s="1"/>
  <c r="Y61" i="2"/>
  <c r="Z61" i="2" s="1"/>
  <c r="Y62" i="2"/>
  <c r="Z62" i="2" s="1"/>
  <c r="Y63" i="2"/>
  <c r="Z63" i="2" s="1"/>
  <c r="Z12" i="2"/>
  <c r="Z13" i="2"/>
  <c r="Z11" i="2" l="1"/>
</calcChain>
</file>

<file path=xl/sharedStrings.xml><?xml version="1.0" encoding="utf-8"?>
<sst xmlns="http://schemas.openxmlformats.org/spreadsheetml/2006/main" count="585" uniqueCount="169">
  <si>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</si>
  <si>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</si>
  <si>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</si>
  <si>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</si>
  <si>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</si>
  <si>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</si>
  <si>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</si>
  <si>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</si>
  <si>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</si>
  <si>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</si>
  <si>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</si>
  <si>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</si>
  <si>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</si>
  <si>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</si>
  <si>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</si>
  <si>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</si>
  <si>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</si>
  <si>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</si>
  <si>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</si>
  <si>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</si>
  <si>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</si>
  <si>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</si>
  <si>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</si>
  <si>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</si>
  <si>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</si>
  <si>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</si>
  <si>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</si>
  <si>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</si>
  <si>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</si>
  <si>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</si>
  <si>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</si>
  <si>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PORTAL CONTRATACION</t>
  </si>
  <si>
    <t>URL SECOP</t>
  </si>
  <si>
    <t>Selección Abreviada - Subasta Inversa</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</si>
  <si>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</si>
  <si>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</si>
  <si>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</si>
  <si>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</si>
  <si>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</si>
  <si>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</si>
  <si>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</si>
  <si>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</si>
  <si>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</si>
  <si>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</si>
  <si>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</si>
  <si>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</si>
  <si>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</si>
  <si>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SECOP_II</t>
  </si>
  <si>
    <t>0111-01</t>
  </si>
  <si>
    <t>SUBD. ADMINISTRATIVA Y FINANCIERA</t>
  </si>
  <si>
    <t>FONDO CUENTA CONCEJO DE BOGOTA, D.C.</t>
  </si>
  <si>
    <t>0111-04</t>
  </si>
  <si>
    <t>Plazo total con prorrogas (días)</t>
  </si>
  <si>
    <t>OF. ASESORA DE COMUNICACIONES</t>
  </si>
  <si>
    <t>Suministro</t>
  </si>
  <si>
    <t>4 4. Adición / Prórroga</t>
  </si>
  <si>
    <t>3 3. Prorroga</t>
  </si>
  <si>
    <t>1 1. Cesión</t>
  </si>
  <si>
    <t>No Aplica</t>
  </si>
  <si>
    <t>Prestación Servicio Apoyo a la Gestión</t>
  </si>
  <si>
    <t>Prestar servicios profesionales para brindar acompañamiento en larevisión y actualización de los instrumentos de planeación enmarcados enel MIPG  y definidos en la Corporación.</t>
  </si>
  <si>
    <t>Prestar servicios profesionales para la proyección de respuestas a lassolicitudes ciudadanas y de autoridades que sean competencia de laSecretaria General de la Corporación.</t>
  </si>
  <si>
    <t>SUBD. INFRAESTRUCTURA TIC</t>
  </si>
  <si>
    <t>SUBD. TALENTO HUMANO</t>
  </si>
  <si>
    <t>Prestar los servicios de mantenimiento preventivo y correctivo para elsistema de extinción de incendios y del Sistema de Control de acceso ydetección de incendios de las torres A y B del Centro AdministrativoDistrital CAD y de las Sedes de la SDH</t>
  </si>
  <si>
    <t>Selección Abreviada - Menor Cuantía</t>
  </si>
  <si>
    <t>SUBD. EDUCACION TRIBUTARIA Y SERVICIO</t>
  </si>
  <si>
    <t>Prestar servicios de apoyo a la gestión en relación con los procesos acargo de las Comisiones Permanentes de la Corporación.</t>
  </si>
  <si>
    <t>Prestar servicios profesionales para brindar acompañamiento jurídico enel desarrollo de los procesos administrativos en el marco de lasgestiones jurídicas y judiciales de la Corporación.</t>
  </si>
  <si>
    <t>OF. CUENTAS CORRIENTES Y DEVOLUCIONES</t>
  </si>
  <si>
    <t>Prestar los servicios profesionales para el desarrollo de actividades enlos procesos de análisis de cuenta, corrección de la información y sustanciación de las solicitudes de devoluciones y/o compensaciones.</t>
  </si>
  <si>
    <t>https://community.secop.gov.co/Public/Tendering/OpportunityDetail/Index?noticeUID=CO1.NTC.3321416&amp;isFromPublicArea=True&amp;isModal=true&amp;asPopupView=true</t>
  </si>
  <si>
    <t>https://community.secop.gov.co/Public/Tendering/OpportunityDetail/Index?noticeUID=CO1.NTC.3323143&amp;isFromPublicArea=True&amp;isModal=true&amp;asPopupView=true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</si>
  <si>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</si>
  <si>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https://community.secop.gov.co/Public/Tendering/OpportunityDetail/Index?noticeUID=CO1.NTC.3359657&amp;isFromPublicArea=True&amp;isModal=true&amp;asPopupView=true</t>
  </si>
  <si>
    <t>https://community.secop.gov.co/Public/Tendering/OpportunityDetail/Index?noticeUID=CO1.NTC.3404883&amp;isFromPublicArea=True&amp;isModal=true&amp;asPopupView=true</t>
  </si>
  <si>
    <t>https://community.secop.gov.co/Public/Tendering/OpportunityDetail/Index?noticeUID=CO1.NTC.3613160&amp;isFromPublicArea=True&amp;isModal=true&amp;asPopupView=true</t>
  </si>
  <si>
    <t>Secretaría Distrital de Hacienda
Gestión Contractual Marzo 2023 - Modificaciones</t>
  </si>
  <si>
    <t>TVEC</t>
  </si>
  <si>
    <t>https://community.secop.gov.co/Public/Tendering/OpportunityDetail/Index?noticeUID=CO1.NTC.2976541&amp;isFromPublicArea=True&amp;isModal=true&amp;asPopupView=true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</si>
  <si>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</si>
  <si>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</si>
  <si>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https://community.secop.gov.co/Public/Tendering/OpportunityDetail/Index?noticeUID=CO1.NTC.3362903&amp;isFromPublicArea=True&amp;isModal=true&amp;asPopupView=true</t>
  </si>
  <si>
    <t>https://community.secop.gov.co/Public/Tendering/OpportunityDetail/Index?noticeUID=CO1.NTC.3361809&amp;isFromPublicArea=True&amp;isModal=true&amp;asPopupView=true</t>
  </si>
  <si>
    <t>https://community.secop.gov.co/Public/Tendering/OpportunityDetail/Index?noticeUID=CO1.NTC.3387430&amp;isFromPublicArea=True&amp;isModal=true&amp;asPopupView=true</t>
  </si>
  <si>
    <t>https://community.secop.gov.co/Public/Tendering/OpportunityDetail/Index?noticeUID=CO1.NTC.3338407&amp;isFromPublicArea=True&amp;isModal=true&amp;asPopupView=true</t>
  </si>
  <si>
    <t>https://community.secop.gov.co/Public/Tendering/OpportunityDetail/Index?noticeUID=CO1.NTC.3322803&amp;isFromPublicArea=True&amp;isModal=true&amp;asPopupView=true</t>
  </si>
  <si>
    <t>https://community.secop.gov.co/Public/Tendering/OpportunityDetail/Index?noticeUID=CO1.NTC.3376700&amp;isFromPublicArea=True&amp;isModal=true&amp;asPopupView=true</t>
  </si>
  <si>
    <t>https://community.secop.gov.co/Public/Tendering/OpportunityDetail/Index?noticeUID=CO1.NTC.3378803&amp;isFromPublicArea=True&amp;isModal=true&amp;asPopupView=true</t>
  </si>
  <si>
    <t>https://community.secop.gov.co/Public/Tendering/OpportunityDetail/Index?noticeUID=CO1.NTC.3384824&amp;isFromPublicArea=True&amp;isModal=true&amp;asPopupView=true</t>
  </si>
  <si>
    <t>https://community.secop.gov.co/Public/Tendering/OpportunityDetail/Index?noticeUID=CO1.NTC.3385314&amp;isFromPublicArea=True&amp;isModal=true&amp;asPopupView=true</t>
  </si>
  <si>
    <t>https://community.secop.gov.co/Public/Tendering/OpportunityDetail/Index?noticeUID=CO1.NTC.3377732&amp;isFromPublicArea=True&amp;isModal=true&amp;asPopupView=true</t>
  </si>
  <si>
    <t>https://community.secop.gov.co/Public/Tendering/OpportunityDetail/Index?noticeUID=CO1.NTC.3406730&amp;isFromPublicArea=True&amp;isModal=true&amp;asPopupView=true</t>
  </si>
  <si>
    <t>https://community.secop.gov.co/Public/Tendering/OpportunityDetail/Index?noticeUID=CO1.NTC.3373921&amp;isFromPublicArea=True&amp;isModal=true&amp;asPopupView=true</t>
  </si>
  <si>
    <t>https://community.secop.gov.co/Public/Tendering/OpportunityDetail/Index?noticeUID=CO1.NTC.3372933&amp;isFromPublicArea=True&amp;isModal=true&amp;asPopupView=true</t>
  </si>
  <si>
    <t>https://community.secop.gov.co/Public/Tendering/OpportunityDetail/Index?noticeUID=CO1.NTC.3407940&amp;isFromPublicArea=True&amp;isModal=true&amp;asPopupView=true</t>
  </si>
  <si>
    <t>https://community.secop.gov.co/Public/Tendering/OpportunityDetail/Index?noticeUID=CO1.NTC.3329172&amp;isFromPublicArea=True&amp;isModal=true&amp;asPopupView=true</t>
  </si>
  <si>
    <t>https://community.secop.gov.co/Public/Tendering/OpportunityDetail/Index?noticeUID=CO1.NTC.3321611&amp;isFromPublicArea=True&amp;isModal=true&amp;asPopupView=true</t>
  </si>
  <si>
    <t>https://community.secop.gov.co/Public/Tendering/OpportunityDetail/Index?noticeUID=CO1.NTC.3403207&amp;isFromPublicArea=True&amp;isModal=true&amp;asPopupView=true</t>
  </si>
  <si>
    <t>https://community.secop.gov.co/Public/Tendering/OpportunityDetail/Index?noticeUID=CO1.NTC.3382019&amp;isFromPublicArea=True&amp;isModal=true&amp;asPopupView=true</t>
  </si>
  <si>
    <t>https://community.secop.gov.co/Public/Tendering/OpportunityDetail/Index?noticeUID=CO1.NTC.3392307&amp;isFromPublicArea=True&amp;isModal=true&amp;asPopupView=true</t>
  </si>
  <si>
    <t>https://community.secop.gov.co/Public/Tendering/OpportunityDetail/Index?noticeUID=CO1.NTC.3360829&amp;isFromPublicArea=True&amp;isModal=true&amp;asPopupView=true</t>
  </si>
  <si>
    <t>https://community.secop.gov.co/Public/Tendering/OpportunityDetail/Index?noticeUID=CO1.NTC.3387673&amp;isFromPublicArea=True&amp;isModal=true&amp;asPopupView=true</t>
  </si>
  <si>
    <t>https://community.secop.gov.co/Public/Tendering/OpportunityDetail/Index?noticeUID=CO1.NTC.3378424&amp;isFromPublicArea=True&amp;isModal=true&amp;asPopupView=true</t>
  </si>
  <si>
    <t>https://community.secop.gov.co/Public/Tendering/OpportunityDetail/Index?noticeUID=CO1.NTC.3451097&amp;isFromPublicArea=True&amp;isModal=true&amp;asPopupView=true</t>
  </si>
  <si>
    <t>https://colombiacompra.gov.co/tienda-virtual-del-estado-colombiano/ordenes-compra/86711</t>
  </si>
  <si>
    <t>https://community.secop.gov.co/Public/Tendering/OpportunityDetail/Index?noticeUID=CO1.NTC.2926202&amp;isFromPublicArea=True&amp;isModal=true&amp;asPopupView=true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</si>
  <si>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</si>
  <si>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https://community.secop.gov.co/Public/Tendering/OpportunityDetail/Index?noticeUID=CO1.NTC.3091117&amp;isFromPublicArea=True&amp;isModal=true&amp;asPopupView=true</t>
  </si>
  <si>
    <t>https://community.secop.gov.co/Public/Tendering/OpportunityDetail/Index?noticeUID=CO1.NTC.3288115&amp;isFromPublicArea=True&amp;isModal=true&amp;asPopupView=true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</si>
  <si>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</si>
  <si>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</si>
  <si>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https://community.secop.gov.co/Public/Tendering/OpportunityDetail/Index?noticeUID=CO1.NTC.3825234&amp;isFromPublicArea=True&amp;isModal=true&amp;asPopupView=true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</si>
  <si>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</si>
  <si>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https://community.secop.gov.co/Public/Tendering/OpportunityDetail/Index?noticeUID=CO1.NTC.3876421&amp;isFromPublicArea=True&amp;isModal=true&amp;asPopupView=true</t>
  </si>
  <si>
    <t>https://community.secop.gov.co/Public/Tendering/OpportunityDetail/Index?noticeUID=CO1.NTC.3776827&amp;isFromPublicArea=True&amp;isModal=true&amp;asPopupView=true</t>
  </si>
  <si>
    <t>https://community.secop.gov.co/Public/Tendering/OpportunityDetail/Index?noticeUID=CO1.NTC.3206945&amp;isFromPublicArea=True&amp;isModal=true&amp;asPopupView=true</t>
  </si>
  <si>
    <t>Selección Abreviada - Acuerdo Marco</t>
  </si>
  <si>
    <t>SUBD. ASUNTOS CONTRACTUALES</t>
  </si>
  <si>
    <t>SUBD. DETERMINACION</t>
  </si>
  <si>
    <t>OF. DEPURACION CARTERA</t>
  </si>
  <si>
    <t>OF. GESTION INGRESOS</t>
  </si>
  <si>
    <t>Prestar servicios de alquiler de escenarios como salones, auditorios yespacios abiertos, apoyo logístico y servicio de catering para eldesarrollo de eventos que requiera la Secretaria Distrital de Hacienda</t>
  </si>
  <si>
    <t>Prestar servicios profesionales jurídicos en temas administrativos ycontractuales de competencia de la Subdirección de Asuntos Contractualesde la Secretaría Distrital de Hacienda.</t>
  </si>
  <si>
    <t>Objeto: Prestar los servicios para la publicación de los avisoscorrientes, edictos y notificaciones que requieran las distintas áreasde la Secretaria Distrital de Hacienda, en un periódico de ampliacirculación nacional.</t>
  </si>
  <si>
    <t>Prestar servicios profesionales para la gestión de los procesos a cargode la Dirección Financiera del Fondo Cuenta Concejo de Bogotá</t>
  </si>
  <si>
    <t>Prestar servicios profesionales para realizar el proceso de revisión yverificación de las Actas Sucintas de las sesiones de la Comisión yproyección de respuestas a los requerimientos ciudadanos.</t>
  </si>
  <si>
    <t>Prestar servicios de apoyo a la gestión para la administración ycustodia del archivo que se encuentra a cargo de la Dirección Administrativa</t>
  </si>
  <si>
    <t>Prestar servicios profesionales especializados para la estructuración yejecución de los planes de auditoría interna que la Oficina de ControlInterno desarrolla en el Concejo de Bogotá D.C. en el marco de lanormatividad vigente.</t>
  </si>
  <si>
    <t>Prestar servicios profesionales para el diseño gráfico de las piezas querequiera la Oficina Asesora de Comunicaciones en el cumplimiento de susfunciones.</t>
  </si>
  <si>
    <t>Prestar servicios profesionales para realizar la programación,seguimiento y evaluación de los planes, programas y proyectos a cargodel proceso de gestión financiera, en el marco de las diferentes etapascontractuales.</t>
  </si>
  <si>
    <t>Prestar servicios técnicos en el proceso de ejecución y seguimiento alos planes y programas que debe adelantar la Mesa Directiva en el marcodel plan estratégico de la Corporación</t>
  </si>
  <si>
    <t>Prestar los servicios profesionales en la ejecución y seguimiento alproceso de gestión humana de la Corporación.</t>
  </si>
  <si>
    <t>Prestar servicios profesionales de apoyo en la administración de lapagina WEB  y en el diseño y publicación de piezas gráficas o videos quedeban ser cargados en el portal de la Corporación.</t>
  </si>
  <si>
    <t>Prestar los servicios profesionales para realizar el ejercicio deprogramación, seguimiento y evaluación a los planes, programas y proyectos que se deban desarrollar en el marco del proceso de gestión financiera</t>
  </si>
  <si>
    <t>Prestar servicios profesionales para apoyar la gestión en la ejecuciónde los procesos a cargo de la Oficina de Control Interno de laCorporación</t>
  </si>
  <si>
    <t>Prestar servicios profesionales especializados para la gestión de losrequerimientos de los órganos de control que corresponden a la MesaDirectiva.</t>
  </si>
  <si>
    <t>Prestar servicios de apoyo de la gestión en los procesos a cargo de laDirección Financiera de la Corporación</t>
  </si>
  <si>
    <t>Prestar servicios profesionales para la ejecución de la estrategia decomunicación de la Corporación</t>
  </si>
  <si>
    <t>Prestar servicios profesionales para la gestión, trámite y seguimientode apoyo a la supervisión y de los asuntos relacionados con los procesosa cargo de la Oficina Asesora de Comunicaciones de la Corporación</t>
  </si>
  <si>
    <t>Prestar servicios profesionales para la implementación de la política deriesgos definida por el DAFP.</t>
  </si>
  <si>
    <t>Prestar los servicios de apoyo a la gestión en el desarrollo de lasactividades establecidas en los planes, programas y proyectos definidosen el proceso de talento humano del Concejo de Bogotá D.C.</t>
  </si>
  <si>
    <t>Prestar servicios de apoyo a la gestión en el archivo que se encuentra acargo de la Secretaría General de la Corporación.</t>
  </si>
  <si>
    <t>Prestar servicios profesionales para la formulación y ejecución de laestrategia de comunicación externa y de protocolo de la Corporación</t>
  </si>
  <si>
    <t>Prestar los servicios profesionales en el proceso de  implementación yseguimiento de las intervenciones requeridas para el mejoramiento ymantenimiento de la  infraestructura física del Concejo de Bogotá.</t>
  </si>
  <si>
    <t>Prestar servicios profesionales para apoyar el seguimiento y supervisiónen la ejecución de los procesos a cargo de la Secretaría General de laCorporación.</t>
  </si>
  <si>
    <t>Prestar servicios profesionales para el acompañamiento en laimplementación del componente de Gestión del Conocimiento y la Innovación en la Corporación.</t>
  </si>
  <si>
    <t>Prestar los servicios de apoyo en los trámites de archivo ycorrespondencia, de conformidad con las políticas de gestión documental</t>
  </si>
  <si>
    <t>Proveer los servicios de canales dedicados e Internet y los servicioscomplementarios para la Secretaría Distrital de Hacienda.</t>
  </si>
  <si>
    <t>Prestar los servicios de actualización, mantenimiento y soporte con elsuministro de repuestos para la infraestructura de telecomunicaciones,cableado estructurado (voz y datos), fibra óptica, energía normal yregulada de la Secretaría Distrital de Hacienda.</t>
  </si>
  <si>
    <t>Prestar los servicios de outsourcing de sistematización y automatizaciónpara el control integral del impuesto al consumo.</t>
  </si>
  <si>
    <t>Suministro de combustible para los vehículos del Concejo de Bogotá</t>
  </si>
  <si>
    <t>Prestar servicios para desarrollar las actividades contenidas en losPlanes de Bienestar e Incentivos y Mejoramiento del Clima Laboral parael Concejo de Bogotá D.C.</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</si>
  <si>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</si>
  <si>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Prestar servicios profesionales jurídicos en temas administrativos y contractuales de competencia de la Subdirección de Asuntos Contractuales de la Secretaría Distrital de Hacienda</t>
  </si>
  <si>
    <t>Prestar los servicios profesionales para apoyar la gestión de laDirección Distrital de Tesorería, en aspectos relacionados con la gestión, soporte y seguimiento a los procesos de recaudo y legalización de los ingresos tributarios y no tributarios recibidos enlas cuentas bancarias del área de tesorería, así como los temas conexosa la automatización del proceso.</t>
  </si>
  <si>
    <t>Prestar servicios profesionales para realizar actividades propias defiscalización y liquidación de la población asignada, radicacionesvirtuales, respuesta a PQRS y realización de informes para la oficina decontrol masivo.</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</si>
  <si>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</si>
  <si>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</si>
  <si>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de mantenimiento para los tanques de almacenamiento yequipos de bombeo hidráulico de agua potable residual y aguas negras delConcejo de Bogotá</t>
  </si>
  <si>
    <t>2 2. Adición</t>
  </si>
  <si>
    <t>ANGELICA LIZETH TARAZONA APONTE</t>
  </si>
  <si>
    <t>GINCY LORENA VARGAS LIGARRETO</t>
  </si>
  <si>
    <t>JHONATHAN JAIVER VELASCO DELGADO</t>
  </si>
  <si>
    <t>KAREN ANDREA CALDERON SANABRIA</t>
  </si>
  <si>
    <t>NATALIA LIZETH ORTIZ DUARTE</t>
  </si>
  <si>
    <t>OSCAR ANDRES SALCEDO ALVAREZ</t>
  </si>
  <si>
    <t>GPS ELECTRONICS LTDA</t>
  </si>
  <si>
    <t>REGINA  GALOFRE 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</si>
</sst>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0" applyNumberFormat="1" applyBorder="1" applyAlignment="1">
      <alignment horizontal="left"/>
    </xf>
    <xf numFmtId="43" fontId="0" fillId="0" borderId="0" xfId="1" applyFon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43" fontId="0" fillId="0" borderId="0" xfId="1" applyNumberFormat="1" applyFon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0" fillId="0" borderId="0" xfId="0" applyNumberFormat="1"/>
  </cellXfs>
  <cellStyles count="2">
    <cellStyle name="Millares" xfId="1" builtinId="3"/>
    <cellStyle name="Normal" xfId="0" builtinId="0"/>
  </cellStyles>
  <dxfs count="220">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35" formatCode="_-* #,##0.00_-;\-* #,##0.00_-;_-* &quot;-&quot;??_-;_-@_-"/>
    </dxf>
    <dxf>
      <numFmt numFmtId="35" formatCode="_-* #,##0.00_-;\-* #,##0.00_-;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164" formatCode="_-* #,##0_-;\-* #,##0_-;_-* &quot;-&quot;??_-;_-@_-"/>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53</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01/03/2023 - 31/03/2023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Castellanos, Hector Fabio" refreshedDate="45044.832747453707" createdVersion="6" refreshedVersion="6" minRefreshableVersion="3" recordCount="53">
  <cacheSource type="worksheet">
    <worksheetSource name="Contratos"/>
  </cacheSource>
  <cacheFields count="31">
    <cacheField name="VIGENCIA" numFmtId="0">
      <sharedItems containsSemiMixedTypes="0" containsString="0" containsNumber="1" containsInteger="1" minValue="2021" maxValue="2023"/>
    </cacheField>
    <cacheField name="NÚMERO CONTRATO" numFmtId="0">
      <sharedItems containsSemiMixedTypes="0" containsString="0" containsNumber="1" containsInteger="1" minValue="210536" maxValue="230212"/>
    </cacheField>
    <cacheField name="PORTAL CONTRATACION" numFmtId="0">
      <sharedItems count="3">
        <s v="SECOP_II"/>
        <s v="TVEC"/>
        <s v="SECOP_I" u="1"/>
      </sharedItems>
    </cacheField>
    <cacheField name="URL SECOP" numFmtId="0">
      <sharedItems/>
    </cacheField>
    <cacheField name="PROCESO SELECCIÓN" numFmtId="0">
      <sharedItems count="11">
        <s v="Mínima Cuantía"/>
        <s v="Directa Prestacion Servicios Profesionales y Apoyo a la Gestión"/>
        <s v="Selección Abreviada - Subasta Inversa"/>
        <s v="Selección Abreviada - Acuerdo Marco"/>
        <s v="Selección Abreviada - Menor Cuantía"/>
        <s v="Directa Otras Causales" u="1"/>
        <s v="Directa Prestacion Serv para Ejecución de Trabajos Artísticos " u="1"/>
        <s v="Concurso de Méritos Abierto" u="1"/>
        <s v="Licitación Pública" u="1"/>
        <s v="Subasta Inversa" u="1"/>
        <s v="Régimen Especial - Régimen Especial" u="1"/>
      </sharedItems>
    </cacheField>
    <cacheField name="CLASE CONTRATO" numFmtId="0">
      <sharedItems count="12">
        <s v="Prestación de Servicios"/>
        <s v="Prestación Servicios Profesionales"/>
        <s v="Prestación Servicio Apoyo a la Gestión"/>
        <s v="Suministro"/>
        <s v="Obra" u="1"/>
        <s v="Convenio Interadministrativo" u="1"/>
        <s v="Compraventa" u="1"/>
        <s v="Interadministrativo" u="1"/>
        <s v="Seguros" u="1"/>
        <s v="Suscripción" u="1"/>
        <s v="Consultoría" u="1"/>
        <s v="Convenio de Cooperacio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2">
        <s v="2 2. Adición"/>
        <s v="4 4. Adición / Prórroga"/>
        <s v="3 3. Prorroga"/>
        <s v="1 1. Cesión"/>
        <s v="Prorroga" u="1"/>
        <s v="Suspensión" u="1"/>
        <s v="Cesión" u="1"/>
        <s v="Adición/Prorroga" u="1"/>
        <s v="Adición / Prórroga" u="1"/>
        <s v="Adición" u="1"/>
        <s v="Otro sí" u="1"/>
        <s v="Adición/Prorroga/Otro sí" u="1"/>
      </sharedItems>
    </cacheField>
    <cacheField name="FECHA SUSCRIPCIÓN DE LA MODIFICACIÓN" numFmtId="14">
      <sharedItems containsSemiMixedTypes="0" containsNonDate="0" containsDate="1" containsString="0" minDate="2023-02-28T00:00:00" maxDate="2023-04-01T00:00:00"/>
    </cacheField>
    <cacheField name="IDENTIFICACIÓN CONTRATISTA" numFmtId="0">
      <sharedItems containsMixedTypes="1" containsNumber="1" containsInteger="1" minValue="40326025" maxValue="1052392288"/>
    </cacheField>
    <cacheField name="RAZÓN SOCIAL_x000a_CESIONARIO" numFmtId="0">
      <sharedItems/>
    </cacheField>
    <cacheField name="VALOR CONTRATO PRINCIPAL" numFmtId="164">
      <sharedItems containsSemiMixedTypes="0" containsString="0" containsNumber="1" containsInteger="1" minValue="6980000" maxValue="950914740"/>
    </cacheField>
    <cacheField name="VALOR ADICIÓN" numFmtId="164">
      <sharedItems containsString="0" containsBlank="1" containsNumber="1" containsInteger="1" minValue="1396000" maxValue="30000000"/>
    </cacheField>
    <cacheField name="VALOR TOTAL" numFmtId="164">
      <sharedItems containsSemiMixedTypes="0" containsString="0" containsNumber="1" containsInteger="1" minValue="8376000" maxValue="1350914740"/>
    </cacheField>
    <cacheField name="PLAZO MODIFICACIÓN (Días)" numFmtId="0">
      <sharedItems containsString="0" containsBlank="1" containsNumber="1" containsInteger="1" minValue="0" maxValue="202"/>
    </cacheField>
    <cacheField name="PLAZO TOTAL_x000a_(DÍAS)*" numFmtId="0">
      <sharedItems containsSemiMixedTypes="0" containsString="0" containsNumber="1" containsInteger="1" minValue="90" maxValue="562"/>
    </cacheField>
    <cacheField name="Fecha de suscripción" numFmtId="14">
      <sharedItems containsSemiMixedTypes="0" containsNonDate="0" containsDate="1" containsString="0" minDate="2021-11-26T00:00:00" maxDate="2023-02-02T00:00:00"/>
    </cacheField>
    <cacheField name="Fecha de Inicio" numFmtId="14">
      <sharedItems containsSemiMixedTypes="0" containsNonDate="0" containsDate="1" containsString="0" minDate="2021-12-20T00:00:00" maxDate="2023-02-07T00:00:00"/>
    </cacheField>
    <cacheField name="Plazo Inicial (dias)" numFmtId="0">
      <sharedItems containsSemiMixedTypes="0" containsString="0" containsNumber="1" containsInteger="1" minValue="90" maxValue="360"/>
    </cacheField>
    <cacheField name="Fecha Finalizacion Programada" numFmtId="14">
      <sharedItems containsSemiMixedTypes="0" containsNonDate="0" containsDate="1" containsString="0" minDate="2023-03-19T00:00:00" maxDate="2024-01-01T00:00:00"/>
    </cacheField>
    <cacheField name="Valor del Contrato_x000a_inical" numFmtId="164">
      <sharedItems containsSemiMixedTypes="0" containsString="0" containsNumber="1" containsInteger="1" minValue="6980000" maxValue="950914740"/>
    </cacheField>
    <cacheField name="dias ejecutados" numFmtId="0">
      <sharedItems containsSemiMixedTypes="0" containsString="0" containsNumber="1" containsInteger="1" minValue="53" maxValue="466"/>
    </cacheField>
    <cacheField name="% Ejecución" numFmtId="0">
      <sharedItems containsSemiMixedTypes="0" containsString="0" containsNumber="1" minValue="17.420000000000002" maxValue="100"/>
    </cacheField>
    <cacheField name="Recursos totales Ejecutados o pagados" numFmtId="43">
      <sharedItems containsSemiMixedTypes="0" containsString="0" containsNumber="1" containsInteger="1" minValue="0" maxValue="343752979"/>
    </cacheField>
    <cacheField name="Recursos pendientes de ejecutar." numFmtId="43">
      <sharedItems containsSemiMixedTypes="0" containsString="0" containsNumber="1" containsInteger="1" minValue="1861000" maxValue="376458991"/>
    </cacheField>
    <cacheField name="Cantidad de Adiciones/_x000a_prórrogas" numFmtId="164">
      <sharedItems containsSemiMixedTypes="0" containsString="0" containsNumber="1" containsInteger="1" minValue="0" maxValue="2"/>
    </cacheField>
    <cacheField name="Vr. Adiciones" numFmtId="43">
      <sharedItems containsSemiMixedTypes="0" containsString="0" containsNumber="1" containsInteger="1" minValue="0" maxValue="400000000"/>
    </cacheField>
    <cacheField name="Vr. Total con Adiciones" numFmtId="0">
      <sharedItems containsSemiMixedTypes="0" containsString="0" containsNumber="1" containsInteger="1" minValue="8376000" maxValue="1350914740"/>
    </cacheField>
    <cacheField name="Plazo total con prorrogas (días)" numFmtId="164">
      <sharedItems containsSemiMixedTypes="0" containsString="0" containsNumber="1" containsInteger="1" minValue="90" maxValue="5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n v="2022"/>
    <n v="220417"/>
    <x v="0"/>
    <s v="https://community.secop.gov.co/Public/Tendering/OpportunityDetail/Index?noticeUID=CO1.NTC.2976541&amp;isFromPublicArea=True&amp;isModal=true&amp;asPopupView=true"/>
    <x v="0"/>
    <x v="0"/>
    <s v="SUBD. TALENTO HUMANO"/>
    <s v="0111-01"/>
    <s v="Prestar servicios de alquiler de escenarios como salones, auditorios yespacios abiertos, apoyo logístico y servicio de catering para eldesarrollo de eventos que requiera la Secretaria Distrital de Hacienda"/>
    <x v="0"/>
    <d v="2023-03-28T00:00:00"/>
    <s v="No Aplica"/>
    <s v="No Aplica"/>
    <n v="94717000"/>
    <n v="20000000"/>
    <n v="134717000"/>
    <n v="0"/>
    <n v="300"/>
    <d v="2022-07-06T00:00:00"/>
    <d v="2022-07-14T00:00:00"/>
    <n v="300"/>
    <d v="2023-05-14T00:00:00"/>
    <n v="94717000"/>
    <n v="260"/>
    <n v="85.53"/>
    <n v="51808116"/>
    <n v="38213789"/>
    <n v="2"/>
    <n v="40000000"/>
    <n v="134717000"/>
    <n v="300"/>
  </r>
  <r>
    <n v="2022"/>
    <n v="220819"/>
    <x v="0"/>
    <s v="https://community.secop.gov.co/Public/Tendering/OpportunityDetail/Index?noticeUID=CO1.NTC.3395461&amp;isFromPublicArea=True&amp;isModal=true&amp;asPopupView=true"/>
    <x v="1"/>
    <x v="1"/>
    <s v="SUBD. ASUNTOS CONTRACTUALES"/>
    <s v="0111-01"/>
    <s v="Prestar servicios profesionales jurídicos en temas administrativos ycontractuales de competencia de la Subdirección de Asuntos Contractualesde la Secretaría Distrital de Hacienda."/>
    <x v="1"/>
    <d v="2023-03-08T00:00:00"/>
    <s v="No Aplica"/>
    <s v="No Aplica"/>
    <n v="27608000"/>
    <n v="11306133"/>
    <n v="38914133"/>
    <n v="43"/>
    <n v="148"/>
    <d v="2022-11-17T00:00:00"/>
    <d v="2022-11-21T00:00:00"/>
    <n v="105"/>
    <d v="2023-04-21T00:00:00"/>
    <n v="27608000"/>
    <n v="130"/>
    <n v="86.09"/>
    <n v="24978666"/>
    <n v="6047466"/>
    <n v="1"/>
    <n v="11306133"/>
    <n v="38914133"/>
    <n v="148"/>
  </r>
  <r>
    <n v="2021"/>
    <n v="210550"/>
    <x v="0"/>
    <s v="https://community.secop.gov.co/Public/Tendering/OpportunityDetail/Index?noticeUID=CO1.NTC.2340724&amp;isFromPublicArea=True&amp;isModal=true&amp;asPopupView=true"/>
    <x v="2"/>
    <x v="0"/>
    <s v="OF. ASESORA DE COMUNICACIONES"/>
    <s v="0111-01"/>
    <s v="Objeto: Prestar los servicios para la publicación de los avisoscorrientes, edictos y notificaciones que requieran las distintas áreasde la Secretaria Distrital de Hacienda, en un periódico de ampliacirculación nacional."/>
    <x v="0"/>
    <d v="2023-03-27T00:00:00"/>
    <s v="No Aplica"/>
    <s v="No Aplica"/>
    <n v="297127540"/>
    <n v="30000000"/>
    <n v="427127540"/>
    <n v="0"/>
    <n v="375"/>
    <d v="2021-12-09T00:00:00"/>
    <d v="2021-12-20T00:00:00"/>
    <n v="120"/>
    <d v="2023-05-01T00:00:00"/>
    <n v="297127540"/>
    <n v="466"/>
    <n v="93.76"/>
    <n v="288095646"/>
    <n v="109031894"/>
    <n v="2"/>
    <n v="130000000"/>
    <n v="427127540"/>
    <n v="370"/>
  </r>
  <r>
    <n v="2022"/>
    <n v="220720"/>
    <x v="0"/>
    <s v="https://community.secop.gov.co/Public/Tendering/OpportunityDetail/Index?noticeUID=CO1.NTC.3359657&amp;isFromPublicArea=True&amp;isModal=true&amp;asPopupView=true"/>
    <x v="1"/>
    <x v="2"/>
    <s v="FONDO CUENTA CONCEJO DE BOGOTA, D.C."/>
    <s v="0111-04"/>
    <s v="Prestar servicios de apoyo a la gestión en relación con los procesos acargo de las Comisiones Permanentes de la Corporación."/>
    <x v="1"/>
    <d v="2023-03-06T00:00:00"/>
    <s v="No Aplica"/>
    <s v="No Aplica"/>
    <n v="6980000"/>
    <n v="1396000"/>
    <n v="8376000"/>
    <n v="30"/>
    <n v="180"/>
    <d v="2022-10-06T00:00:00"/>
    <d v="2022-10-10T00:00:00"/>
    <n v="150"/>
    <d v="2023-04-10T00:00:00"/>
    <n v="6980000"/>
    <n v="172"/>
    <n v="94.51"/>
    <n v="977200"/>
    <n v="3210800"/>
    <n v="1"/>
    <n v="1396000"/>
    <n v="8376000"/>
    <n v="180"/>
  </r>
  <r>
    <n v="2022"/>
    <n v="220701"/>
    <x v="0"/>
    <s v="https://community.secop.gov.co/Public/Tendering/OpportunityDetail/Index?noticeUID=CO1.NTC.3362903&amp;isFromPublicArea=True&amp;isModal=true&amp;asPopupView=true"/>
    <x v="1"/>
    <x v="1"/>
    <s v="FONDO CUENTA CONCEJO DE BOGOTA, D.C."/>
    <s v="0111-04"/>
    <s v="Prestar servicios profesionales para la gestión de los procesos a cargode la Dirección Financiera del Fondo Cuenta Concejo de Bogotá"/>
    <x v="1"/>
    <d v="2023-03-03T00:00:00"/>
    <s v="No Aplica"/>
    <s v="No Aplica"/>
    <n v="16285000"/>
    <n v="3257000"/>
    <n v="19542000"/>
    <n v="30"/>
    <n v="180"/>
    <d v="2022-10-06T00:00:00"/>
    <d v="2022-10-10T00:00:00"/>
    <n v="150"/>
    <d v="2023-04-10T00:00:00"/>
    <n v="16285000"/>
    <n v="172"/>
    <n v="94.51"/>
    <n v="2279900"/>
    <n v="14005100"/>
    <n v="1"/>
    <n v="3257000"/>
    <n v="19542000"/>
    <n v="180"/>
  </r>
  <r>
    <n v="2022"/>
    <n v="220718"/>
    <x v="0"/>
    <s v="https://community.secop.gov.co/Public/Tendering/OpportunityDetail/Index?noticeUID=CO1.NTC.3361809&amp;isFromPublicArea=True&amp;isModal=true&amp;asPopupView=true"/>
    <x v="1"/>
    <x v="1"/>
    <s v="FONDO CUENTA CONCEJO DE BOGOTA, D.C."/>
    <s v="0111-04"/>
    <s v="Prestar servicios profesionales para realizar el proceso de revisión yverificación de las Actas Sucintas de las sesiones de la Comisión yproyección de respuestas a los requerimientos ciudadanos."/>
    <x v="1"/>
    <d v="2023-03-06T00:00:00"/>
    <s v="No Aplica"/>
    <s v="No Aplica"/>
    <n v="21195000"/>
    <n v="4239000"/>
    <n v="25434000"/>
    <n v="30"/>
    <n v="180"/>
    <d v="2022-10-07T00:00:00"/>
    <d v="2022-10-11T00:00:00"/>
    <n v="150"/>
    <d v="2023-04-11T00:00:00"/>
    <n v="21195000"/>
    <n v="171"/>
    <n v="93.96"/>
    <n v="2826000"/>
    <n v="22608000"/>
    <n v="1"/>
    <n v="4239000"/>
    <n v="25434000"/>
    <n v="180"/>
  </r>
  <r>
    <n v="2022"/>
    <n v="220648"/>
    <x v="0"/>
    <s v="https://community.secop.gov.co/Public/Tendering/OpportunityDetail/Index?noticeUID=CO1.NTC.3323143&amp;isFromPublicArea=True&amp;isModal=true&amp;asPopupView=true"/>
    <x v="1"/>
    <x v="1"/>
    <s v="FONDO CUENTA CONCEJO DE BOGOTA, D.C."/>
    <s v="0111-04"/>
    <s v="Prestar servicios profesionales para la proyección de respuestas a lassolicitudes ciudadanas y de autoridades que sean competencia de laSecretaria General de la Corporación."/>
    <x v="1"/>
    <d v="2023-02-28T00:00:00"/>
    <s v="No Aplica"/>
    <s v="No Aplica"/>
    <n v="25485000"/>
    <n v="5097000"/>
    <n v="30582000"/>
    <n v="30"/>
    <n v="180"/>
    <d v="2022-09-27T00:00:00"/>
    <d v="2022-09-30T00:00:00"/>
    <n v="150"/>
    <d v="2023-04-01T00:00:00"/>
    <n v="25485000"/>
    <n v="182"/>
    <n v="99.45"/>
    <n v="169900"/>
    <n v="30412100"/>
    <n v="1"/>
    <n v="5097000"/>
    <n v="30582000"/>
    <n v="180"/>
  </r>
  <r>
    <n v="2022"/>
    <n v="220744"/>
    <x v="0"/>
    <s v="https://community.secop.gov.co/Public/Tendering/OpportunityDetail/Index?noticeUID=CO1.NTC.3387430&amp;isFromPublicArea=True&amp;isModal=true&amp;asPopupView=true"/>
    <x v="1"/>
    <x v="2"/>
    <s v="FONDO CUENTA CONCEJO DE BOGOTA, D.C."/>
    <s v="0111-04"/>
    <s v="Prestar servicios de apoyo a la gestión para la administración ycustodia del archivo que se encuentra a cargo de la Dirección Administrativa"/>
    <x v="1"/>
    <d v="2023-03-03T00:00:00"/>
    <s v="No Aplica"/>
    <s v="No Aplica"/>
    <n v="11630000"/>
    <n v="2326000"/>
    <n v="13956000"/>
    <n v="30"/>
    <n v="180"/>
    <d v="2022-10-11T00:00:00"/>
    <d v="2022-10-20T00:00:00"/>
    <n v="150"/>
    <d v="2023-04-20T00:00:00"/>
    <n v="11630000"/>
    <n v="162"/>
    <n v="89.01"/>
    <n v="2252101"/>
    <n v="6125133"/>
    <n v="1"/>
    <n v="2326000"/>
    <n v="13956000"/>
    <n v="180"/>
  </r>
  <r>
    <n v="2022"/>
    <n v="220671"/>
    <x v="0"/>
    <s v="https://community.secop.gov.co/Public/Tendering/OpportunityDetail/Index?noticeUID=CO1.NTC.3338407&amp;isFromPublicArea=True&amp;isModal=true&amp;asPopupView=true"/>
    <x v="1"/>
    <x v="1"/>
    <s v="FONDO CUENTA CONCEJO DE BOGOTA, D.C."/>
    <s v="0111-04"/>
    <s v="Prestar servicios profesionales especializados para la estructuración yejecución de los planes de auditoría interna que la Oficina de ControlInterno desarrolla en el Concejo de Bogotá D.C. en el marco de lanormatividad vigente."/>
    <x v="1"/>
    <d v="2023-03-03T00:00:00"/>
    <s v="No Aplica"/>
    <s v="No Aplica"/>
    <n v="40250000"/>
    <n v="8050000"/>
    <n v="48300000"/>
    <n v="30"/>
    <n v="180"/>
    <d v="2022-09-29T00:00:00"/>
    <d v="2022-10-03T00:00:00"/>
    <n v="150"/>
    <d v="2023-04-03T00:00:00"/>
    <n v="40250000"/>
    <n v="179"/>
    <n v="98.35"/>
    <n v="31663333"/>
    <n v="8586667"/>
    <n v="1"/>
    <n v="8050000"/>
    <n v="48300000"/>
    <n v="180"/>
  </r>
  <r>
    <n v="2022"/>
    <n v="220643"/>
    <x v="0"/>
    <s v="https://community.secop.gov.co/Public/Tendering/OpportunityDetail/Index?noticeUID=CO1.NTC.3322803&amp;isFromPublicArea=True&amp;isModal=true&amp;asPopupView=true"/>
    <x v="1"/>
    <x v="1"/>
    <s v="FONDO CUENTA CONCEJO DE BOGOTA, D.C."/>
    <s v="0111-04"/>
    <s v="Prestar servicios profesionales para el diseño gráfico de las piezas querequiera la Oficina Asesora de Comunicaciones en el cumplimiento de susfunciones."/>
    <x v="1"/>
    <d v="2023-03-02T00:00:00"/>
    <s v="No Aplica"/>
    <s v="No Aplica"/>
    <n v="22225000"/>
    <n v="4445000"/>
    <n v="26670000"/>
    <n v="30"/>
    <n v="180"/>
    <d v="2022-09-26T00:00:00"/>
    <d v="2022-10-05T00:00:00"/>
    <n v="150"/>
    <d v="2023-04-05T00:00:00"/>
    <n v="22225000"/>
    <n v="177"/>
    <n v="97.25"/>
    <n v="3852333"/>
    <n v="22817667"/>
    <n v="1"/>
    <n v="4445000"/>
    <n v="26670000"/>
    <n v="180"/>
  </r>
  <r>
    <n v="2022"/>
    <n v="220726"/>
    <x v="0"/>
    <s v="https://community.secop.gov.co/Public/Tendering/OpportunityDetail/Index?noticeUID=CO1.NTC.3376700&amp;isFromPublicArea=True&amp;isModal=true&amp;asPopupView=true"/>
    <x v="1"/>
    <x v="1"/>
    <s v="FONDO CUENTA CONCEJO DE BOGOTA, D.C."/>
    <s v="0111-04"/>
    <s v="Prestar servicios profesionales para realizar la programación,seguimiento y evaluación de los planes, programas y proyectos a cargodel proceso de gestión financiera, en el marco de las diferentes etapascontractuales."/>
    <x v="1"/>
    <d v="2023-03-06T00:00:00"/>
    <s v="No Aplica"/>
    <s v="No Aplica"/>
    <n v="20160000"/>
    <n v="4032000"/>
    <n v="24192000"/>
    <n v="30"/>
    <n v="180"/>
    <d v="2022-10-10T00:00:00"/>
    <d v="2022-10-13T00:00:00"/>
    <n v="150"/>
    <d v="2023-04-13T00:00:00"/>
    <n v="20160000"/>
    <n v="169"/>
    <n v="92.86"/>
    <n v="17875200"/>
    <n v="2284800"/>
    <n v="1"/>
    <n v="4032000"/>
    <n v="24192000"/>
    <n v="180"/>
  </r>
  <r>
    <n v="2022"/>
    <n v="220730"/>
    <x v="0"/>
    <s v="https://community.secop.gov.co/Public/Tendering/OpportunityDetail/Index?noticeUID=CO1.NTC.3378803&amp;isFromPublicArea=True&amp;isModal=true&amp;asPopupView=true"/>
    <x v="1"/>
    <x v="2"/>
    <s v="FONDO CUENTA CONCEJO DE BOGOTA, D.C."/>
    <s v="0111-04"/>
    <s v="Prestar servicios técnicos en el proceso de ejecución y seguimiento alos planes y programas que debe adelantar la Mesa Directiva en el marcodel plan estratégico de la Corporación"/>
    <x v="1"/>
    <d v="2023-03-01T00:00:00"/>
    <s v="No Aplica"/>
    <s v="No Aplica"/>
    <n v="14656500"/>
    <n v="3257000"/>
    <n v="17913500"/>
    <n v="30"/>
    <n v="165"/>
    <d v="2022-10-12T00:00:00"/>
    <d v="2022-10-14T00:00:00"/>
    <n v="135"/>
    <d v="2023-04-01T00:00:00"/>
    <n v="14656500"/>
    <n v="168"/>
    <n v="99.41"/>
    <n v="1845633"/>
    <n v="16067867"/>
    <n v="1"/>
    <n v="3257000"/>
    <n v="17913500"/>
    <n v="165"/>
  </r>
  <r>
    <n v="2022"/>
    <n v="220740"/>
    <x v="0"/>
    <s v="https://community.secop.gov.co/Public/Tendering/OpportunityDetail/Index?noticeUID=CO1.NTC.3384824&amp;isFromPublicArea=True&amp;isModal=true&amp;asPopupView=true"/>
    <x v="1"/>
    <x v="1"/>
    <s v="FONDO CUENTA CONCEJO DE BOGOTA, D.C."/>
    <s v="0111-04"/>
    <s v="Prestar los servicios profesionales en la ejecución y seguimiento alproceso de gestión humana de la Corporación."/>
    <x v="1"/>
    <d v="2023-03-01T00:00:00"/>
    <s v="No Aplica"/>
    <s v="No Aplica"/>
    <n v="20002500"/>
    <n v="4445000"/>
    <n v="24447500"/>
    <n v="30"/>
    <n v="165"/>
    <d v="2022-10-11T00:00:00"/>
    <d v="2022-10-14T00:00:00"/>
    <n v="135"/>
    <d v="2023-04-01T00:00:00"/>
    <n v="20002500"/>
    <n v="168"/>
    <n v="99.41"/>
    <n v="2518833"/>
    <n v="21928667"/>
    <n v="1"/>
    <n v="4445000"/>
    <n v="24447500"/>
    <n v="165"/>
  </r>
  <r>
    <n v="2022"/>
    <n v="220741"/>
    <x v="0"/>
    <s v="https://community.secop.gov.co/Public/Tendering/OpportunityDetail/Index?noticeUID=CO1.NTC.3385314&amp;isFromPublicArea=True&amp;isModal=true&amp;asPopupView=true"/>
    <x v="1"/>
    <x v="1"/>
    <s v="FONDO CUENTA CONCEJO DE BOGOTA, D.C."/>
    <s v="0111-04"/>
    <s v="Prestar servicios profesionales de apoyo en la administración de lapagina WEB  y en el diseño y publicación de piezas gráficas o videos quedeban ser cargados en el portal de la Corporación."/>
    <x v="1"/>
    <d v="2023-03-02T00:00:00"/>
    <s v="No Aplica"/>
    <s v="No Aplica"/>
    <n v="25080000"/>
    <n v="5016000"/>
    <n v="30096000"/>
    <n v="30"/>
    <n v="180"/>
    <d v="2022-10-11T00:00:00"/>
    <d v="2022-10-13T00:00:00"/>
    <n v="150"/>
    <d v="2023-04-13T00:00:00"/>
    <n v="25080000"/>
    <n v="169"/>
    <n v="92.86"/>
    <n v="8025600"/>
    <n v="22070400"/>
    <n v="1"/>
    <n v="5016000"/>
    <n v="30096000"/>
    <n v="180"/>
  </r>
  <r>
    <n v="2022"/>
    <n v="220728"/>
    <x v="0"/>
    <s v="https://community.secop.gov.co/Public/Tendering/OpportunityDetail/Index?noticeUID=CO1.NTC.3377732&amp;isFromPublicArea=True&amp;isModal=true&amp;asPopupView=true"/>
    <x v="1"/>
    <x v="1"/>
    <s v="FONDO CUENTA CONCEJO DE BOGOTA, D.C."/>
    <s v="0111-04"/>
    <s v="Prestar los servicios profesionales para realizar el ejercicio deprogramación, seguimiento y evaluación a los planes, programas y proyectos que se deban desarrollar en el marco del proceso de gestión financiera"/>
    <x v="1"/>
    <d v="2023-03-03T00:00:00"/>
    <s v="No Aplica"/>
    <s v="No Aplica"/>
    <n v="19539000"/>
    <n v="4342000"/>
    <n v="23881000"/>
    <n v="30"/>
    <n v="165"/>
    <d v="2022-10-07T00:00:00"/>
    <d v="2022-10-18T00:00:00"/>
    <n v="135"/>
    <d v="2023-04-05T00:00:00"/>
    <n v="19539000"/>
    <n v="164"/>
    <n v="97.04"/>
    <n v="1881533"/>
    <n v="17657467"/>
    <n v="1"/>
    <n v="4342000"/>
    <n v="23881000"/>
    <n v="165"/>
  </r>
  <r>
    <n v="2022"/>
    <n v="220768"/>
    <x v="0"/>
    <s v="https://community.secop.gov.co/Public/Tendering/OpportunityDetail/Index?noticeUID=CO1.NTC.3406730&amp;isFromPublicArea=True&amp;isModal=true&amp;asPopupView=true"/>
    <x v="1"/>
    <x v="1"/>
    <s v="FONDO CUENTA CONCEJO DE BOGOTA, D.C."/>
    <s v="0111-04"/>
    <s v="Prestar servicios profesionales para apoyar la gestión en la ejecuciónde los procesos a cargo de la Oficina de Control Interno de laCorporación"/>
    <x v="1"/>
    <d v="2023-03-06T00:00:00"/>
    <s v="No Aplica"/>
    <s v="No Aplica"/>
    <n v="16285000"/>
    <n v="3257000"/>
    <n v="19542000"/>
    <n v="30"/>
    <n v="180"/>
    <d v="2022-10-14T00:00:00"/>
    <d v="2022-10-24T00:00:00"/>
    <n v="150"/>
    <d v="2023-04-24T00:00:00"/>
    <n v="16285000"/>
    <n v="158"/>
    <n v="86.81"/>
    <n v="10530967"/>
    <n v="5754033"/>
    <n v="1"/>
    <n v="3257000"/>
    <n v="19542000"/>
    <n v="180"/>
  </r>
  <r>
    <n v="2022"/>
    <n v="220727"/>
    <x v="0"/>
    <s v="https://community.secop.gov.co/Public/Tendering/OpportunityDetail/Index?noticeUID=CO1.NTC.3376700&amp;isFromPublicArea=True&amp;isModal=true&amp;asPopupView=true"/>
    <x v="1"/>
    <x v="1"/>
    <s v="FONDO CUENTA CONCEJO DE BOGOTA, D.C."/>
    <s v="0111-04"/>
    <s v="Prestar servicios profesionales para realizar la programación,seguimiento y evaluación de los planes, programas y proyectos a cargodel proceso de gestión financiera, en el marco de las diferentes etapascontractuales."/>
    <x v="1"/>
    <d v="2023-03-02T00:00:00"/>
    <s v="No Aplica"/>
    <s v="No Aplica"/>
    <n v="20160000"/>
    <n v="4032000"/>
    <n v="24192000"/>
    <n v="30"/>
    <n v="180"/>
    <d v="2022-10-07T00:00:00"/>
    <d v="2022-10-20T00:00:00"/>
    <n v="150"/>
    <d v="2023-04-20T00:00:00"/>
    <n v="20160000"/>
    <n v="162"/>
    <n v="89.01"/>
    <n v="9542400"/>
    <n v="6585600"/>
    <n v="1"/>
    <n v="4032000"/>
    <n v="24192000"/>
    <n v="180"/>
  </r>
  <r>
    <n v="2022"/>
    <n v="220721"/>
    <x v="0"/>
    <s v="https://community.secop.gov.co/Public/Tendering/OpportunityDetail/Index?noticeUID=CO1.NTC.3373921&amp;isFromPublicArea=True&amp;isModal=true&amp;asPopupView=true"/>
    <x v="1"/>
    <x v="1"/>
    <s v="FONDO CUENTA CONCEJO DE BOGOTA, D.C."/>
    <s v="0111-04"/>
    <s v="Prestar servicios profesionales especializados para la gestión de losrequerimientos de los órganos de control que corresponden a la MesaDirectiva."/>
    <x v="1"/>
    <d v="2023-03-16T00:00:00"/>
    <s v="No Aplica"/>
    <s v="No Aplica"/>
    <n v="46520000"/>
    <n v="9304000"/>
    <n v="55824000"/>
    <n v="30"/>
    <n v="180"/>
    <d v="2022-10-11T00:00:00"/>
    <d v="2022-10-18T00:00:00"/>
    <n v="150"/>
    <d v="2023-04-18T00:00:00"/>
    <n v="46520000"/>
    <n v="164"/>
    <n v="90.11"/>
    <n v="13335733"/>
    <n v="42488267"/>
    <n v="1"/>
    <n v="9304000"/>
    <n v="55824000"/>
    <n v="180"/>
  </r>
  <r>
    <n v="2022"/>
    <n v="220699"/>
    <x v="0"/>
    <s v="https://community.secop.gov.co/Public/Tendering/OpportunityDetail/Index?noticeUID=CO1.NTC.3362903&amp;isFromPublicArea=True&amp;isModal=true&amp;asPopupView=true"/>
    <x v="1"/>
    <x v="1"/>
    <s v="FONDO CUENTA CONCEJO DE BOGOTA, D.C."/>
    <s v="0111-04"/>
    <s v="Prestar servicios profesionales para la gestión de los procesos a cargode la Dirección Financiera del Fondo Cuenta Concejo de Bogotá"/>
    <x v="1"/>
    <d v="2023-03-09T00:00:00"/>
    <s v="No Aplica"/>
    <s v="No Aplica"/>
    <n v="16285000"/>
    <n v="3257000"/>
    <n v="19542000"/>
    <n v="30"/>
    <n v="180"/>
    <d v="2022-10-06T00:00:00"/>
    <d v="2022-10-12T00:00:00"/>
    <n v="150"/>
    <d v="2023-04-12T00:00:00"/>
    <n v="16285000"/>
    <n v="170"/>
    <n v="93.41"/>
    <n v="11833767"/>
    <n v="4451233"/>
    <n v="1"/>
    <n v="3257000"/>
    <n v="19542000"/>
    <n v="180"/>
  </r>
  <r>
    <n v="2022"/>
    <n v="220716"/>
    <x v="0"/>
    <s v="https://community.secop.gov.co/Public/Tendering/OpportunityDetail/Index?noticeUID=CO1.NTC.3372933&amp;isFromPublicArea=True&amp;isModal=true&amp;asPopupView=true"/>
    <x v="1"/>
    <x v="2"/>
    <s v="FONDO CUENTA CONCEJO DE BOGOTA, D.C."/>
    <s v="0111-04"/>
    <s v="Prestar servicios de apoyo de la gestión en los procesos a cargo de laDirección Financiera de la Corporación"/>
    <x v="1"/>
    <d v="2023-03-06T00:00:00"/>
    <s v="No Aplica"/>
    <s v="No Aplica"/>
    <n v="11630000"/>
    <n v="2326000"/>
    <n v="13956000"/>
    <n v="30"/>
    <n v="180"/>
    <d v="2022-10-07T00:00:00"/>
    <d v="2022-10-07T00:00:00"/>
    <n v="150"/>
    <d v="2023-04-07T00:00:00"/>
    <n v="11630000"/>
    <n v="175"/>
    <n v="96.15"/>
    <n v="8838800"/>
    <n v="2791200"/>
    <n v="1"/>
    <n v="2326000"/>
    <n v="13956000"/>
    <n v="180"/>
  </r>
  <r>
    <n v="2022"/>
    <n v="220747"/>
    <x v="0"/>
    <s v="https://community.secop.gov.co/Public/Tendering/OpportunityDetail/Index?noticeUID=CO1.NTC.3407940&amp;isFromPublicArea=True&amp;isModal=true&amp;asPopupView=true"/>
    <x v="1"/>
    <x v="1"/>
    <s v="FONDO CUENTA CONCEJO DE BOGOTA, D.C."/>
    <s v="0111-04"/>
    <s v="Prestar servicios profesionales para la ejecución de la estrategia decomunicación de la Corporación"/>
    <x v="1"/>
    <d v="2023-03-06T00:00:00"/>
    <s v="No Aplica"/>
    <s v="No Aplica"/>
    <n v="16285000"/>
    <n v="3257000"/>
    <n v="19542000"/>
    <n v="30"/>
    <n v="180"/>
    <d v="2022-10-16T00:00:00"/>
    <d v="2022-10-21T00:00:00"/>
    <n v="150"/>
    <d v="2023-04-21T00:00:00"/>
    <n v="16285000"/>
    <n v="161"/>
    <n v="88.46"/>
    <n v="1051171"/>
    <n v="11942334"/>
    <n v="1"/>
    <n v="3257000"/>
    <n v="19542000"/>
    <n v="180"/>
  </r>
  <r>
    <n v="2022"/>
    <n v="220655"/>
    <x v="0"/>
    <s v="https://community.secop.gov.co/Public/Tendering/OpportunityDetail/Index?noticeUID=CO1.NTC.3329172&amp;isFromPublicArea=True&amp;isModal=true&amp;asPopupView=true"/>
    <x v="1"/>
    <x v="1"/>
    <s v="FONDO CUENTA CONCEJO DE BOGOTA, D.C."/>
    <s v="0111-04"/>
    <s v="Prestar servicios profesionales para la gestión, trámite y seguimientode apoyo a la supervisión y de los asuntos relacionados con los procesosa cargo de la Oficina Asesora de Comunicaciones de la Corporación"/>
    <x v="1"/>
    <d v="2023-03-03T00:00:00"/>
    <s v="No Aplica"/>
    <s v="No Aplica"/>
    <n v="34890000"/>
    <n v="6978000"/>
    <n v="41868000"/>
    <n v="30"/>
    <n v="180"/>
    <d v="2022-09-27T00:00:00"/>
    <d v="2022-10-06T00:00:00"/>
    <n v="150"/>
    <d v="2023-04-06T00:00:00"/>
    <n v="34890000"/>
    <n v="176"/>
    <n v="96.7"/>
    <n v="6624581"/>
    <n v="29075000"/>
    <n v="1"/>
    <n v="6978000"/>
    <n v="41868000"/>
    <n v="180"/>
  </r>
  <r>
    <n v="2022"/>
    <n v="220725"/>
    <x v="0"/>
    <s v="https://community.secop.gov.co/Public/Tendering/OpportunityDetail/Index?noticeUID=CO1.NTC.3372933&amp;isFromPublicArea=True&amp;isModal=true&amp;asPopupView=true"/>
    <x v="1"/>
    <x v="2"/>
    <s v="FONDO CUENTA CONCEJO DE BOGOTA, D.C."/>
    <s v="0111-04"/>
    <s v="Prestar servicios de apoyo de la gestión en los procesos a cargo de laDirección Financiera de la Corporación"/>
    <x v="1"/>
    <d v="2023-03-07T00:00:00"/>
    <s v="No Aplica"/>
    <s v="No Aplica"/>
    <n v="11630000"/>
    <n v="2326000"/>
    <n v="13956000"/>
    <n v="30"/>
    <n v="180"/>
    <d v="2022-10-07T00:00:00"/>
    <d v="2022-10-14T00:00:00"/>
    <n v="150"/>
    <d v="2023-04-14T00:00:00"/>
    <n v="11630000"/>
    <n v="168"/>
    <n v="92.31"/>
    <n v="4186800"/>
    <n v="9769200"/>
    <n v="1"/>
    <n v="2326000"/>
    <n v="13956000"/>
    <n v="180"/>
  </r>
  <r>
    <n v="2022"/>
    <n v="220656"/>
    <x v="0"/>
    <s v="https://community.secop.gov.co/Public/Tendering/OpportunityDetail/Index?noticeUID=CO1.NTC.3321416&amp;isFromPublicArea=True&amp;isModal=true&amp;asPopupView=true"/>
    <x v="1"/>
    <x v="1"/>
    <s v="FONDO CUENTA CONCEJO DE BOGOTA, D.C."/>
    <s v="0111-04"/>
    <s v="Prestar servicios profesionales para brindar acompañamiento en larevisión y actualización de los instrumentos de planeación enmarcados enel MIPG  y definidos en la Corporación."/>
    <x v="1"/>
    <d v="2023-03-03T00:00:00"/>
    <s v="No Aplica"/>
    <s v="No Aplica"/>
    <n v="24675000"/>
    <n v="4935000"/>
    <n v="29610000"/>
    <n v="30"/>
    <n v="180"/>
    <d v="2022-09-28T00:00:00"/>
    <d v="2022-10-06T00:00:00"/>
    <n v="150"/>
    <d v="2023-04-06T00:00:00"/>
    <n v="24675000"/>
    <n v="176"/>
    <n v="96.7"/>
    <n v="9047500"/>
    <n v="15627500"/>
    <n v="1"/>
    <n v="4935000"/>
    <n v="29610000"/>
    <n v="180"/>
  </r>
  <r>
    <n v="2022"/>
    <n v="220659"/>
    <x v="0"/>
    <s v="https://community.secop.gov.co/Public/Tendering/OpportunityDetail/Index?noticeUID=CO1.NTC.3321611&amp;isFromPublicArea=True&amp;isModal=true&amp;asPopupView=true"/>
    <x v="1"/>
    <x v="1"/>
    <s v="FONDO CUENTA CONCEJO DE BOGOTA, D.C."/>
    <s v="0111-04"/>
    <s v="Prestar servicios profesionales para la implementación de la política deriesgos definida por el DAFP."/>
    <x v="1"/>
    <d v="2023-03-03T00:00:00"/>
    <s v="No Aplica"/>
    <s v="No Aplica"/>
    <n v="35280000"/>
    <n v="7056000"/>
    <n v="42336000"/>
    <n v="30"/>
    <n v="180"/>
    <d v="2022-09-28T00:00:00"/>
    <d v="2022-10-04T00:00:00"/>
    <n v="150"/>
    <d v="2023-04-04T00:00:00"/>
    <n v="35280000"/>
    <n v="178"/>
    <n v="97.8"/>
    <n v="13406400"/>
    <n v="21873600"/>
    <n v="1"/>
    <n v="7056000"/>
    <n v="42336000"/>
    <n v="180"/>
  </r>
  <r>
    <n v="2022"/>
    <n v="220758"/>
    <x v="0"/>
    <s v="https://community.secop.gov.co/Public/Tendering/OpportunityDetail/Index?noticeUID=CO1.NTC.3403207&amp;isFromPublicArea=True&amp;isModal=true&amp;asPopupView=true"/>
    <x v="1"/>
    <x v="2"/>
    <s v="FONDO CUENTA CONCEJO DE BOGOTA, D.C."/>
    <s v="0111-04"/>
    <s v="Prestar los servicios de apoyo a la gestión en el desarrollo de lasactividades establecidas en los planes, programas y proyectos definidosen el proceso de talento humano del Concejo de Bogotá D.C."/>
    <x v="1"/>
    <d v="2023-03-06T00:00:00"/>
    <s v="No Aplica"/>
    <s v="No Aplica"/>
    <n v="8946000"/>
    <n v="1988000"/>
    <n v="10934000"/>
    <n v="30"/>
    <n v="165"/>
    <d v="2022-10-14T00:00:00"/>
    <d v="2022-10-19T00:00:00"/>
    <n v="135"/>
    <d v="2023-04-06T00:00:00"/>
    <n v="8946000"/>
    <n v="163"/>
    <n v="96.45"/>
    <n v="2783200"/>
    <n v="4174796"/>
    <n v="1"/>
    <n v="1988000"/>
    <n v="10934000"/>
    <n v="165"/>
  </r>
  <r>
    <n v="2022"/>
    <n v="220771"/>
    <x v="0"/>
    <s v="https://community.secop.gov.co/Public/Tendering/OpportunityDetail/Index?noticeUID=CO1.NTC.3407940&amp;isFromPublicArea=True&amp;isModal=true&amp;asPopupView=true"/>
    <x v="1"/>
    <x v="1"/>
    <s v="FONDO CUENTA CONCEJO DE BOGOTA, D.C."/>
    <s v="0111-04"/>
    <s v="Prestar servicios profesionales para la ejecución de la estrategia decomunicación de la Corporación"/>
    <x v="1"/>
    <d v="2023-03-09T00:00:00"/>
    <s v="No Aplica"/>
    <s v="No Aplica"/>
    <n v="16285000"/>
    <n v="3257000"/>
    <n v="19542000"/>
    <n v="30"/>
    <n v="180"/>
    <d v="2022-10-16T00:00:00"/>
    <d v="2022-10-19T00:00:00"/>
    <n v="150"/>
    <d v="2023-04-19T00:00:00"/>
    <n v="16285000"/>
    <n v="163"/>
    <n v="89.56"/>
    <n v="4559800"/>
    <n v="14982200"/>
    <n v="1"/>
    <n v="3257000"/>
    <n v="19542000"/>
    <n v="180"/>
  </r>
  <r>
    <n v="2022"/>
    <n v="220735"/>
    <x v="0"/>
    <s v="https://community.secop.gov.co/Public/Tendering/OpportunityDetail/Index?noticeUID=CO1.NTC.3382019&amp;isFromPublicArea=True&amp;isModal=true&amp;asPopupView=true"/>
    <x v="1"/>
    <x v="2"/>
    <s v="FONDO CUENTA CONCEJO DE BOGOTA, D.C."/>
    <s v="0111-04"/>
    <s v="Prestar servicios de apoyo a la gestión en el archivo que se encuentra acargo de la Secretaría General de la Corporación."/>
    <x v="1"/>
    <d v="2023-03-10T00:00:00"/>
    <s v="No Aplica"/>
    <s v="No Aplica"/>
    <n v="11630000"/>
    <n v="2326000"/>
    <n v="13956000"/>
    <n v="30"/>
    <n v="180"/>
    <d v="2022-10-10T00:00:00"/>
    <d v="2022-10-11T00:00:00"/>
    <n v="150"/>
    <d v="2023-04-11T00:00:00"/>
    <n v="11630000"/>
    <n v="171"/>
    <n v="93.96"/>
    <n v="1550667"/>
    <n v="10079333"/>
    <n v="1"/>
    <n v="2326000"/>
    <n v="13956000"/>
    <n v="180"/>
  </r>
  <r>
    <n v="2022"/>
    <n v="220715"/>
    <x v="0"/>
    <s v="https://community.secop.gov.co/Public/Tendering/OpportunityDetail/Index?noticeUID=CO1.NTC.3372933&amp;isFromPublicArea=True&amp;isModal=true&amp;asPopupView=true"/>
    <x v="1"/>
    <x v="2"/>
    <s v="FONDO CUENTA CONCEJO DE BOGOTA, D.C."/>
    <s v="0111-04"/>
    <s v="Prestar servicios de apoyo de la gestión en los procesos a cargo de laDirección Financiera de la Corporación"/>
    <x v="1"/>
    <d v="2023-03-03T00:00:00"/>
    <s v="No Aplica"/>
    <s v="No Aplica"/>
    <n v="11630000"/>
    <n v="2326000"/>
    <n v="13956000"/>
    <n v="30"/>
    <n v="180"/>
    <d v="2022-10-07T00:00:00"/>
    <d v="2022-10-10T00:00:00"/>
    <n v="150"/>
    <d v="2023-04-10T00:00:00"/>
    <n v="11630000"/>
    <n v="172"/>
    <n v="94.51"/>
    <n v="6280200"/>
    <n v="3023800"/>
    <n v="1"/>
    <n v="2326000"/>
    <n v="13956000"/>
    <n v="180"/>
  </r>
  <r>
    <n v="2022"/>
    <n v="220751"/>
    <x v="0"/>
    <s v="https://community.secop.gov.co/Public/Tendering/OpportunityDetail/Index?noticeUID=CO1.NTC.3372933&amp;isFromPublicArea=True&amp;isModal=true&amp;asPopupView=true"/>
    <x v="1"/>
    <x v="2"/>
    <s v="FONDO CUENTA CONCEJO DE BOGOTA, D.C."/>
    <s v="0111-04"/>
    <s v="Prestar servicios de apoyo de la gestión en los procesos a cargo de laDirección Financiera de la Corporación"/>
    <x v="1"/>
    <d v="2023-03-06T00:00:00"/>
    <s v="No Aplica"/>
    <s v="No Aplica"/>
    <n v="11630000"/>
    <n v="2326000"/>
    <n v="13956000"/>
    <n v="30"/>
    <n v="180"/>
    <d v="2022-10-13T00:00:00"/>
    <d v="2022-10-21T00:00:00"/>
    <n v="150"/>
    <d v="2023-04-21T00:00:00"/>
    <n v="11630000"/>
    <n v="161"/>
    <n v="88.46"/>
    <n v="3101333"/>
    <n v="10854667"/>
    <n v="1"/>
    <n v="2326000"/>
    <n v="13956000"/>
    <n v="180"/>
  </r>
  <r>
    <n v="2022"/>
    <n v="220745"/>
    <x v="0"/>
    <s v="https://community.secop.gov.co/Public/Tendering/OpportunityDetail/Index?noticeUID=CO1.NTC.3392307&amp;isFromPublicArea=True&amp;isModal=true&amp;asPopupView=true"/>
    <x v="1"/>
    <x v="1"/>
    <s v="FONDO CUENTA CONCEJO DE BOGOTA, D.C."/>
    <s v="0111-04"/>
    <s v="Prestar servicios profesionales para la formulación y ejecución de laestrategia de comunicación externa y de protocolo de la Corporación"/>
    <x v="1"/>
    <d v="2023-03-09T00:00:00"/>
    <s v="No Aplica"/>
    <s v="No Aplica"/>
    <n v="22225000"/>
    <n v="4445000"/>
    <n v="26670000"/>
    <n v="30"/>
    <n v="180"/>
    <d v="2022-10-13T00:00:00"/>
    <d v="2022-10-21T00:00:00"/>
    <n v="150"/>
    <d v="2023-04-21T00:00:00"/>
    <n v="22225000"/>
    <n v="161"/>
    <n v="88.46"/>
    <n v="4445000"/>
    <n v="22225000"/>
    <n v="1"/>
    <n v="4445000"/>
    <n v="26670000"/>
    <n v="180"/>
  </r>
  <r>
    <n v="2022"/>
    <n v="220709"/>
    <x v="0"/>
    <s v="https://community.secop.gov.co/Public/Tendering/OpportunityDetail/Index?noticeUID=CO1.NTC.3360829&amp;isFromPublicArea=True&amp;isModal=true&amp;asPopupView=true"/>
    <x v="1"/>
    <x v="1"/>
    <s v="FONDO CUENTA CONCEJO DE BOGOTA, D.C."/>
    <s v="0111-04"/>
    <s v="Prestar los servicios profesionales en el proceso de  implementación yseguimiento de las intervenciones requeridas para el mejoramiento ymantenimiento de la  infraestructura física del Concejo de Bogotá."/>
    <x v="1"/>
    <d v="2023-03-06T00:00:00"/>
    <s v="No Aplica"/>
    <s v="No Aplica"/>
    <n v="20934000"/>
    <n v="4652000"/>
    <n v="25586000"/>
    <n v="30"/>
    <n v="165"/>
    <d v="2022-10-05T00:00:00"/>
    <d v="2022-10-20T00:00:00"/>
    <n v="135"/>
    <d v="2023-04-07T00:00:00"/>
    <n v="20934000"/>
    <n v="162"/>
    <n v="95.86"/>
    <n v="4504202"/>
    <n v="9924267"/>
    <n v="1"/>
    <n v="4652000"/>
    <n v="25586000"/>
    <n v="165"/>
  </r>
  <r>
    <n v="2022"/>
    <n v="220746"/>
    <x v="0"/>
    <s v="https://community.secop.gov.co/Public/Tendering/OpportunityDetail/Index?noticeUID=CO1.NTC.3387673&amp;isFromPublicArea=True&amp;isModal=true&amp;asPopupView=true"/>
    <x v="1"/>
    <x v="1"/>
    <s v="FONDO CUENTA CONCEJO DE BOGOTA, D.C."/>
    <s v="0111-04"/>
    <s v="Prestar servicios profesionales para apoyar el seguimiento y supervisiónen la ejecución de los procesos a cargo de la Secretaría General de laCorporación."/>
    <x v="1"/>
    <d v="2023-03-16T00:00:00"/>
    <s v="No Aplica"/>
    <s v="No Aplica"/>
    <n v="35280000"/>
    <n v="7056000"/>
    <n v="42336000"/>
    <n v="30"/>
    <n v="180"/>
    <d v="2022-10-12T00:00:00"/>
    <d v="2022-10-24T00:00:00"/>
    <n v="150"/>
    <d v="2023-04-24T00:00:00"/>
    <n v="35280000"/>
    <n v="158"/>
    <n v="86.81"/>
    <n v="6708825"/>
    <n v="19521600"/>
    <n v="1"/>
    <n v="7056000"/>
    <n v="42336000"/>
    <n v="180"/>
  </r>
  <r>
    <n v="2022"/>
    <n v="220723"/>
    <x v="0"/>
    <s v="https://community.secop.gov.co/Public/Tendering/OpportunityDetail/Index?noticeUID=CO1.NTC.3359657&amp;isFromPublicArea=True&amp;isModal=true&amp;asPopupView=true"/>
    <x v="1"/>
    <x v="2"/>
    <s v="FONDO CUENTA CONCEJO DE BOGOTA, D.C."/>
    <s v="0111-04"/>
    <s v="Prestar servicios de apoyo a la gestión en relación con los procesos acargo de las Comisiones Permanentes de la Corporación."/>
    <x v="1"/>
    <d v="2023-03-09T00:00:00"/>
    <s v="No Aplica"/>
    <s v="No Aplica"/>
    <n v="6980000"/>
    <n v="1396000"/>
    <n v="8376000"/>
    <n v="30"/>
    <n v="180"/>
    <d v="2022-10-07T00:00:00"/>
    <d v="2022-10-10T00:00:00"/>
    <n v="150"/>
    <d v="2023-04-10T00:00:00"/>
    <n v="6980000"/>
    <n v="172"/>
    <n v="94.51"/>
    <n v="977200"/>
    <n v="7398800"/>
    <n v="1"/>
    <n v="1396000"/>
    <n v="8376000"/>
    <n v="180"/>
  </r>
  <r>
    <n v="2022"/>
    <n v="220700"/>
    <x v="0"/>
    <s v="https://community.secop.gov.co/Public/Tendering/OpportunityDetail/Index?noticeUID=CO1.NTC.3362903&amp;isFromPublicArea=True&amp;isModal=true&amp;asPopupView=true"/>
    <x v="1"/>
    <x v="1"/>
    <s v="FONDO CUENTA CONCEJO DE BOGOTA, D.C."/>
    <s v="0111-04"/>
    <s v="Prestar servicios profesionales para la gestión de los procesos a cargode la Dirección Financiera del Fondo Cuenta Concejo de Bogotá"/>
    <x v="1"/>
    <d v="2023-03-09T00:00:00"/>
    <s v="No Aplica"/>
    <s v="No Aplica"/>
    <n v="16285000"/>
    <n v="3257000"/>
    <n v="19542000"/>
    <n v="30"/>
    <n v="180"/>
    <d v="2022-10-06T00:00:00"/>
    <d v="2022-10-13T00:00:00"/>
    <n v="150"/>
    <d v="2023-04-13T00:00:00"/>
    <n v="16285000"/>
    <n v="169"/>
    <n v="92.86"/>
    <n v="1954200"/>
    <n v="17587800"/>
    <n v="1"/>
    <n v="3257000"/>
    <n v="19542000"/>
    <n v="180"/>
  </r>
  <r>
    <n v="2022"/>
    <n v="220731"/>
    <x v="0"/>
    <s v="https://community.secop.gov.co/Public/Tendering/OpportunityDetail/Index?noticeUID=CO1.NTC.3378424&amp;isFromPublicArea=True&amp;isModal=true&amp;asPopupView=true"/>
    <x v="1"/>
    <x v="1"/>
    <s v="FONDO CUENTA CONCEJO DE BOGOTA, D.C."/>
    <s v="0111-04"/>
    <s v="Prestar servicios profesionales para el acompañamiento en laimplementación del componente de Gestión del Conocimiento y la Innovación en la Corporación."/>
    <x v="1"/>
    <d v="2023-03-09T00:00:00"/>
    <s v="No Aplica"/>
    <s v="No Aplica"/>
    <n v="25080000"/>
    <n v="5016000"/>
    <n v="30096000"/>
    <n v="30"/>
    <n v="180"/>
    <d v="2022-10-10T00:00:00"/>
    <d v="2022-10-11T00:00:00"/>
    <n v="150"/>
    <d v="2023-04-11T00:00:00"/>
    <n v="25080000"/>
    <n v="171"/>
    <n v="93.96"/>
    <n v="8360000"/>
    <n v="21736000"/>
    <n v="1"/>
    <n v="5016000"/>
    <n v="30096000"/>
    <n v="180"/>
  </r>
  <r>
    <n v="2022"/>
    <n v="220804"/>
    <x v="0"/>
    <s v="https://community.secop.gov.co/Public/Tendering/OpportunityDetail/Index?noticeUID=CO1.NTC.3451097&amp;isFromPublicArea=True&amp;isModal=true&amp;asPopupView=true"/>
    <x v="1"/>
    <x v="2"/>
    <s v="FONDO CUENTA CONCEJO DE BOGOTA, D.C."/>
    <s v="0111-04"/>
    <s v="Prestar los servicios de apoyo en los trámites de archivo ycorrespondencia, de conformidad con las políticas de gestión documental"/>
    <x v="1"/>
    <d v="2023-03-15T00:00:00"/>
    <s v="No Aplica"/>
    <s v="No Aplica"/>
    <n v="8374500"/>
    <n v="1861000"/>
    <n v="10235500"/>
    <n v="30"/>
    <n v="165"/>
    <d v="2022-10-28T00:00:00"/>
    <d v="2022-11-01T00:00:00"/>
    <n v="135"/>
    <d v="2023-04-16T00:00:00"/>
    <n v="8374500"/>
    <n v="150"/>
    <n v="90.36"/>
    <n v="8374500"/>
    <n v="1861000"/>
    <n v="1"/>
    <n v="1861000"/>
    <n v="10235500"/>
    <n v="165"/>
  </r>
  <r>
    <n v="2022"/>
    <n v="220765"/>
    <x v="0"/>
    <s v="https://community.secop.gov.co/Public/Tendering/OpportunityDetail/Index?noticeUID=CO1.NTC.3404883&amp;isFromPublicArea=True&amp;isModal=true&amp;asPopupView=true"/>
    <x v="1"/>
    <x v="1"/>
    <s v="FONDO CUENTA CONCEJO DE BOGOTA, D.C."/>
    <s v="0111-04"/>
    <s v="Prestar servicios profesionales para brindar acompañamiento jurídico enel desarrollo de los procesos administrativos en el marco de lasgestiones jurídicas y judiciales de la Corporación."/>
    <x v="1"/>
    <d v="2023-03-24T00:00:00"/>
    <s v="No Aplica"/>
    <s v="No Aplica"/>
    <n v="23260000"/>
    <n v="4652000"/>
    <n v="27912000"/>
    <n v="30"/>
    <n v="180"/>
    <d v="2022-10-14T00:00:00"/>
    <d v="2022-10-26T00:00:00"/>
    <n v="150"/>
    <d v="2023-04-26T00:00:00"/>
    <n v="23260000"/>
    <n v="156"/>
    <n v="85.71"/>
    <n v="23260000"/>
    <n v="4652000"/>
    <n v="1"/>
    <n v="4652000"/>
    <n v="27912000"/>
    <n v="180"/>
  </r>
  <r>
    <n v="2022"/>
    <n v="220367"/>
    <x v="1"/>
    <s v="https://colombiacompra.gov.co/tienda-virtual-del-estado-colombiano/ordenes-compra/86711"/>
    <x v="3"/>
    <x v="0"/>
    <s v="SUBD. INFRAESTRUCTURA TIC"/>
    <s v="0111-01"/>
    <s v="Proveer los servicios de canales dedicados e Internet y los servicioscomplementarios para la Secretaría Distrital de Hacienda."/>
    <x v="1"/>
    <d v="2023-03-16T00:00:00"/>
    <s v="No Aplica"/>
    <s v="No Aplica"/>
    <n v="259939830"/>
    <n v="22601851"/>
    <n v="282541681"/>
    <n v="68"/>
    <n v="428"/>
    <d v="2022-03-15T00:00:00"/>
    <d v="2022-04-30T00:00:00"/>
    <n v="360"/>
    <d v="2023-07-08T00:00:00"/>
    <n v="259939830"/>
    <n v="335"/>
    <n v="77.19"/>
    <n v="190014722"/>
    <n v="69925108"/>
    <n v="2"/>
    <n v="94045681"/>
    <n v="282541681"/>
    <n v="428"/>
  </r>
  <r>
    <n v="2022"/>
    <n v="220385"/>
    <x v="0"/>
    <s v="https://community.secop.gov.co/Public/Tendering/OpportunityDetail/Index?noticeUID=CO1.NTC.2926202&amp;isFromPublicArea=True&amp;isModal=true&amp;asPopupView=true"/>
    <x v="0"/>
    <x v="0"/>
    <s v="SUBD. INFRAESTRUCTURA TIC"/>
    <s v="0111-01"/>
    <s v="Prestar los servicios de actualización, mantenimiento y soporte con elsuministro de repuestos para la infraestructura de telecomunicaciones,cableado estructurado (voz y datos), fibra óptica, energía normal yregulada de la Secretaría Distrital de Hacienda."/>
    <x v="2"/>
    <d v="2023-03-01T00:00:00"/>
    <s v="No Aplica"/>
    <s v="No Aplica"/>
    <n v="72000000"/>
    <m/>
    <n v="108000000"/>
    <n v="202"/>
    <n v="562"/>
    <d v="2022-05-25T00:00:00"/>
    <d v="2022-06-09T00:00:00"/>
    <n v="270"/>
    <d v="2023-12-31T00:00:00"/>
    <n v="72000000"/>
    <n v="295"/>
    <n v="51.75"/>
    <n v="15685970"/>
    <n v="80660991"/>
    <n v="1"/>
    <n v="36000000"/>
    <n v="108000000"/>
    <n v="562"/>
  </r>
  <r>
    <n v="2021"/>
    <n v="210536"/>
    <x v="0"/>
    <s v="https://community.secop.gov.co/Public/Tendering/OpportunityDetail/Index?noticeUID=CO1.NTC.2348780&amp;isFromPublicArea=True&amp;isModal=true&amp;asPopupView=true"/>
    <x v="0"/>
    <x v="0"/>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x v="2"/>
    <d v="2023-03-31T00:00:00"/>
    <s v="No Aplica"/>
    <s v="No Aplica"/>
    <n v="106263000"/>
    <m/>
    <n v="135263000"/>
    <n v="30"/>
    <n v="486"/>
    <d v="2021-11-26T00:00:00"/>
    <d v="2021-12-27T00:00:00"/>
    <n v="180"/>
    <d v="2023-04-30T00:00:00"/>
    <n v="106263000"/>
    <n v="459"/>
    <n v="93.87"/>
    <n v="119964449"/>
    <n v="15298551"/>
    <n v="2"/>
    <n v="48000000"/>
    <n v="135263000"/>
    <n v="486"/>
  </r>
  <r>
    <n v="2021"/>
    <n v="210550"/>
    <x v="0"/>
    <s v="https://community.secop.gov.co/Public/Tendering/OpportunityDetail/Index?noticeUID=CO1.NTC.2340724&amp;isFromPublicArea=True&amp;isModal=true&amp;asPopupView=true"/>
    <x v="2"/>
    <x v="0"/>
    <s v="OF. ASESORA DE COMUNICACIONES"/>
    <s v="0111-01"/>
    <s v="Objeto: Prestar los servicios para la publicación de los avisoscorrientes, edictos y notificaciones que requieran las distintas áreasde la Secretaria Distrital de Hacienda, en un periódico de ampliacirculación nacional."/>
    <x v="2"/>
    <d v="2023-03-21T00:00:00"/>
    <s v="No Aplica"/>
    <s v="No Aplica"/>
    <n v="297127540"/>
    <m/>
    <n v="397127540"/>
    <n v="30"/>
    <n v="370"/>
    <d v="2021-12-09T00:00:00"/>
    <d v="2021-12-20T00:00:00"/>
    <n v="120"/>
    <d v="2023-05-01T00:00:00"/>
    <n v="297127540"/>
    <n v="466"/>
    <n v="93.76"/>
    <n v="288095646"/>
    <n v="109031894"/>
    <n v="2"/>
    <n v="130000000"/>
    <n v="397127540"/>
    <n v="370"/>
  </r>
  <r>
    <n v="2022"/>
    <n v="220420"/>
    <x v="0"/>
    <s v="https://community.secop.gov.co/Public/Tendering/OpportunityDetail/Index?noticeUID=CO1.NTC.2971701&amp;isFromPublicArea=True&amp;isModal=true&amp;asPopupView=true"/>
    <x v="4"/>
    <x v="0"/>
    <s v="SUBD. DETERMINACION"/>
    <s v="0111-01"/>
    <s v="Prestar los servicios de outsourcing de sistematización y automatizaciónpara el control integral del impuesto al consumo."/>
    <x v="2"/>
    <d v="2023-03-14T00:00:00"/>
    <s v="No Aplica"/>
    <s v="No Aplica"/>
    <n v="598680824"/>
    <m/>
    <n v="598680824"/>
    <n v="187"/>
    <n v="427"/>
    <d v="2022-07-08T00:00:00"/>
    <d v="2022-07-25T00:00:00"/>
    <n v="240"/>
    <d v="2023-10-02T00:00:00"/>
    <n v="598680824"/>
    <n v="249"/>
    <n v="57.37"/>
    <n v="343752979"/>
    <n v="254927845"/>
    <n v="1"/>
    <n v="0"/>
    <n v="598680824"/>
    <n v="427"/>
  </r>
  <r>
    <n v="2022"/>
    <n v="220511"/>
    <x v="0"/>
    <s v="https://community.secop.gov.co/Public/Tendering/OpportunityDetail/Index?noticeUID=CO1.NTC.3091117&amp;isFromPublicArea=True&amp;isModal=true&amp;asPopupView=true"/>
    <x v="0"/>
    <x v="3"/>
    <s v="FONDO CUENTA CONCEJO DE BOGOTA, D.C."/>
    <s v="0111-04"/>
    <s v="Suministro de combustible para los vehículos del Concejo de Bogotá"/>
    <x v="2"/>
    <d v="2023-03-01T00:00:00"/>
    <s v="No Aplica"/>
    <s v="No Aplica"/>
    <n v="24990000"/>
    <m/>
    <n v="24990000"/>
    <n v="98"/>
    <n v="278"/>
    <d v="2022-08-22T00:00:00"/>
    <d v="2022-09-06T00:00:00"/>
    <n v="180"/>
    <d v="2023-06-14T00:00:00"/>
    <n v="24990000"/>
    <n v="206"/>
    <n v="73.31"/>
    <n v="4616594"/>
    <n v="20373406"/>
    <n v="1"/>
    <n v="0"/>
    <n v="24990000"/>
    <n v="278"/>
  </r>
  <r>
    <n v="2022"/>
    <n v="220589"/>
    <x v="0"/>
    <s v="https://community.secop.gov.co/Public/Tendering/OpportunityDetail/Index?noticeUID=CO1.NTC.3288115&amp;isFromPublicArea=True&amp;isModal=true&amp;asPopupView=true"/>
    <x v="1"/>
    <x v="2"/>
    <s v="FONDO CUENTA CONCEJO DE BOGOTA, D.C."/>
    <s v="0111-04"/>
    <s v="Prestar servicios para desarrollar las actividades contenidas en losPlanes de Bienestar e Incentivos y Mejoramiento del Clima Laboral parael Concejo de Bogotá D.C."/>
    <x v="2"/>
    <d v="2023-03-30T00:00:00"/>
    <s v="No Aplica"/>
    <s v="No Aplica"/>
    <n v="950914740"/>
    <m/>
    <n v="1350914740"/>
    <n v="45"/>
    <n v="225"/>
    <d v="2022-09-23T00:00:00"/>
    <d v="2022-10-03T00:00:00"/>
    <n v="180"/>
    <d v="2023-05-18T00:00:00"/>
    <n v="950914740"/>
    <n v="179"/>
    <n v="78.849999999999994"/>
    <n v="305245911"/>
    <n v="376458991"/>
    <n v="1"/>
    <n v="400000000"/>
    <n v="1350914740"/>
    <n v="225"/>
  </r>
  <r>
    <n v="2023"/>
    <n v="230115"/>
    <x v="0"/>
    <s v="https://community.secop.gov.co/Public/Tendering/OpportunityDetail/Index?noticeUID=CO1.NTC.37568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3"/>
    <d v="2023-03-31T00:00:00"/>
    <n v="1052392288"/>
    <s v="ANGELICA LIZETH TARAZONA APONTE"/>
    <n v="40320000"/>
    <m/>
    <n v="40320000"/>
    <m/>
    <n v="300"/>
    <d v="2023-01-19T00:00:00"/>
    <d v="2023-01-23T00:00:00"/>
    <n v="300"/>
    <d v="2023-11-23T00:00:00"/>
    <n v="40320000"/>
    <n v="67"/>
    <n v="22.04"/>
    <n v="5107200"/>
    <n v="35212800"/>
    <n v="0"/>
    <n v="0"/>
    <n v="40320000"/>
    <n v="300"/>
  </r>
  <r>
    <n v="2023"/>
    <n v="230212"/>
    <x v="0"/>
    <s v="https://community.secop.gov.co/Public/Tendering/OpportunityDetail/Index?noticeUID=CO1.NTC.3785888&amp;isFromPublicArea=True&amp;isModal=true&amp;asPopupView=true"/>
    <x v="1"/>
    <x v="1"/>
    <s v="SUBD. ASUNTOS CONTRACTUALES"/>
    <s v="0111-01"/>
    <s v="Prestar servicios profesionales jurídicos en temas administrativos y contractuales de competencia de la Subdirección de Asuntos Contractuales de la Secretaría Distrital de Hacienda"/>
    <x v="3"/>
    <d v="2023-03-31T00:00:00"/>
    <n v="1013592200"/>
    <s v="GINCY LORENA VARGAS LIGARRETO"/>
    <n v="63104000"/>
    <m/>
    <n v="63104000"/>
    <m/>
    <n v="240"/>
    <d v="2023-02-01T00:00:00"/>
    <d v="2023-02-06T00:00:00"/>
    <n v="240"/>
    <d v="2023-10-06T00:00:00"/>
    <n v="63104000"/>
    <n v="53"/>
    <n v="21.9"/>
    <n v="6573333"/>
    <n v="48642667"/>
    <n v="0"/>
    <n v="0"/>
    <n v="63104000"/>
    <n v="240"/>
  </r>
  <r>
    <n v="2023"/>
    <n v="230141"/>
    <x v="0"/>
    <s v="https://community.secop.gov.co/Public/Tendering/OpportunityDetail/Index?noticeUID=CO1.NTC.3825234&amp;isFromPublicArea=True&amp;isModal=true&amp;asPopupView=true"/>
    <x v="1"/>
    <x v="1"/>
    <s v="OF. GESTION INGRESOS"/>
    <s v="0111-01"/>
    <s v="Prestar los servicios profesionales para apoyar la gestión de laDirección Distrital de Tesorería, en aspectos relacionados con la gestión, soporte y seguimiento a los procesos de recaudo y legalización de los ingresos tributarios y no tributarios recibidos enlas cuentas bancarias del área de tesorería, así como los temas conexosa la automatización del proceso."/>
    <x v="3"/>
    <d v="2023-03-30T00:00:00"/>
    <n v="1016008242"/>
    <s v="JHONATHAN JAIVER VELASCO DELGADO"/>
    <n v="71330000"/>
    <m/>
    <n v="71330000"/>
    <m/>
    <n v="300"/>
    <d v="2023-01-24T00:00:00"/>
    <d v="2023-02-01T00:00:00"/>
    <n v="300"/>
    <d v="2023-12-01T00:00:00"/>
    <n v="71330000"/>
    <n v="58"/>
    <n v="19.14"/>
    <n v="14266000"/>
    <n v="57064000"/>
    <n v="0"/>
    <n v="0"/>
    <n v="71330000"/>
    <n v="300"/>
  </r>
  <r>
    <n v="2023"/>
    <n v="230075"/>
    <x v="0"/>
    <s v="https://community.secop.gov.co/Public/Tendering/OpportunityDetail/Index?noticeUID=CO1.NTC.3779867&amp;isFromPublicArea=True&amp;isModal=true&amp;asPopupView=true"/>
    <x v="1"/>
    <x v="1"/>
    <s v="SUBD. EDUCACION TRIBUTARIA Y SERVICIO"/>
    <s v="0111-01"/>
    <s v="Prestar servicios profesionales para realizar actividades propias defiscalización y liquidación de la población asignada, radicacionesvirtuales, respuesta a PQRS y realización de informes para la oficina decontrol masivo."/>
    <x v="3"/>
    <d v="2023-03-01T00:00:00"/>
    <n v="1013642128"/>
    <s v="KAREN ANDREA CALDERON SANABRIA"/>
    <n v="32256000"/>
    <m/>
    <n v="32256000"/>
    <m/>
    <n v="240"/>
    <d v="2023-01-18T00:00:00"/>
    <d v="2023-02-01T00:00:00"/>
    <n v="240"/>
    <d v="2023-10-01T00:00:00"/>
    <n v="32256000"/>
    <n v="58"/>
    <n v="23.97"/>
    <n v="4032000"/>
    <n v="28224000"/>
    <n v="0"/>
    <n v="0"/>
    <n v="32256000"/>
    <n v="240"/>
  </r>
  <r>
    <n v="2023"/>
    <n v="230173"/>
    <x v="0"/>
    <s v="https://community.secop.gov.co/Public/Tendering/OpportunityDetail/Index?noticeUID=CO1.NTC.3876421&amp;isFromPublicArea=True&amp;isModal=true&amp;asPopupView=true"/>
    <x v="1"/>
    <x v="2"/>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x v="3"/>
    <d v="2023-03-08T00:00:00"/>
    <n v="1020824270"/>
    <s v="NATALIA LIZETH ORTIZ DUARTE"/>
    <n v="22803000"/>
    <m/>
    <n v="22803000"/>
    <m/>
    <n v="330"/>
    <d v="2023-01-30T00:00:00"/>
    <d v="2023-02-01T00:00:00"/>
    <n v="330"/>
    <d v="2023-12-31T00:00:00"/>
    <n v="22803000"/>
    <n v="58"/>
    <n v="17.420000000000002"/>
    <n v="2073000"/>
    <n v="20730000"/>
    <n v="0"/>
    <n v="0"/>
    <n v="22803000"/>
    <n v="330"/>
  </r>
  <r>
    <n v="2023"/>
    <n v="230203"/>
    <x v="0"/>
    <s v="https://community.secop.gov.co/Public/Tendering/OpportunityDetail/Index?noticeUID=CO1.NTC.3776827&amp;isFromPublicArea=True&amp;isModal=true&amp;asPopupView=true"/>
    <x v="1"/>
    <x v="1"/>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x v="3"/>
    <d v="2023-03-31T00:00:00"/>
    <n v="74189683"/>
    <s v="OSCAR ANDRES SALCEDO ALVAREZ"/>
    <n v="40942000"/>
    <m/>
    <n v="40942000"/>
    <m/>
    <n v="330"/>
    <d v="2023-01-31T00:00:00"/>
    <d v="2023-02-01T00:00:00"/>
    <n v="330"/>
    <d v="2023-12-31T00:00:00"/>
    <n v="40942000"/>
    <n v="58"/>
    <n v="17.420000000000002"/>
    <n v="0"/>
    <n v="40942000"/>
    <n v="0"/>
    <n v="0"/>
    <n v="40942000"/>
    <n v="330"/>
  </r>
  <r>
    <n v="2022"/>
    <n v="220609"/>
    <x v="0"/>
    <s v="https://community.secop.gov.co/Public/Tendering/OpportunityDetail/Index?noticeUID=CO1.NTC.3206945&amp;isFromPublicArea=True&amp;isModal=true&amp;asPopupView=true"/>
    <x v="0"/>
    <x v="0"/>
    <s v="FONDO CUENTA CONCEJO DE BOGOTA, D.C."/>
    <s v="0111-04"/>
    <s v="Prestar servicios de mantenimiento para los tanques de almacenamiento yequipos de bombeo hidráulico de agua potable residual y aguas negras delConcejo de Bogotá"/>
    <x v="3"/>
    <d v="2023-03-30T00:00:00"/>
    <n v="900092491"/>
    <s v="GPS ELECTRONICS LTDA"/>
    <n v="9000000"/>
    <m/>
    <n v="9000000"/>
    <m/>
    <n v="300"/>
    <d v="2022-09-23T00:00:00"/>
    <d v="2022-10-06T00:00:00"/>
    <n v="180"/>
    <d v="2023-08-06T00:00:00"/>
    <n v="9000000"/>
    <n v="176"/>
    <n v="57.89"/>
    <n v="0"/>
    <n v="9000000"/>
    <n v="0"/>
    <n v="0"/>
    <n v="9000000"/>
    <n v="300"/>
  </r>
  <r>
    <n v="2022"/>
    <n v="220850"/>
    <x v="0"/>
    <s v="https://community.secop.gov.co/Public/Tendering/OpportunityDetail/Index?noticeUID=CO1.NTC.3613160&amp;isFromPublicArea=True&amp;isModal=true&amp;asPopupView=true"/>
    <x v="1"/>
    <x v="1"/>
    <s v="OF. CUENTAS CORRIENTES Y DEVOLUCIONES"/>
    <s v="0111-01"/>
    <s v="Prestar los servicios profesionales para el desarrollo de actividades enlos procesos de análisis de cuenta, corrección de la información y sustanciación de las solicitudes de devoluciones y/o compensaciones."/>
    <x v="3"/>
    <d v="2023-03-03T00:00:00"/>
    <n v="40326025"/>
    <s v="REGINA  GALOFRE SANCHEZ"/>
    <n v="12096000"/>
    <m/>
    <n v="12096000"/>
    <m/>
    <n v="90"/>
    <d v="2022-12-07T00:00:00"/>
    <d v="2022-12-19T00:00:00"/>
    <n v="90"/>
    <d v="2023-03-19T00:00:00"/>
    <n v="12096000"/>
    <n v="90"/>
    <n v="100"/>
    <n v="9542400"/>
    <n v="2553600"/>
    <n v="0"/>
    <n v="0"/>
    <n v="1209600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8" firstHeaderRow="1" firstDataRow="1" firstDataCol="1"/>
  <pivotFields count="31">
    <pivotField dataField="1" showAll="0" defaultSubtotal="0"/>
    <pivotField showAll="0" defaultSubtotal="0"/>
    <pivotField showAll="0" defaultSubtotal="0">
      <items count="3">
        <item x="0"/>
        <item x="1"/>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2">
        <item m="1" x="9"/>
        <item m="1" x="7"/>
        <item m="1" x="11"/>
        <item m="1" x="6"/>
        <item m="1" x="4"/>
        <item m="1" x="5"/>
        <item m="1" x="8"/>
        <item m="1" x="10"/>
        <item x="1"/>
        <item x="2"/>
        <item x="3"/>
        <item x="0"/>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5">
    <i>
      <x v="8"/>
    </i>
    <i>
      <x v="9"/>
    </i>
    <i>
      <x v="10"/>
    </i>
    <i>
      <x v="11"/>
    </i>
    <i t="grand">
      <x/>
    </i>
  </rowItems>
  <colItems count="1">
    <i/>
  </colItems>
  <dataFields count="1">
    <dataField name="No. Contratos/Conv" fld="0" subtotal="count" baseField="0" baseItem="0"/>
  </dataFields>
  <formats count="30">
    <format dxfId="154">
      <pivotArea type="all" dataOnly="0" outline="0" fieldPosition="0"/>
    </format>
    <format dxfId="153">
      <pivotArea outline="0" collapsedLevelsAreSubtotals="1" fieldPosition="0"/>
    </format>
    <format dxfId="152">
      <pivotArea dataOnly="0" labelOnly="1" outline="0" axis="axisValues" fieldPosition="0"/>
    </format>
    <format dxfId="151">
      <pivotArea dataOnly="0" labelOnly="1" grandRow="1" outline="0" fieldPosition="0"/>
    </format>
    <format dxfId="150">
      <pivotArea dataOnly="0" labelOnly="1" outline="0" axis="axisValues" fieldPosition="0"/>
    </format>
    <format dxfId="149">
      <pivotArea dataOnly="0" labelOnly="1" grandRow="1" outline="0" fieldPosition="0"/>
    </format>
    <format dxfId="148">
      <pivotArea type="all" dataOnly="0" outline="0" fieldPosition="0"/>
    </format>
    <format dxfId="147">
      <pivotArea outline="0" collapsedLevelsAreSubtotals="1" fieldPosition="0"/>
    </format>
    <format dxfId="146">
      <pivotArea dataOnly="0" labelOnly="1" outline="0" axis="axisValues" fieldPosition="0"/>
    </format>
    <format dxfId="145">
      <pivotArea dataOnly="0" labelOnly="1" grandRow="1" outline="0" fieldPosition="0"/>
    </format>
    <format dxfId="144">
      <pivotArea dataOnly="0" labelOnly="1" outline="0" axis="axisValues" fieldPosition="0"/>
    </format>
    <format dxfId="143">
      <pivotArea type="all" dataOnly="0" outline="0" fieldPosition="0"/>
    </format>
    <format dxfId="142">
      <pivotArea type="all" dataOnly="0" outline="0" fieldPosition="0"/>
    </format>
    <format dxfId="141">
      <pivotArea field="2" type="button" dataOnly="0" labelOnly="1" outline="0"/>
    </format>
    <format dxfId="140">
      <pivotArea type="all" dataOnly="0" outline="0" fieldPosition="0"/>
    </format>
    <format dxfId="139">
      <pivotArea field="2" type="button" dataOnly="0" labelOnly="1" outline="0"/>
    </format>
    <format dxfId="138">
      <pivotArea dataOnly="0" labelOnly="1" fieldPosition="0">
        <references count="1">
          <reference field="9" count="0"/>
        </references>
      </pivotArea>
    </format>
    <format dxfId="137">
      <pivotArea type="all" dataOnly="0" outline="0" fieldPosition="0"/>
    </format>
    <format dxfId="136">
      <pivotArea outline="0" collapsedLevelsAreSubtotals="1" fieldPosition="0"/>
    </format>
    <format dxfId="135">
      <pivotArea field="9" type="button" dataOnly="0" labelOnly="1" outline="0" axis="axisRow" fieldPosition="0"/>
    </format>
    <format dxfId="134">
      <pivotArea dataOnly="0" labelOnly="1" fieldPosition="0">
        <references count="1">
          <reference field="9" count="0"/>
        </references>
      </pivotArea>
    </format>
    <format dxfId="133">
      <pivotArea dataOnly="0" labelOnly="1" grandRow="1" outline="0" fieldPosition="0"/>
    </format>
    <format dxfId="132">
      <pivotArea dataOnly="0" labelOnly="1" outline="0" axis="axisValues" fieldPosition="0"/>
    </format>
    <format dxfId="131">
      <pivotArea type="all" dataOnly="0" outline="0" fieldPosition="0"/>
    </format>
    <format dxfId="130">
      <pivotArea outline="0" collapsedLevelsAreSubtotals="1" fieldPosition="0"/>
    </format>
    <format dxfId="129">
      <pivotArea field="9" type="button" dataOnly="0" labelOnly="1" outline="0" axis="axisRow" fieldPosition="0"/>
    </format>
    <format dxfId="128">
      <pivotArea dataOnly="0" labelOnly="1" outline="0" axis="axisValues" fieldPosition="0"/>
    </format>
    <format dxfId="127">
      <pivotArea dataOnly="0" labelOnly="1" fieldPosition="0">
        <references count="1">
          <reference field="9" count="0"/>
        </references>
      </pivotArea>
    </format>
    <format dxfId="126">
      <pivotArea dataOnly="0" labelOnly="1" grandRow="1" outline="0" fieldPosition="0"/>
    </format>
    <format dxfId="125">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6"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m="1" x="7"/>
        <item m="1" x="5"/>
        <item x="1"/>
        <item m="1" x="8"/>
        <item x="0"/>
        <item x="4"/>
        <item x="2"/>
        <item m="1" x="9"/>
        <item x="3"/>
        <item m="1" x="6"/>
        <item m="1" x="10"/>
      </items>
    </pivotField>
    <pivotField axis="axisRow" showAll="0" defaultSubtotal="0">
      <items count="12">
        <item m="1" x="10"/>
        <item m="1" x="4"/>
        <item x="0"/>
        <item m="1" x="8"/>
        <item x="3"/>
        <item x="1"/>
        <item x="2"/>
        <item m="1" x="5"/>
        <item m="1" x="7"/>
        <item m="1" x="9"/>
        <item m="1" x="6"/>
        <item m="1" x="11"/>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3">
    <i>
      <x v="2"/>
    </i>
    <i r="1">
      <x v="5"/>
    </i>
    <i r="1">
      <x v="6"/>
    </i>
    <i>
      <x v="4"/>
    </i>
    <i r="1">
      <x v="2"/>
    </i>
    <i r="1">
      <x v="4"/>
    </i>
    <i>
      <x v="5"/>
    </i>
    <i r="1">
      <x v="2"/>
    </i>
    <i>
      <x v="6"/>
    </i>
    <i r="1">
      <x v="2"/>
    </i>
    <i>
      <x v="8"/>
    </i>
    <i r="1">
      <x v="2"/>
    </i>
    <i t="grand">
      <x/>
    </i>
  </rowItems>
  <colItems count="1">
    <i/>
  </colItems>
  <dataFields count="1">
    <dataField name="No. Contratos/Conv" fld="0" subtotal="count" baseField="0" baseItem="0"/>
  </dataFields>
  <formats count="65">
    <format dxfId="219">
      <pivotArea type="all" dataOnly="0" outline="0" fieldPosition="0"/>
    </format>
    <format dxfId="218">
      <pivotArea outline="0" collapsedLevelsAreSubtotals="1" fieldPosition="0"/>
    </format>
    <format dxfId="217">
      <pivotArea dataOnly="0" labelOnly="1" outline="0" axis="axisValues" fieldPosition="0"/>
    </format>
    <format dxfId="216">
      <pivotArea dataOnly="0" labelOnly="1" grandRow="1" outline="0" fieldPosition="0"/>
    </format>
    <format dxfId="215">
      <pivotArea dataOnly="0" labelOnly="1" outline="0" axis="axisValues" fieldPosition="0"/>
    </format>
    <format dxfId="214">
      <pivotArea dataOnly="0" labelOnly="1" grandRow="1" outline="0" fieldPosition="0"/>
    </format>
    <format dxfId="213">
      <pivotArea type="all" dataOnly="0" outline="0" fieldPosition="0"/>
    </format>
    <format dxfId="212">
      <pivotArea outline="0" collapsedLevelsAreSubtotals="1" fieldPosition="0"/>
    </format>
    <format dxfId="211">
      <pivotArea dataOnly="0" labelOnly="1" outline="0" axis="axisValues" fieldPosition="0"/>
    </format>
    <format dxfId="210">
      <pivotArea dataOnly="0" labelOnly="1" grandRow="1" outline="0" fieldPosition="0"/>
    </format>
    <format dxfId="209">
      <pivotArea dataOnly="0" labelOnly="1" outline="0" axis="axisValues" fieldPosition="0"/>
    </format>
    <format dxfId="208">
      <pivotArea dataOnly="0" labelOnly="1" outline="0" axis="axisValues" fieldPosition="0"/>
    </format>
    <format dxfId="207">
      <pivotArea dataOnly="0" labelOnly="1" outline="0" axis="axisValues" fieldPosition="0"/>
    </format>
    <format dxfId="206">
      <pivotArea type="all" dataOnly="0" outline="0" fieldPosition="0"/>
    </format>
    <format dxfId="205">
      <pivotArea dataOnly="0" labelOnly="1" grandRow="1" outline="0" fieldPosition="0"/>
    </format>
    <format dxfId="204">
      <pivotArea type="all" dataOnly="0" outline="0" fieldPosition="0"/>
    </format>
    <format dxfId="203">
      <pivotArea dataOnly="0" labelOnly="1" grandRow="1" outline="0" fieldPosition="0"/>
    </format>
    <format dxfId="202">
      <pivotArea dataOnly="0" labelOnly="1" fieldPosition="0">
        <references count="1">
          <reference field="5" count="0"/>
        </references>
      </pivotArea>
    </format>
    <format dxfId="201">
      <pivotArea dataOnly="0" labelOnly="1" fieldPosition="0">
        <references count="1">
          <reference field="4" count="0"/>
        </references>
      </pivotArea>
    </format>
    <format dxfId="200">
      <pivotArea dataOnly="0" labelOnly="1" grandRow="1" outline="0" fieldPosition="0"/>
    </format>
    <format dxfId="199">
      <pivotArea dataOnly="0" labelOnly="1" fieldPosition="0">
        <references count="2">
          <reference field="4" count="1" selected="0">
            <x v="0"/>
          </reference>
          <reference field="5" count="1">
            <x v="0"/>
          </reference>
        </references>
      </pivotArea>
    </format>
    <format dxfId="198">
      <pivotArea dataOnly="0" labelOnly="1" fieldPosition="0">
        <references count="2">
          <reference field="4" count="1" selected="0">
            <x v="1"/>
          </reference>
          <reference field="5" count="1">
            <x v="2"/>
          </reference>
        </references>
      </pivotArea>
    </format>
    <format dxfId="197">
      <pivotArea dataOnly="0" labelOnly="1" fieldPosition="0">
        <references count="2">
          <reference field="4" count="1" selected="0">
            <x v="2"/>
          </reference>
          <reference field="5" count="1">
            <x v="2"/>
          </reference>
        </references>
      </pivotArea>
    </format>
    <format dxfId="196">
      <pivotArea dataOnly="0" labelOnly="1" fieldPosition="0">
        <references count="2">
          <reference field="4" count="1" selected="0">
            <x v="3"/>
          </reference>
          <reference field="5" count="3">
            <x v="1"/>
            <x v="3"/>
            <x v="4"/>
          </reference>
        </references>
      </pivotArea>
    </format>
    <format dxfId="195">
      <pivotArea dataOnly="0" labelOnly="1" fieldPosition="0">
        <references count="2">
          <reference field="4" count="1" selected="0">
            <x v="4"/>
          </reference>
          <reference field="5" count="1">
            <x v="2"/>
          </reference>
        </references>
      </pivotArea>
    </format>
    <format dxfId="194">
      <pivotArea dataOnly="0" labelOnly="1" fieldPosition="0">
        <references count="2">
          <reference field="4" count="1" selected="0">
            <x v="5"/>
          </reference>
          <reference field="5" count="1">
            <x v="2"/>
          </reference>
        </references>
      </pivotArea>
    </format>
    <format dxfId="193">
      <pivotArea dataOnly="0" labelOnly="1" fieldPosition="0">
        <references count="2">
          <reference field="4" count="1" selected="0">
            <x v="6"/>
          </reference>
          <reference field="5" count="1">
            <x v="2"/>
          </reference>
        </references>
      </pivotArea>
    </format>
    <format dxfId="192">
      <pivotArea dataOnly="0" labelOnly="1" fieldPosition="0">
        <references count="1">
          <reference field="4" count="0"/>
        </references>
      </pivotArea>
    </format>
    <format dxfId="191">
      <pivotArea dataOnly="0" labelOnly="1" grandRow="1" outline="0" fieldPosition="0"/>
    </format>
    <format dxfId="190">
      <pivotArea dataOnly="0" labelOnly="1" fieldPosition="0">
        <references count="2">
          <reference field="4" count="1" selected="0">
            <x v="0"/>
          </reference>
          <reference field="5" count="1">
            <x v="0"/>
          </reference>
        </references>
      </pivotArea>
    </format>
    <format dxfId="189">
      <pivotArea dataOnly="0" labelOnly="1" fieldPosition="0">
        <references count="2">
          <reference field="4" count="1" selected="0">
            <x v="1"/>
          </reference>
          <reference field="5" count="1">
            <x v="2"/>
          </reference>
        </references>
      </pivotArea>
    </format>
    <format dxfId="188">
      <pivotArea dataOnly="0" labelOnly="1" fieldPosition="0">
        <references count="2">
          <reference field="4" count="1" selected="0">
            <x v="2"/>
          </reference>
          <reference field="5" count="1">
            <x v="2"/>
          </reference>
        </references>
      </pivotArea>
    </format>
    <format dxfId="187">
      <pivotArea dataOnly="0" labelOnly="1" fieldPosition="0">
        <references count="2">
          <reference field="4" count="1" selected="0">
            <x v="3"/>
          </reference>
          <reference field="5" count="3">
            <x v="1"/>
            <x v="3"/>
            <x v="4"/>
          </reference>
        </references>
      </pivotArea>
    </format>
    <format dxfId="186">
      <pivotArea dataOnly="0" labelOnly="1" fieldPosition="0">
        <references count="2">
          <reference field="4" count="1" selected="0">
            <x v="4"/>
          </reference>
          <reference field="5" count="1">
            <x v="2"/>
          </reference>
        </references>
      </pivotArea>
    </format>
    <format dxfId="185">
      <pivotArea dataOnly="0" labelOnly="1" fieldPosition="0">
        <references count="2">
          <reference field="4" count="1" selected="0">
            <x v="5"/>
          </reference>
          <reference field="5" count="1">
            <x v="2"/>
          </reference>
        </references>
      </pivotArea>
    </format>
    <format dxfId="184">
      <pivotArea dataOnly="0" labelOnly="1" fieldPosition="0">
        <references count="2">
          <reference field="4" count="1" selected="0">
            <x v="6"/>
          </reference>
          <reference field="5" count="1">
            <x v="2"/>
          </reference>
        </references>
      </pivotArea>
    </format>
    <format dxfId="183">
      <pivotArea type="all" dataOnly="0" outline="0" fieldPosition="0"/>
    </format>
    <format dxfId="182">
      <pivotArea outline="0" collapsedLevelsAreSubtotals="1" fieldPosition="0"/>
    </format>
    <format dxfId="181">
      <pivotArea field="4" type="button" dataOnly="0" labelOnly="1" outline="0" axis="axisRow" fieldPosition="0"/>
    </format>
    <format dxfId="180">
      <pivotArea dataOnly="0" labelOnly="1" fieldPosition="0">
        <references count="1">
          <reference field="4" count="0"/>
        </references>
      </pivotArea>
    </format>
    <format dxfId="179">
      <pivotArea dataOnly="0" labelOnly="1" grandRow="1" outline="0" fieldPosition="0"/>
    </format>
    <format dxfId="178">
      <pivotArea dataOnly="0" labelOnly="1" fieldPosition="0">
        <references count="2">
          <reference field="4" count="1" selected="0">
            <x v="0"/>
          </reference>
          <reference field="5" count="1">
            <x v="0"/>
          </reference>
        </references>
      </pivotArea>
    </format>
    <format dxfId="177">
      <pivotArea dataOnly="0" labelOnly="1" fieldPosition="0">
        <references count="2">
          <reference field="4" count="1" selected="0">
            <x v="1"/>
          </reference>
          <reference field="5" count="1">
            <x v="7"/>
          </reference>
        </references>
      </pivotArea>
    </format>
    <format dxfId="176">
      <pivotArea dataOnly="0" labelOnly="1" fieldPosition="0">
        <references count="2">
          <reference field="4" count="1" selected="0">
            <x v="2"/>
          </reference>
          <reference field="5" count="2">
            <x v="5"/>
            <x v="6"/>
          </reference>
        </references>
      </pivotArea>
    </format>
    <format dxfId="175">
      <pivotArea dataOnly="0" labelOnly="1" fieldPosition="0">
        <references count="2">
          <reference field="4" count="1" selected="0">
            <x v="3"/>
          </reference>
          <reference field="5" count="2">
            <x v="2"/>
            <x v="3"/>
          </reference>
        </references>
      </pivotArea>
    </format>
    <format dxfId="174">
      <pivotArea dataOnly="0" labelOnly="1" fieldPosition="0">
        <references count="2">
          <reference field="4" count="1" selected="0">
            <x v="4"/>
          </reference>
          <reference field="5" count="2">
            <x v="2"/>
            <x v="4"/>
          </reference>
        </references>
      </pivotArea>
    </format>
    <format dxfId="173">
      <pivotArea dataOnly="0" labelOnly="1" fieldPosition="0">
        <references count="2">
          <reference field="4" count="1" selected="0">
            <x v="5"/>
          </reference>
          <reference field="5" count="2">
            <x v="1"/>
            <x v="2"/>
          </reference>
        </references>
      </pivotArea>
    </format>
    <format dxfId="172">
      <pivotArea dataOnly="0" labelOnly="1" fieldPosition="0">
        <references count="2">
          <reference field="4" count="1" selected="0">
            <x v="6"/>
          </reference>
          <reference field="5" count="2">
            <x v="2"/>
            <x v="4"/>
          </reference>
        </references>
      </pivotArea>
    </format>
    <format dxfId="171">
      <pivotArea dataOnly="0" labelOnly="1" outline="0" axis="axisValues" fieldPosition="0"/>
    </format>
    <format dxfId="170">
      <pivotArea type="all" dataOnly="0" outline="0" fieldPosition="0"/>
    </format>
    <format dxfId="169">
      <pivotArea outline="0" collapsedLevelsAreSubtotals="1" fieldPosition="0"/>
    </format>
    <format dxfId="168">
      <pivotArea field="4" type="button" dataOnly="0" labelOnly="1" outline="0" axis="axisRow" fieldPosition="0"/>
    </format>
    <format dxfId="167">
      <pivotArea dataOnly="0" labelOnly="1" outline="0" axis="axisValues" fieldPosition="0"/>
    </format>
    <format dxfId="166">
      <pivotArea dataOnly="0" labelOnly="1" fieldPosition="0">
        <references count="1">
          <reference field="4" count="0"/>
        </references>
      </pivotArea>
    </format>
    <format dxfId="165">
      <pivotArea dataOnly="0" labelOnly="1" grandRow="1" outline="0" fieldPosition="0"/>
    </format>
    <format dxfId="164">
      <pivotArea dataOnly="0" labelOnly="1" fieldPosition="0">
        <references count="2">
          <reference field="4" count="1" selected="0">
            <x v="1"/>
          </reference>
          <reference field="5" count="4">
            <x v="2"/>
            <x v="7"/>
            <x v="8"/>
            <x v="9"/>
          </reference>
        </references>
      </pivotArea>
    </format>
    <format dxfId="163">
      <pivotArea dataOnly="0" labelOnly="1" fieldPosition="0">
        <references count="2">
          <reference field="4" count="1" selected="0">
            <x v="2"/>
          </reference>
          <reference field="5" count="2">
            <x v="5"/>
            <x v="6"/>
          </reference>
        </references>
      </pivotArea>
    </format>
    <format dxfId="162">
      <pivotArea dataOnly="0" labelOnly="1" fieldPosition="0">
        <references count="2">
          <reference field="4" count="1" selected="0">
            <x v="3"/>
          </reference>
          <reference field="5" count="2">
            <x v="2"/>
            <x v="3"/>
          </reference>
        </references>
      </pivotArea>
    </format>
    <format dxfId="161">
      <pivotArea dataOnly="0" labelOnly="1" fieldPosition="0">
        <references count="2">
          <reference field="4" count="1" selected="0">
            <x v="4"/>
          </reference>
          <reference field="5" count="1">
            <x v="2"/>
          </reference>
        </references>
      </pivotArea>
    </format>
    <format dxfId="160">
      <pivotArea dataOnly="0" labelOnly="1" fieldPosition="0">
        <references count="2">
          <reference field="4" count="1" selected="0">
            <x v="5"/>
          </reference>
          <reference field="5" count="1">
            <x v="2"/>
          </reference>
        </references>
      </pivotArea>
    </format>
    <format dxfId="159">
      <pivotArea dataOnly="0" labelOnly="1" fieldPosition="0">
        <references count="2">
          <reference field="4" count="1" selected="0">
            <x v="6"/>
          </reference>
          <reference field="5" count="1">
            <x v="2"/>
          </reference>
        </references>
      </pivotArea>
    </format>
    <format dxfId="158">
      <pivotArea dataOnly="0" labelOnly="1" fieldPosition="0">
        <references count="2">
          <reference field="4" count="1" selected="0">
            <x v="8"/>
          </reference>
          <reference field="5" count="2">
            <x v="2"/>
            <x v="10"/>
          </reference>
        </references>
      </pivotArea>
    </format>
    <format dxfId="157">
      <pivotArea dataOnly="0" labelOnly="1" fieldPosition="0">
        <references count="2">
          <reference field="4" count="1" selected="0">
            <x v="9"/>
          </reference>
          <reference field="5" count="1">
            <x v="2"/>
          </reference>
        </references>
      </pivotArea>
    </format>
    <format dxfId="156">
      <pivotArea dataOnly="0" labelOnly="1" fieldPosition="0">
        <references count="2">
          <reference field="4" count="1" selected="0">
            <x v="10"/>
          </reference>
          <reference field="5" count="1">
            <x v="11"/>
          </reference>
        </references>
      </pivotArea>
    </format>
    <format dxfId="155">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Contratos" displayName="Contratos" ref="B10:AF63" totalsRowShown="0" headerRowDxfId="124" headerRowBorderDxfId="123">
  <autoFilter ref="B10:AF63"/>
  <sortState ref="B8:AF11">
    <sortCondition ref="L7:L11"/>
  </sortState>
  <tableColumns count="31">
    <tableColumn id="1" name="VIGENCIA"/>
    <tableColumn id="13" name="NÚMERO CONTRATO"/>
    <tableColumn id="26" name="PORTAL CONTRATACION" dataDxfId="122"/>
    <tableColumn id="6" name="URL SECOP" dataDxfId="121"/>
    <tableColumn id="33" name="PROCESO SELECCIÓN" dataDxfId="120"/>
    <tableColumn id="32" name="CLASE CONTRATO" dataDxfId="119"/>
    <tableColumn id="35" name="DEPENDENCIA DESTINO" dataDxfId="118"/>
    <tableColumn id="31" name="NOMBRE UNIDAD EJECUTORA" dataDxfId="117"/>
    <tableColumn id="34" name="OBJETO" dataDxfId="116"/>
    <tableColumn id="2" name="CLASE MODIFICACIÓN" dataDxfId="115"/>
    <tableColumn id="3" name="FECHA SUSCRIPCIÓN DE LA MODIFICACIÓN" dataDxfId="114"/>
    <tableColumn id="5" name="IDENTIFICACIÓN CONTRATISTA"/>
    <tableColumn id="4" name="RAZÓN SOCIAL_x000a_CESIONARIO" dataDxfId="113"/>
    <tableColumn id="14" name="VALOR CONTRATO PRINCIPAL" dataDxfId="112" dataCellStyle="Millares"/>
    <tableColumn id="15" name="VALOR ADICIÓN" dataDxfId="111" dataCellStyle="Millares"/>
    <tableColumn id="16" name="VALOR TOTAL" dataDxfId="110" dataCellStyle="Millares"/>
    <tableColumn id="17" name="PLAZO MODIFICACIÓN (Días)" dataDxfId="109"/>
    <tableColumn id="7" name="PLAZO TOTAL_x000a_(DÍAS)*" dataDxfId="108"/>
    <tableColumn id="8" name="Fecha de suscripción" dataDxfId="107"/>
    <tableColumn id="18" name="Fecha de Inicio" dataDxfId="106"/>
    <tableColumn id="19" name="Plazo Inicial (dias)" dataDxfId="105"/>
    <tableColumn id="9" name="Fecha Finalizacion Programada" dataDxfId="104"/>
    <tableColumn id="10" name="Valor del Contrato_x000a_inical" dataDxfId="102" dataCellStyle="Millares"/>
    <tableColumn id="25" name="dias ejecutados" dataDxfId="103">
      <calculatedColumnFormula>$D$5-Contratos[[#This Row],[Fecha de Inicio]]</calculatedColumnFormula>
    </tableColumn>
    <tableColumn id="11" name="% Ejecución" dataDxfId="2">
      <calculatedColumnFormula>ROUND(Contratos[[#This Row],[dias ejecutados]]/(Contratos[[#This Row],[Fecha Finalizacion Programada]]-Contratos[[#This Row],[Fecha de Inicio]])*100,2)</calculatedColumnFormula>
    </tableColumn>
    <tableColumn id="12" name="Recursos totales Ejecutados o pagados" dataDxfId="0" dataCellStyle="Millares"/>
    <tableColumn id="21" name="Recursos pendientes de ejecutar." dataDxfId="1" dataCellStyle="Millares"/>
    <tableColumn id="22" name="Cantidad de Adiciones/_x000a_prórrogas" dataDxfId="3"/>
    <tableColumn id="23" name="Vr. Adiciones" dataDxfId="6" dataCellStyle="Millares"/>
    <tableColumn id="24" name="Vr. Total con Adiciones" dataDxfId="4" dataCellStyle="Millares"/>
    <tableColumn id="20" name="Plazo total con prorrogas (días)" dataDxfId="5"/>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showGridLines="0" tabSelected="1" topLeftCell="A2" workbookViewId="0">
      <selection activeCell="F14" sqref="F14:G14"/>
      <pivotSelection pane="bottomRight" showHeader="1" extendable="1" axis="axisRow" max="13" activeRow="13" activeCol="5" previousRow="13" previousCol="5" click="1" r:id="rId2">
        <pivotArea dataOnly="0" fieldPosition="0">
          <references count="1">
            <reference field="4" count="1">
              <x v="2"/>
            </reference>
          </references>
        </pivotArea>
      </pivotSelection>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3" t="s">
        <v>77</v>
      </c>
      <c r="E3" s="54"/>
      <c r="F3" s="54"/>
      <c r="G3" s="55"/>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41</v>
      </c>
      <c r="D13" s="18" t="s">
        <v>2</v>
      </c>
      <c r="E13" s="8"/>
      <c r="F13" s="47" t="s">
        <v>42</v>
      </c>
      <c r="G13" s="20" t="s">
        <v>2</v>
      </c>
      <c r="H13" s="9"/>
    </row>
    <row r="14" spans="2:8" ht="15.75" thickBot="1" x14ac:dyDescent="0.3">
      <c r="B14" s="7"/>
      <c r="C14" s="51" t="s">
        <v>55</v>
      </c>
      <c r="D14" s="15">
        <v>37</v>
      </c>
      <c r="E14" s="8"/>
      <c r="F14" s="48" t="s">
        <v>43</v>
      </c>
      <c r="G14" s="15"/>
      <c r="H14" s="9"/>
    </row>
    <row r="15" spans="2:8" x14ac:dyDescent="0.25">
      <c r="B15" s="7"/>
      <c r="C15" s="51" t="s">
        <v>56</v>
      </c>
      <c r="D15" s="16">
        <v>6</v>
      </c>
      <c r="E15" s="8"/>
      <c r="F15" s="50" t="s">
        <v>45</v>
      </c>
      <c r="G15" s="16">
        <v>31</v>
      </c>
      <c r="H15" s="9"/>
    </row>
    <row r="16" spans="2:8" ht="15.75" thickBot="1" x14ac:dyDescent="0.3">
      <c r="B16" s="7"/>
      <c r="C16" s="51" t="s">
        <v>57</v>
      </c>
      <c r="D16" s="16">
        <v>8</v>
      </c>
      <c r="E16" s="8"/>
      <c r="F16" s="49" t="s">
        <v>59</v>
      </c>
      <c r="G16" s="16">
        <v>13</v>
      </c>
      <c r="H16" s="9"/>
    </row>
    <row r="17" spans="2:8" ht="15.75" thickBot="1" x14ac:dyDescent="0.3">
      <c r="B17" s="7"/>
      <c r="C17" s="48" t="s">
        <v>160</v>
      </c>
      <c r="D17" s="16">
        <v>2</v>
      </c>
      <c r="E17" s="8"/>
      <c r="F17" s="48" t="s">
        <v>46</v>
      </c>
      <c r="G17" s="16"/>
      <c r="H17" s="9"/>
    </row>
    <row r="18" spans="2:8" ht="15.75" thickBot="1" x14ac:dyDescent="0.3">
      <c r="B18" s="7"/>
      <c r="C18" s="19" t="s">
        <v>0</v>
      </c>
      <c r="D18" s="17">
        <v>53</v>
      </c>
      <c r="E18" s="8"/>
      <c r="F18" s="49" t="s">
        <v>44</v>
      </c>
      <c r="G18" s="16">
        <v>4</v>
      </c>
      <c r="H18" s="9"/>
    </row>
    <row r="19" spans="2:8" ht="15.75" thickBot="1" x14ac:dyDescent="0.3">
      <c r="B19" s="7"/>
      <c r="E19" s="8"/>
      <c r="F19" s="49" t="s">
        <v>54</v>
      </c>
      <c r="G19" s="16">
        <v>1</v>
      </c>
      <c r="H19" s="9"/>
    </row>
    <row r="20" spans="2:8" ht="15.75" thickBot="1" x14ac:dyDescent="0.3">
      <c r="B20" s="7"/>
      <c r="C20" s="8"/>
      <c r="D20" s="8"/>
      <c r="E20" s="8"/>
      <c r="F20" s="48" t="s">
        <v>65</v>
      </c>
      <c r="G20" s="16"/>
      <c r="H20" s="9"/>
    </row>
    <row r="21" spans="2:8" ht="15.75" thickBot="1" x14ac:dyDescent="0.3">
      <c r="B21" s="7"/>
      <c r="C21" s="8"/>
      <c r="D21" s="8"/>
      <c r="E21" s="8"/>
      <c r="F21" s="49" t="s">
        <v>44</v>
      </c>
      <c r="G21" s="16">
        <v>1</v>
      </c>
      <c r="H21" s="9"/>
    </row>
    <row r="22" spans="2:8" ht="15.75" thickBot="1" x14ac:dyDescent="0.3">
      <c r="B22" s="7"/>
      <c r="C22" s="8"/>
      <c r="D22" s="8"/>
      <c r="E22" s="8"/>
      <c r="F22" s="48" t="s">
        <v>33</v>
      </c>
      <c r="G22" s="16"/>
      <c r="H22" s="9"/>
    </row>
    <row r="23" spans="2:8" ht="15.75" thickBot="1" x14ac:dyDescent="0.3">
      <c r="B23" s="7"/>
      <c r="C23" s="8"/>
      <c r="D23" s="8"/>
      <c r="E23" s="8"/>
      <c r="F23" s="49" t="s">
        <v>44</v>
      </c>
      <c r="G23" s="16">
        <v>2</v>
      </c>
      <c r="H23" s="9"/>
    </row>
    <row r="24" spans="2:8" ht="15.75" thickBot="1" x14ac:dyDescent="0.3">
      <c r="B24" s="7"/>
      <c r="C24" s="8"/>
      <c r="D24" s="8"/>
      <c r="E24" s="8"/>
      <c r="F24" s="48" t="s">
        <v>117</v>
      </c>
      <c r="G24" s="16"/>
      <c r="H24" s="9"/>
    </row>
    <row r="25" spans="2:8" ht="15.75" thickBot="1" x14ac:dyDescent="0.3">
      <c r="B25" s="7"/>
      <c r="C25" s="8"/>
      <c r="D25" s="8"/>
      <c r="E25" s="8"/>
      <c r="F25" s="49" t="s">
        <v>44</v>
      </c>
      <c r="G25" s="16">
        <v>1</v>
      </c>
      <c r="H25" s="9"/>
    </row>
    <row r="26" spans="2:8" ht="15.75" thickBot="1" x14ac:dyDescent="0.3">
      <c r="B26" s="7"/>
      <c r="C26" s="45"/>
      <c r="D26" s="8"/>
      <c r="E26" s="8"/>
      <c r="F26" s="19" t="s">
        <v>0</v>
      </c>
      <c r="G26" s="17">
        <v>53</v>
      </c>
      <c r="H26" s="9"/>
    </row>
    <row r="27" spans="2:8" x14ac:dyDescent="0.25">
      <c r="B27" s="7"/>
      <c r="C27" s="8"/>
      <c r="D27" s="8"/>
      <c r="E27" s="8"/>
      <c r="H27" s="9"/>
    </row>
    <row r="28" spans="2:8" x14ac:dyDescent="0.25">
      <c r="B28" s="7"/>
      <c r="C28" s="8"/>
      <c r="D28" s="8"/>
      <c r="E28" s="8"/>
      <c r="H28" s="9"/>
    </row>
    <row r="29" spans="2:8" ht="15.75" thickBot="1" x14ac:dyDescent="0.3">
      <c r="B29" s="7"/>
      <c r="C29" s="8"/>
      <c r="D29" s="8"/>
      <c r="E29" s="8"/>
      <c r="H29" s="9"/>
    </row>
    <row r="30" spans="2:8" ht="15.75" thickBot="1" x14ac:dyDescent="0.3">
      <c r="B30" s="7"/>
      <c r="C30" s="8"/>
      <c r="D30" s="8"/>
      <c r="E30" s="8"/>
      <c r="H30" s="9"/>
    </row>
    <row r="31" spans="2:8" ht="15.75" thickBot="1" x14ac:dyDescent="0.3">
      <c r="B31" s="7"/>
      <c r="C31" s="8"/>
      <c r="D31" s="8"/>
      <c r="E31" s="8"/>
      <c r="H31" s="9"/>
    </row>
    <row r="32" spans="2:8" x14ac:dyDescent="0.25">
      <c r="B32" s="7"/>
      <c r="C32" s="8"/>
      <c r="D32" s="8"/>
      <c r="E32" s="8"/>
      <c r="H32" s="9"/>
    </row>
    <row r="33" spans="2:8" ht="15.75" thickBot="1" x14ac:dyDescent="0.3">
      <c r="B33" s="7"/>
      <c r="C33" s="8"/>
      <c r="D33" s="8"/>
      <c r="E33" s="8"/>
      <c r="H33" s="9"/>
    </row>
    <row r="34" spans="2:8" ht="15.75" thickBot="1" x14ac:dyDescent="0.3">
      <c r="B34" s="7"/>
      <c r="C34" s="8"/>
      <c r="D34" s="8"/>
      <c r="E34" s="8"/>
      <c r="H34" s="9"/>
    </row>
    <row r="35" spans="2:8" ht="15.75" thickBot="1" x14ac:dyDescent="0.3">
      <c r="B35" s="7"/>
      <c r="C35" s="8"/>
      <c r="D35" s="8"/>
      <c r="E35" s="8"/>
      <c r="H35" s="9"/>
    </row>
    <row r="36" spans="2:8" ht="15.75" thickBot="1" x14ac:dyDescent="0.3">
      <c r="B36" s="7"/>
      <c r="C36" s="8"/>
      <c r="D36" s="8"/>
      <c r="E36" s="8"/>
      <c r="H36" s="9"/>
    </row>
    <row r="37" spans="2:8" ht="15.75" thickBot="1" x14ac:dyDescent="0.3">
      <c r="B37" s="7"/>
      <c r="C37" s="8"/>
      <c r="D37" s="8"/>
      <c r="E37" s="8"/>
      <c r="H37" s="9"/>
    </row>
    <row r="38" spans="2:8" ht="15.75" thickBot="1" x14ac:dyDescent="0.3">
      <c r="B38" s="7"/>
      <c r="C38" s="8"/>
      <c r="D38" s="8"/>
      <c r="E38" s="8"/>
      <c r="H38" s="9"/>
    </row>
    <row r="39" spans="2:8" ht="15.75" thickBot="1" x14ac:dyDescent="0.3">
      <c r="B39" s="10"/>
      <c r="C39" s="11"/>
      <c r="D39" s="11"/>
      <c r="E39" s="11"/>
      <c r="F39" s="11"/>
      <c r="G39" s="11"/>
      <c r="H39" s="12"/>
    </row>
  </sheetData>
  <sheetProtection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3"/>
  <sheetViews>
    <sheetView showGridLines="0" topLeftCell="B1" zoomScale="85" zoomScaleNormal="85"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9" t="s">
        <v>77</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x14ac:dyDescent="0.25">
      <c r="E3" s="3"/>
    </row>
    <row r="4" spans="2:32" x14ac:dyDescent="0.25">
      <c r="B4" s="36" t="s">
        <v>36</v>
      </c>
      <c r="C4" s="34" t="s">
        <v>37</v>
      </c>
      <c r="D4" s="35" t="s">
        <v>38</v>
      </c>
      <c r="E4" s="3"/>
    </row>
    <row r="5" spans="2:32" x14ac:dyDescent="0.25">
      <c r="B5" s="33"/>
      <c r="C5" s="37">
        <v>44986</v>
      </c>
      <c r="D5" s="38">
        <v>45016</v>
      </c>
      <c r="E5" s="3"/>
    </row>
    <row r="6" spans="2:32" x14ac:dyDescent="0.25">
      <c r="B6" s="31"/>
      <c r="E6" s="3"/>
    </row>
    <row r="7" spans="2:32" x14ac:dyDescent="0.25">
      <c r="B7" s="32" t="s">
        <v>1</v>
      </c>
      <c r="C7" s="3"/>
      <c r="E7" s="2"/>
    </row>
    <row r="8" spans="2:32" ht="15.75" thickBot="1" x14ac:dyDescent="0.3">
      <c r="B8" s="2" t="s">
        <v>35</v>
      </c>
      <c r="C8" s="2"/>
      <c r="D8" s="2"/>
      <c r="E8" s="2"/>
    </row>
    <row r="9" spans="2:32" ht="18.75" customHeight="1" x14ac:dyDescent="0.25">
      <c r="B9" s="21" t="s">
        <v>30</v>
      </c>
      <c r="C9" s="22"/>
      <c r="D9" s="22"/>
      <c r="E9" s="22"/>
      <c r="F9" s="27"/>
      <c r="G9" s="27"/>
      <c r="H9" s="27"/>
      <c r="I9" s="27"/>
      <c r="J9" s="28"/>
      <c r="K9" s="24" t="s">
        <v>28</v>
      </c>
      <c r="L9" s="25"/>
      <c r="M9" s="25"/>
      <c r="N9" s="25"/>
      <c r="O9" s="25"/>
      <c r="P9" s="25"/>
      <c r="Q9" s="25"/>
      <c r="R9" s="26"/>
      <c r="S9" s="26"/>
      <c r="T9" s="21" t="s">
        <v>29</v>
      </c>
      <c r="U9" s="22"/>
      <c r="V9" s="22"/>
      <c r="W9" s="22"/>
      <c r="X9" s="22"/>
      <c r="Y9" s="22"/>
      <c r="Z9" s="22"/>
      <c r="AA9" s="22"/>
      <c r="AB9" s="22"/>
      <c r="AC9" s="22"/>
      <c r="AD9" s="22"/>
      <c r="AE9" s="23"/>
      <c r="AF9" s="23"/>
    </row>
    <row r="10" spans="2:32" ht="56.25" customHeight="1" thickBot="1" x14ac:dyDescent="0.3">
      <c r="B10" s="40" t="s">
        <v>3</v>
      </c>
      <c r="C10" s="41" t="s">
        <v>4</v>
      </c>
      <c r="D10" s="41" t="s">
        <v>31</v>
      </c>
      <c r="E10" s="41" t="s">
        <v>32</v>
      </c>
      <c r="F10" s="41" t="s">
        <v>26</v>
      </c>
      <c r="G10" s="41" t="s">
        <v>27</v>
      </c>
      <c r="H10" s="41" t="s">
        <v>25</v>
      </c>
      <c r="I10" s="41" t="s">
        <v>24</v>
      </c>
      <c r="J10" s="42" t="s">
        <v>8</v>
      </c>
      <c r="K10" s="43" t="s">
        <v>5</v>
      </c>
      <c r="L10" s="44" t="s">
        <v>6</v>
      </c>
      <c r="M10" s="44" t="s">
        <v>7</v>
      </c>
      <c r="N10" s="44" t="s">
        <v>39</v>
      </c>
      <c r="O10" s="44" t="s">
        <v>9</v>
      </c>
      <c r="P10" s="44" t="s">
        <v>10</v>
      </c>
      <c r="Q10" s="44" t="s">
        <v>11</v>
      </c>
      <c r="R10" s="44" t="s">
        <v>12</v>
      </c>
      <c r="S10" s="30" t="s">
        <v>34</v>
      </c>
      <c r="T10" s="40" t="s">
        <v>13</v>
      </c>
      <c r="U10" s="41" t="s">
        <v>14</v>
      </c>
      <c r="V10" s="41" t="s">
        <v>15</v>
      </c>
      <c r="W10" s="41" t="s">
        <v>16</v>
      </c>
      <c r="X10" s="41" t="s">
        <v>17</v>
      </c>
      <c r="Y10" s="41" t="s">
        <v>18</v>
      </c>
      <c r="Z10" s="41" t="s">
        <v>19</v>
      </c>
      <c r="AA10" s="41" t="s">
        <v>40</v>
      </c>
      <c r="AB10" s="41" t="s">
        <v>20</v>
      </c>
      <c r="AC10" s="41" t="s">
        <v>21</v>
      </c>
      <c r="AD10" s="41" t="s">
        <v>22</v>
      </c>
      <c r="AE10" s="41" t="s">
        <v>23</v>
      </c>
      <c r="AF10" s="42" t="s">
        <v>52</v>
      </c>
    </row>
    <row r="11" spans="2:32" x14ac:dyDescent="0.25">
      <c r="B11">
        <v>2022</v>
      </c>
      <c r="C11">
        <v>220417</v>
      </c>
      <c r="D11" t="s">
        <v>47</v>
      </c>
      <c r="E11" t="s">
        <v>79</v>
      </c>
      <c r="F11" t="s">
        <v>46</v>
      </c>
      <c r="G11" t="s">
        <v>44</v>
      </c>
      <c r="H11" t="s">
        <v>63</v>
      </c>
      <c r="I11" t="s">
        <v>48</v>
      </c>
      <c r="J11" t="s">
        <v>122</v>
      </c>
      <c r="K11" s="14" t="s">
        <v>160</v>
      </c>
      <c r="L11" s="1">
        <v>45013</v>
      </c>
      <c r="M11" t="s">
        <v>58</v>
      </c>
      <c r="N11" t="s">
        <v>58</v>
      </c>
      <c r="O11" s="29">
        <v>94717000</v>
      </c>
      <c r="P11" s="29">
        <v>20000000</v>
      </c>
      <c r="Q11" s="29">
        <v>134717000</v>
      </c>
      <c r="R11" s="14">
        <v>0</v>
      </c>
      <c r="S11">
        <v>300</v>
      </c>
      <c r="T11" s="1">
        <v>44748</v>
      </c>
      <c r="U11" s="1">
        <v>44756</v>
      </c>
      <c r="V11">
        <v>300</v>
      </c>
      <c r="W11" s="1">
        <v>45060</v>
      </c>
      <c r="X11" s="29">
        <v>94717000</v>
      </c>
      <c r="Y11" s="14">
        <f>$D$5-Contratos[[#This Row],[Fecha de Inicio]]</f>
        <v>260</v>
      </c>
      <c r="Z11">
        <f>ROUND(Contratos[[#This Row],[dias ejecutados]]/(Contratos[[#This Row],[Fecha Finalizacion Programada]]-Contratos[[#This Row],[Fecha de Inicio]])*100,2)</f>
        <v>85.53</v>
      </c>
      <c r="AA11" s="29">
        <v>51808116</v>
      </c>
      <c r="AB11" s="29">
        <v>38213789</v>
      </c>
      <c r="AC11" s="29">
        <v>2</v>
      </c>
      <c r="AD11" s="46">
        <v>40000000</v>
      </c>
      <c r="AE11" s="29">
        <v>134717000</v>
      </c>
      <c r="AF11" s="29">
        <v>300</v>
      </c>
    </row>
    <row r="12" spans="2:32" x14ac:dyDescent="0.25">
      <c r="B12">
        <v>2022</v>
      </c>
      <c r="C12">
        <v>220819</v>
      </c>
      <c r="D12" s="14" t="s">
        <v>47</v>
      </c>
      <c r="E12" s="14" t="s">
        <v>80</v>
      </c>
      <c r="F12" s="14" t="s">
        <v>43</v>
      </c>
      <c r="G12" s="14" t="s">
        <v>45</v>
      </c>
      <c r="H12" s="14" t="s">
        <v>118</v>
      </c>
      <c r="I12" s="14" t="s">
        <v>48</v>
      </c>
      <c r="J12" s="14" t="s">
        <v>123</v>
      </c>
      <c r="K12" s="14" t="s">
        <v>55</v>
      </c>
      <c r="L12" s="1">
        <v>44993</v>
      </c>
      <c r="M12" t="s">
        <v>58</v>
      </c>
      <c r="N12" s="14" t="s">
        <v>58</v>
      </c>
      <c r="O12" s="29">
        <v>27608000</v>
      </c>
      <c r="P12" s="29">
        <v>11306133</v>
      </c>
      <c r="Q12" s="29">
        <v>38914133</v>
      </c>
      <c r="R12" s="14">
        <v>43</v>
      </c>
      <c r="S12" s="14">
        <v>148</v>
      </c>
      <c r="T12" s="1">
        <v>44882</v>
      </c>
      <c r="U12" s="1">
        <v>44886</v>
      </c>
      <c r="V12" s="14">
        <v>105</v>
      </c>
      <c r="W12" s="1">
        <v>45037</v>
      </c>
      <c r="X12" s="29">
        <v>27608000</v>
      </c>
      <c r="Y12" s="14">
        <f>$D$5-Contratos[[#This Row],[Fecha de Inicio]]</f>
        <v>130</v>
      </c>
      <c r="Z12" s="14">
        <f>ROUND(Contratos[[#This Row],[dias ejecutados]]/(Contratos[[#This Row],[Fecha Finalizacion Programada]]-Contratos[[#This Row],[Fecha de Inicio]])*100,2)</f>
        <v>86.09</v>
      </c>
      <c r="AA12" s="29">
        <v>24978666</v>
      </c>
      <c r="AB12" s="29">
        <v>6047466</v>
      </c>
      <c r="AC12" s="56">
        <v>1</v>
      </c>
      <c r="AD12" s="52">
        <v>11306133</v>
      </c>
      <c r="AE12" s="29">
        <v>38914133</v>
      </c>
      <c r="AF12" s="56">
        <v>148</v>
      </c>
    </row>
    <row r="13" spans="2:32" x14ac:dyDescent="0.25">
      <c r="B13">
        <v>2021</v>
      </c>
      <c r="C13">
        <v>210550</v>
      </c>
      <c r="D13" s="14" t="s">
        <v>47</v>
      </c>
      <c r="E13" s="14" t="s">
        <v>81</v>
      </c>
      <c r="F13" s="14" t="s">
        <v>33</v>
      </c>
      <c r="G13" s="14" t="s">
        <v>44</v>
      </c>
      <c r="H13" s="14" t="s">
        <v>53</v>
      </c>
      <c r="I13" s="14" t="s">
        <v>48</v>
      </c>
      <c r="J13" s="14" t="s">
        <v>124</v>
      </c>
      <c r="K13" s="14" t="s">
        <v>160</v>
      </c>
      <c r="L13" s="1">
        <v>45012</v>
      </c>
      <c r="M13" t="s">
        <v>58</v>
      </c>
      <c r="N13" s="14" t="s">
        <v>58</v>
      </c>
      <c r="O13" s="29">
        <v>297127540</v>
      </c>
      <c r="P13" s="29">
        <v>30000000</v>
      </c>
      <c r="Q13" s="29">
        <v>427127540</v>
      </c>
      <c r="R13" s="14">
        <v>0</v>
      </c>
      <c r="S13" s="14">
        <v>375</v>
      </c>
      <c r="T13" s="1">
        <v>44539</v>
      </c>
      <c r="U13" s="1">
        <v>44550</v>
      </c>
      <c r="V13" s="14">
        <v>120</v>
      </c>
      <c r="W13" s="1">
        <v>45047</v>
      </c>
      <c r="X13" s="29">
        <v>297127540</v>
      </c>
      <c r="Y13" s="14">
        <f>$D$5-Contratos[[#This Row],[Fecha de Inicio]]</f>
        <v>466</v>
      </c>
      <c r="Z13" s="14">
        <f>ROUND(Contratos[[#This Row],[dias ejecutados]]/(Contratos[[#This Row],[Fecha Finalizacion Programada]]-Contratos[[#This Row],[Fecha de Inicio]])*100,2)</f>
        <v>93.76</v>
      </c>
      <c r="AA13" s="29">
        <v>288095646</v>
      </c>
      <c r="AB13" s="29">
        <v>109031894</v>
      </c>
      <c r="AC13" s="56">
        <v>2</v>
      </c>
      <c r="AD13" s="52">
        <v>130000000</v>
      </c>
      <c r="AE13" s="29">
        <v>427127540</v>
      </c>
      <c r="AF13" s="56">
        <v>370</v>
      </c>
    </row>
    <row r="14" spans="2:32" x14ac:dyDescent="0.25">
      <c r="B14">
        <v>2022</v>
      </c>
      <c r="C14">
        <v>220720</v>
      </c>
      <c r="D14" s="14" t="s">
        <v>47</v>
      </c>
      <c r="E14" s="14" t="s">
        <v>74</v>
      </c>
      <c r="F14" s="14" t="s">
        <v>43</v>
      </c>
      <c r="G14" s="14" t="s">
        <v>59</v>
      </c>
      <c r="H14" s="14" t="s">
        <v>50</v>
      </c>
      <c r="I14" s="14" t="s">
        <v>51</v>
      </c>
      <c r="J14" s="14" t="s">
        <v>67</v>
      </c>
      <c r="K14" s="14" t="s">
        <v>55</v>
      </c>
      <c r="L14" s="1">
        <v>44991</v>
      </c>
      <c r="M14" t="s">
        <v>58</v>
      </c>
      <c r="N14" s="14" t="s">
        <v>58</v>
      </c>
      <c r="O14" s="29">
        <v>6980000</v>
      </c>
      <c r="P14" s="29">
        <v>1396000</v>
      </c>
      <c r="Q14" s="29">
        <v>8376000</v>
      </c>
      <c r="R14" s="14">
        <v>30</v>
      </c>
      <c r="S14" s="14">
        <v>180</v>
      </c>
      <c r="T14" s="1">
        <v>44840</v>
      </c>
      <c r="U14" s="1">
        <v>44844</v>
      </c>
      <c r="V14" s="14">
        <v>150</v>
      </c>
      <c r="W14" s="1">
        <v>45026</v>
      </c>
      <c r="X14" s="29">
        <v>6980000</v>
      </c>
      <c r="Y14" s="14">
        <f>$D$5-Contratos[[#This Row],[Fecha de Inicio]]</f>
        <v>172</v>
      </c>
      <c r="Z14" s="14">
        <f>ROUND(Contratos[[#This Row],[dias ejecutados]]/(Contratos[[#This Row],[Fecha Finalizacion Programada]]-Contratos[[#This Row],[Fecha de Inicio]])*100,2)</f>
        <v>94.51</v>
      </c>
      <c r="AA14" s="29">
        <v>977200</v>
      </c>
      <c r="AB14" s="29">
        <v>3210800</v>
      </c>
      <c r="AC14" s="56">
        <v>1</v>
      </c>
      <c r="AD14" s="52">
        <v>1396000</v>
      </c>
      <c r="AE14" s="29">
        <v>8376000</v>
      </c>
      <c r="AF14" s="56">
        <v>180</v>
      </c>
    </row>
    <row r="15" spans="2:32" x14ac:dyDescent="0.25">
      <c r="B15">
        <v>2022</v>
      </c>
      <c r="C15">
        <v>220701</v>
      </c>
      <c r="D15" s="14" t="s">
        <v>47</v>
      </c>
      <c r="E15" s="14" t="s">
        <v>82</v>
      </c>
      <c r="F15" s="14" t="s">
        <v>43</v>
      </c>
      <c r="G15" s="14" t="s">
        <v>45</v>
      </c>
      <c r="H15" s="14" t="s">
        <v>50</v>
      </c>
      <c r="I15" s="14" t="s">
        <v>51</v>
      </c>
      <c r="J15" s="14" t="s">
        <v>125</v>
      </c>
      <c r="K15" s="14" t="s">
        <v>55</v>
      </c>
      <c r="L15" s="1">
        <v>44988</v>
      </c>
      <c r="M15" t="s">
        <v>58</v>
      </c>
      <c r="N15" s="14" t="s">
        <v>58</v>
      </c>
      <c r="O15" s="29">
        <v>16285000</v>
      </c>
      <c r="P15" s="29">
        <v>3257000</v>
      </c>
      <c r="Q15" s="29">
        <v>19542000</v>
      </c>
      <c r="R15" s="14">
        <v>30</v>
      </c>
      <c r="S15" s="14">
        <v>180</v>
      </c>
      <c r="T15" s="1">
        <v>44840</v>
      </c>
      <c r="U15" s="1">
        <v>44844</v>
      </c>
      <c r="V15" s="14">
        <v>150</v>
      </c>
      <c r="W15" s="1">
        <v>45026</v>
      </c>
      <c r="X15" s="29">
        <v>16285000</v>
      </c>
      <c r="Y15" s="14">
        <f>$D$5-Contratos[[#This Row],[Fecha de Inicio]]</f>
        <v>172</v>
      </c>
      <c r="Z15" s="14">
        <f>ROUND(Contratos[[#This Row],[dias ejecutados]]/(Contratos[[#This Row],[Fecha Finalizacion Programada]]-Contratos[[#This Row],[Fecha de Inicio]])*100,2)</f>
        <v>94.51</v>
      </c>
      <c r="AA15" s="29">
        <v>2279900</v>
      </c>
      <c r="AB15" s="29">
        <v>14005100</v>
      </c>
      <c r="AC15" s="56">
        <v>1</v>
      </c>
      <c r="AD15" s="52">
        <v>3257000</v>
      </c>
      <c r="AE15" s="29">
        <v>19542000</v>
      </c>
      <c r="AF15" s="56">
        <v>180</v>
      </c>
    </row>
    <row r="16" spans="2:32" x14ac:dyDescent="0.25">
      <c r="B16">
        <v>2022</v>
      </c>
      <c r="C16">
        <v>220718</v>
      </c>
      <c r="D16" s="14" t="s">
        <v>47</v>
      </c>
      <c r="E16" s="14" t="s">
        <v>83</v>
      </c>
      <c r="F16" s="14" t="s">
        <v>43</v>
      </c>
      <c r="G16" s="14" t="s">
        <v>45</v>
      </c>
      <c r="H16" s="14" t="s">
        <v>50</v>
      </c>
      <c r="I16" s="14" t="s">
        <v>51</v>
      </c>
      <c r="J16" s="14" t="s">
        <v>126</v>
      </c>
      <c r="K16" s="14" t="s">
        <v>55</v>
      </c>
      <c r="L16" s="1">
        <v>44991</v>
      </c>
      <c r="M16" t="s">
        <v>58</v>
      </c>
      <c r="N16" s="14" t="s">
        <v>58</v>
      </c>
      <c r="O16" s="29">
        <v>21195000</v>
      </c>
      <c r="P16" s="29">
        <v>4239000</v>
      </c>
      <c r="Q16" s="29">
        <v>25434000</v>
      </c>
      <c r="R16" s="14">
        <v>30</v>
      </c>
      <c r="S16" s="14">
        <v>180</v>
      </c>
      <c r="T16" s="1">
        <v>44841</v>
      </c>
      <c r="U16" s="1">
        <v>44845</v>
      </c>
      <c r="V16" s="14">
        <v>150</v>
      </c>
      <c r="W16" s="1">
        <v>45027</v>
      </c>
      <c r="X16" s="29">
        <v>21195000</v>
      </c>
      <c r="Y16" s="14">
        <f>$D$5-Contratos[[#This Row],[Fecha de Inicio]]</f>
        <v>171</v>
      </c>
      <c r="Z16" s="14">
        <f>ROUND(Contratos[[#This Row],[dias ejecutados]]/(Contratos[[#This Row],[Fecha Finalizacion Programada]]-Contratos[[#This Row],[Fecha de Inicio]])*100,2)</f>
        <v>93.96</v>
      </c>
      <c r="AA16" s="29">
        <v>2826000</v>
      </c>
      <c r="AB16" s="29">
        <v>22608000</v>
      </c>
      <c r="AC16" s="56">
        <v>1</v>
      </c>
      <c r="AD16" s="52">
        <v>4239000</v>
      </c>
      <c r="AE16" s="29">
        <v>25434000</v>
      </c>
      <c r="AF16" s="56">
        <v>180</v>
      </c>
    </row>
    <row r="17" spans="2:32" x14ac:dyDescent="0.25">
      <c r="B17">
        <v>2022</v>
      </c>
      <c r="C17">
        <v>220648</v>
      </c>
      <c r="D17" s="14" t="s">
        <v>47</v>
      </c>
      <c r="E17" s="14" t="s">
        <v>72</v>
      </c>
      <c r="F17" s="14" t="s">
        <v>43</v>
      </c>
      <c r="G17" s="14" t="s">
        <v>45</v>
      </c>
      <c r="H17" s="14" t="s">
        <v>50</v>
      </c>
      <c r="I17" s="14" t="s">
        <v>51</v>
      </c>
      <c r="J17" s="14" t="s">
        <v>61</v>
      </c>
      <c r="K17" s="14" t="s">
        <v>55</v>
      </c>
      <c r="L17" s="1">
        <v>44985</v>
      </c>
      <c r="M17" t="s">
        <v>58</v>
      </c>
      <c r="N17" s="14" t="s">
        <v>58</v>
      </c>
      <c r="O17" s="29">
        <v>25485000</v>
      </c>
      <c r="P17" s="29">
        <v>5097000</v>
      </c>
      <c r="Q17" s="29">
        <v>30582000</v>
      </c>
      <c r="R17" s="14">
        <v>30</v>
      </c>
      <c r="S17" s="14">
        <v>180</v>
      </c>
      <c r="T17" s="1">
        <v>44831</v>
      </c>
      <c r="U17" s="1">
        <v>44834</v>
      </c>
      <c r="V17" s="14">
        <v>150</v>
      </c>
      <c r="W17" s="1">
        <v>45017</v>
      </c>
      <c r="X17" s="29">
        <v>25485000</v>
      </c>
      <c r="Y17" s="14">
        <f>$D$5-Contratos[[#This Row],[Fecha de Inicio]]</f>
        <v>182</v>
      </c>
      <c r="Z17" s="14">
        <f>ROUND(Contratos[[#This Row],[dias ejecutados]]/(Contratos[[#This Row],[Fecha Finalizacion Programada]]-Contratos[[#This Row],[Fecha de Inicio]])*100,2)</f>
        <v>99.45</v>
      </c>
      <c r="AA17" s="29">
        <v>169900</v>
      </c>
      <c r="AB17" s="29">
        <v>30412100</v>
      </c>
      <c r="AC17" s="56">
        <v>1</v>
      </c>
      <c r="AD17" s="52">
        <v>5097000</v>
      </c>
      <c r="AE17" s="29">
        <v>30582000</v>
      </c>
      <c r="AF17" s="56">
        <v>180</v>
      </c>
    </row>
    <row r="18" spans="2:32" x14ac:dyDescent="0.25">
      <c r="B18">
        <v>2022</v>
      </c>
      <c r="C18">
        <v>220744</v>
      </c>
      <c r="D18" s="14" t="s">
        <v>47</v>
      </c>
      <c r="E18" s="14" t="s">
        <v>84</v>
      </c>
      <c r="F18" s="14" t="s">
        <v>43</v>
      </c>
      <c r="G18" s="14" t="s">
        <v>59</v>
      </c>
      <c r="H18" s="14" t="s">
        <v>50</v>
      </c>
      <c r="I18" s="14" t="s">
        <v>51</v>
      </c>
      <c r="J18" s="14" t="s">
        <v>127</v>
      </c>
      <c r="K18" s="14" t="s">
        <v>55</v>
      </c>
      <c r="L18" s="1">
        <v>44988</v>
      </c>
      <c r="M18" t="s">
        <v>58</v>
      </c>
      <c r="N18" s="14" t="s">
        <v>58</v>
      </c>
      <c r="O18" s="29">
        <v>11630000</v>
      </c>
      <c r="P18" s="29">
        <v>2326000</v>
      </c>
      <c r="Q18" s="29">
        <v>13956000</v>
      </c>
      <c r="R18" s="14">
        <v>30</v>
      </c>
      <c r="S18" s="14">
        <v>180</v>
      </c>
      <c r="T18" s="1">
        <v>44845</v>
      </c>
      <c r="U18" s="1">
        <v>44854</v>
      </c>
      <c r="V18" s="14">
        <v>150</v>
      </c>
      <c r="W18" s="1">
        <v>45036</v>
      </c>
      <c r="X18" s="29">
        <v>11630000</v>
      </c>
      <c r="Y18" s="14">
        <f>$D$5-Contratos[[#This Row],[Fecha de Inicio]]</f>
        <v>162</v>
      </c>
      <c r="Z18" s="14">
        <f>ROUND(Contratos[[#This Row],[dias ejecutados]]/(Contratos[[#This Row],[Fecha Finalizacion Programada]]-Contratos[[#This Row],[Fecha de Inicio]])*100,2)</f>
        <v>89.01</v>
      </c>
      <c r="AA18" s="29">
        <v>2252101</v>
      </c>
      <c r="AB18" s="29">
        <v>6125133</v>
      </c>
      <c r="AC18" s="56">
        <v>1</v>
      </c>
      <c r="AD18" s="52">
        <v>2326000</v>
      </c>
      <c r="AE18" s="29">
        <v>13956000</v>
      </c>
      <c r="AF18" s="56">
        <v>180</v>
      </c>
    </row>
    <row r="19" spans="2:32" x14ac:dyDescent="0.25">
      <c r="B19">
        <v>2022</v>
      </c>
      <c r="C19">
        <v>220671</v>
      </c>
      <c r="D19" s="14" t="s">
        <v>47</v>
      </c>
      <c r="E19" s="14" t="s">
        <v>85</v>
      </c>
      <c r="F19" s="14" t="s">
        <v>43</v>
      </c>
      <c r="G19" s="14" t="s">
        <v>45</v>
      </c>
      <c r="H19" s="14" t="s">
        <v>50</v>
      </c>
      <c r="I19" s="14" t="s">
        <v>51</v>
      </c>
      <c r="J19" s="14" t="s">
        <v>128</v>
      </c>
      <c r="K19" s="14" t="s">
        <v>55</v>
      </c>
      <c r="L19" s="1">
        <v>44988</v>
      </c>
      <c r="M19" t="s">
        <v>58</v>
      </c>
      <c r="N19" s="14" t="s">
        <v>58</v>
      </c>
      <c r="O19" s="29">
        <v>40250000</v>
      </c>
      <c r="P19" s="29">
        <v>8050000</v>
      </c>
      <c r="Q19" s="29">
        <v>48300000</v>
      </c>
      <c r="R19" s="14">
        <v>30</v>
      </c>
      <c r="S19" s="14">
        <v>180</v>
      </c>
      <c r="T19" s="1">
        <v>44833</v>
      </c>
      <c r="U19" s="1">
        <v>44837</v>
      </c>
      <c r="V19" s="14">
        <v>150</v>
      </c>
      <c r="W19" s="1">
        <v>45019</v>
      </c>
      <c r="X19" s="29">
        <v>40250000</v>
      </c>
      <c r="Y19" s="14">
        <f>$D$5-Contratos[[#This Row],[Fecha de Inicio]]</f>
        <v>179</v>
      </c>
      <c r="Z19" s="14">
        <f>ROUND(Contratos[[#This Row],[dias ejecutados]]/(Contratos[[#This Row],[Fecha Finalizacion Programada]]-Contratos[[#This Row],[Fecha de Inicio]])*100,2)</f>
        <v>98.35</v>
      </c>
      <c r="AA19" s="29">
        <v>31663333</v>
      </c>
      <c r="AB19" s="29">
        <v>8586667</v>
      </c>
      <c r="AC19" s="56">
        <v>1</v>
      </c>
      <c r="AD19" s="52">
        <v>8050000</v>
      </c>
      <c r="AE19" s="29">
        <v>48300000</v>
      </c>
      <c r="AF19" s="56">
        <v>180</v>
      </c>
    </row>
    <row r="20" spans="2:32" x14ac:dyDescent="0.25">
      <c r="B20">
        <v>2022</v>
      </c>
      <c r="C20">
        <v>220643</v>
      </c>
      <c r="D20" s="14" t="s">
        <v>47</v>
      </c>
      <c r="E20" s="14" t="s">
        <v>86</v>
      </c>
      <c r="F20" s="14" t="s">
        <v>43</v>
      </c>
      <c r="G20" s="14" t="s">
        <v>45</v>
      </c>
      <c r="H20" s="14" t="s">
        <v>50</v>
      </c>
      <c r="I20" s="14" t="s">
        <v>51</v>
      </c>
      <c r="J20" s="14" t="s">
        <v>129</v>
      </c>
      <c r="K20" s="14" t="s">
        <v>55</v>
      </c>
      <c r="L20" s="1">
        <v>44987</v>
      </c>
      <c r="M20" t="s">
        <v>58</v>
      </c>
      <c r="N20" s="14" t="s">
        <v>58</v>
      </c>
      <c r="O20" s="29">
        <v>22225000</v>
      </c>
      <c r="P20" s="29">
        <v>4445000</v>
      </c>
      <c r="Q20" s="29">
        <v>26670000</v>
      </c>
      <c r="R20" s="14">
        <v>30</v>
      </c>
      <c r="S20" s="14">
        <v>180</v>
      </c>
      <c r="T20" s="1">
        <v>44830</v>
      </c>
      <c r="U20" s="1">
        <v>44839</v>
      </c>
      <c r="V20" s="14">
        <v>150</v>
      </c>
      <c r="W20" s="1">
        <v>45021</v>
      </c>
      <c r="X20" s="29">
        <v>22225000</v>
      </c>
      <c r="Y20" s="14">
        <f>$D$5-Contratos[[#This Row],[Fecha de Inicio]]</f>
        <v>177</v>
      </c>
      <c r="Z20" s="14">
        <f>ROUND(Contratos[[#This Row],[dias ejecutados]]/(Contratos[[#This Row],[Fecha Finalizacion Programada]]-Contratos[[#This Row],[Fecha de Inicio]])*100,2)</f>
        <v>97.25</v>
      </c>
      <c r="AA20" s="29">
        <v>3852333</v>
      </c>
      <c r="AB20" s="29">
        <v>22817667</v>
      </c>
      <c r="AC20" s="56">
        <v>1</v>
      </c>
      <c r="AD20" s="52">
        <v>4445000</v>
      </c>
      <c r="AE20" s="29">
        <v>26670000</v>
      </c>
      <c r="AF20" s="56">
        <v>180</v>
      </c>
    </row>
    <row r="21" spans="2:32" x14ac:dyDescent="0.25">
      <c r="B21">
        <v>2022</v>
      </c>
      <c r="C21">
        <v>220726</v>
      </c>
      <c r="D21" s="14" t="s">
        <v>47</v>
      </c>
      <c r="E21" s="14" t="s">
        <v>87</v>
      </c>
      <c r="F21" s="14" t="s">
        <v>43</v>
      </c>
      <c r="G21" s="14" t="s">
        <v>45</v>
      </c>
      <c r="H21" s="14" t="s">
        <v>50</v>
      </c>
      <c r="I21" s="14" t="s">
        <v>51</v>
      </c>
      <c r="J21" s="14" t="s">
        <v>130</v>
      </c>
      <c r="K21" s="14" t="s">
        <v>55</v>
      </c>
      <c r="L21" s="1">
        <v>44991</v>
      </c>
      <c r="M21" t="s">
        <v>58</v>
      </c>
      <c r="N21" s="14" t="s">
        <v>58</v>
      </c>
      <c r="O21" s="29">
        <v>20160000</v>
      </c>
      <c r="P21" s="29">
        <v>4032000</v>
      </c>
      <c r="Q21" s="29">
        <v>24192000</v>
      </c>
      <c r="R21" s="14">
        <v>30</v>
      </c>
      <c r="S21" s="14">
        <v>180</v>
      </c>
      <c r="T21" s="1">
        <v>44844</v>
      </c>
      <c r="U21" s="1">
        <v>44847</v>
      </c>
      <c r="V21" s="14">
        <v>150</v>
      </c>
      <c r="W21" s="1">
        <v>45029</v>
      </c>
      <c r="X21" s="29">
        <v>20160000</v>
      </c>
      <c r="Y21" s="14">
        <f>$D$5-Contratos[[#This Row],[Fecha de Inicio]]</f>
        <v>169</v>
      </c>
      <c r="Z21" s="14">
        <f>ROUND(Contratos[[#This Row],[dias ejecutados]]/(Contratos[[#This Row],[Fecha Finalizacion Programada]]-Contratos[[#This Row],[Fecha de Inicio]])*100,2)</f>
        <v>92.86</v>
      </c>
      <c r="AA21" s="29">
        <v>17875200</v>
      </c>
      <c r="AB21" s="29">
        <v>2284800</v>
      </c>
      <c r="AC21" s="56">
        <v>1</v>
      </c>
      <c r="AD21" s="52">
        <v>4032000</v>
      </c>
      <c r="AE21" s="29">
        <v>24192000</v>
      </c>
      <c r="AF21" s="56">
        <v>180</v>
      </c>
    </row>
    <row r="22" spans="2:32" x14ac:dyDescent="0.25">
      <c r="B22">
        <v>2022</v>
      </c>
      <c r="C22">
        <v>220730</v>
      </c>
      <c r="D22" s="14" t="s">
        <v>47</v>
      </c>
      <c r="E22" s="14" t="s">
        <v>88</v>
      </c>
      <c r="F22" s="14" t="s">
        <v>43</v>
      </c>
      <c r="G22" s="14" t="s">
        <v>59</v>
      </c>
      <c r="H22" s="14" t="s">
        <v>50</v>
      </c>
      <c r="I22" s="14" t="s">
        <v>51</v>
      </c>
      <c r="J22" s="14" t="s">
        <v>131</v>
      </c>
      <c r="K22" s="14" t="s">
        <v>55</v>
      </c>
      <c r="L22" s="1">
        <v>44986</v>
      </c>
      <c r="M22" t="s">
        <v>58</v>
      </c>
      <c r="N22" s="14" t="s">
        <v>58</v>
      </c>
      <c r="O22" s="29">
        <v>14656500</v>
      </c>
      <c r="P22" s="29">
        <v>3257000</v>
      </c>
      <c r="Q22" s="29">
        <v>17913500</v>
      </c>
      <c r="R22" s="14">
        <v>30</v>
      </c>
      <c r="S22" s="14">
        <v>165</v>
      </c>
      <c r="T22" s="1">
        <v>44846</v>
      </c>
      <c r="U22" s="1">
        <v>44848</v>
      </c>
      <c r="V22" s="14">
        <v>135</v>
      </c>
      <c r="W22" s="1">
        <v>45017</v>
      </c>
      <c r="X22" s="29">
        <v>14656500</v>
      </c>
      <c r="Y22" s="14">
        <f>$D$5-Contratos[[#This Row],[Fecha de Inicio]]</f>
        <v>168</v>
      </c>
      <c r="Z22" s="14">
        <f>ROUND(Contratos[[#This Row],[dias ejecutados]]/(Contratos[[#This Row],[Fecha Finalizacion Programada]]-Contratos[[#This Row],[Fecha de Inicio]])*100,2)</f>
        <v>99.41</v>
      </c>
      <c r="AA22" s="29">
        <v>1845633</v>
      </c>
      <c r="AB22" s="29">
        <v>16067867</v>
      </c>
      <c r="AC22" s="56">
        <v>1</v>
      </c>
      <c r="AD22" s="52">
        <v>3257000</v>
      </c>
      <c r="AE22" s="29">
        <v>17913500</v>
      </c>
      <c r="AF22" s="56">
        <v>165</v>
      </c>
    </row>
    <row r="23" spans="2:32" x14ac:dyDescent="0.25">
      <c r="B23">
        <v>2022</v>
      </c>
      <c r="C23">
        <v>220740</v>
      </c>
      <c r="D23" s="14" t="s">
        <v>47</v>
      </c>
      <c r="E23" s="14" t="s">
        <v>89</v>
      </c>
      <c r="F23" s="14" t="s">
        <v>43</v>
      </c>
      <c r="G23" s="14" t="s">
        <v>45</v>
      </c>
      <c r="H23" s="14" t="s">
        <v>50</v>
      </c>
      <c r="I23" s="14" t="s">
        <v>51</v>
      </c>
      <c r="J23" s="14" t="s">
        <v>132</v>
      </c>
      <c r="K23" s="14" t="s">
        <v>55</v>
      </c>
      <c r="L23" s="1">
        <v>44986</v>
      </c>
      <c r="M23" t="s">
        <v>58</v>
      </c>
      <c r="N23" s="14" t="s">
        <v>58</v>
      </c>
      <c r="O23" s="29">
        <v>20002500</v>
      </c>
      <c r="P23" s="29">
        <v>4445000</v>
      </c>
      <c r="Q23" s="29">
        <v>24447500</v>
      </c>
      <c r="R23" s="14">
        <v>30</v>
      </c>
      <c r="S23" s="14">
        <v>165</v>
      </c>
      <c r="T23" s="1">
        <v>44845</v>
      </c>
      <c r="U23" s="1">
        <v>44848</v>
      </c>
      <c r="V23" s="14">
        <v>135</v>
      </c>
      <c r="W23" s="1">
        <v>45017</v>
      </c>
      <c r="X23" s="29">
        <v>20002500</v>
      </c>
      <c r="Y23" s="14">
        <f>$D$5-Contratos[[#This Row],[Fecha de Inicio]]</f>
        <v>168</v>
      </c>
      <c r="Z23" s="14">
        <f>ROUND(Contratos[[#This Row],[dias ejecutados]]/(Contratos[[#This Row],[Fecha Finalizacion Programada]]-Contratos[[#This Row],[Fecha de Inicio]])*100,2)</f>
        <v>99.41</v>
      </c>
      <c r="AA23" s="29">
        <v>2518833</v>
      </c>
      <c r="AB23" s="29">
        <v>21928667</v>
      </c>
      <c r="AC23" s="56">
        <v>1</v>
      </c>
      <c r="AD23" s="52">
        <v>4445000</v>
      </c>
      <c r="AE23" s="29">
        <v>24447500</v>
      </c>
      <c r="AF23" s="56">
        <v>165</v>
      </c>
    </row>
    <row r="24" spans="2:32" x14ac:dyDescent="0.25">
      <c r="B24">
        <v>2022</v>
      </c>
      <c r="C24">
        <v>220741</v>
      </c>
      <c r="D24" s="14" t="s">
        <v>47</v>
      </c>
      <c r="E24" s="14" t="s">
        <v>90</v>
      </c>
      <c r="F24" s="14" t="s">
        <v>43</v>
      </c>
      <c r="G24" s="14" t="s">
        <v>45</v>
      </c>
      <c r="H24" s="14" t="s">
        <v>50</v>
      </c>
      <c r="I24" s="14" t="s">
        <v>51</v>
      </c>
      <c r="J24" s="14" t="s">
        <v>133</v>
      </c>
      <c r="K24" s="14" t="s">
        <v>55</v>
      </c>
      <c r="L24" s="1">
        <v>44987</v>
      </c>
      <c r="M24" t="s">
        <v>58</v>
      </c>
      <c r="N24" s="14" t="s">
        <v>58</v>
      </c>
      <c r="O24" s="29">
        <v>25080000</v>
      </c>
      <c r="P24" s="29">
        <v>5016000</v>
      </c>
      <c r="Q24" s="29">
        <v>30096000</v>
      </c>
      <c r="R24" s="14">
        <v>30</v>
      </c>
      <c r="S24" s="14">
        <v>180</v>
      </c>
      <c r="T24" s="1">
        <v>44845</v>
      </c>
      <c r="U24" s="1">
        <v>44847</v>
      </c>
      <c r="V24" s="14">
        <v>150</v>
      </c>
      <c r="W24" s="1">
        <v>45029</v>
      </c>
      <c r="X24" s="29">
        <v>25080000</v>
      </c>
      <c r="Y24" s="14">
        <f>$D$5-Contratos[[#This Row],[Fecha de Inicio]]</f>
        <v>169</v>
      </c>
      <c r="Z24" s="14">
        <f>ROUND(Contratos[[#This Row],[dias ejecutados]]/(Contratos[[#This Row],[Fecha Finalizacion Programada]]-Contratos[[#This Row],[Fecha de Inicio]])*100,2)</f>
        <v>92.86</v>
      </c>
      <c r="AA24" s="29">
        <v>8025600</v>
      </c>
      <c r="AB24" s="29">
        <v>22070400</v>
      </c>
      <c r="AC24" s="56">
        <v>1</v>
      </c>
      <c r="AD24" s="52">
        <v>5016000</v>
      </c>
      <c r="AE24" s="29">
        <v>30096000</v>
      </c>
      <c r="AF24" s="56">
        <v>180</v>
      </c>
    </row>
    <row r="25" spans="2:32" x14ac:dyDescent="0.25">
      <c r="B25">
        <v>2022</v>
      </c>
      <c r="C25">
        <v>220728</v>
      </c>
      <c r="D25" s="14" t="s">
        <v>47</v>
      </c>
      <c r="E25" s="14" t="s">
        <v>91</v>
      </c>
      <c r="F25" s="14" t="s">
        <v>43</v>
      </c>
      <c r="G25" s="14" t="s">
        <v>45</v>
      </c>
      <c r="H25" s="14" t="s">
        <v>50</v>
      </c>
      <c r="I25" s="14" t="s">
        <v>51</v>
      </c>
      <c r="J25" s="14" t="s">
        <v>134</v>
      </c>
      <c r="K25" s="14" t="s">
        <v>55</v>
      </c>
      <c r="L25" s="1">
        <v>44988</v>
      </c>
      <c r="M25" t="s">
        <v>58</v>
      </c>
      <c r="N25" s="14" t="s">
        <v>58</v>
      </c>
      <c r="O25" s="29">
        <v>19539000</v>
      </c>
      <c r="P25" s="29">
        <v>4342000</v>
      </c>
      <c r="Q25" s="29">
        <v>23881000</v>
      </c>
      <c r="R25" s="14">
        <v>30</v>
      </c>
      <c r="S25" s="14">
        <v>165</v>
      </c>
      <c r="T25" s="1">
        <v>44841</v>
      </c>
      <c r="U25" s="1">
        <v>44852</v>
      </c>
      <c r="V25" s="14">
        <v>135</v>
      </c>
      <c r="W25" s="1">
        <v>45021</v>
      </c>
      <c r="X25" s="29">
        <v>19539000</v>
      </c>
      <c r="Y25" s="14">
        <f>$D$5-Contratos[[#This Row],[Fecha de Inicio]]</f>
        <v>164</v>
      </c>
      <c r="Z25" s="14">
        <f>ROUND(Contratos[[#This Row],[dias ejecutados]]/(Contratos[[#This Row],[Fecha Finalizacion Programada]]-Contratos[[#This Row],[Fecha de Inicio]])*100,2)</f>
        <v>97.04</v>
      </c>
      <c r="AA25" s="29">
        <v>1881533</v>
      </c>
      <c r="AB25" s="29">
        <v>17657467</v>
      </c>
      <c r="AC25" s="56">
        <v>1</v>
      </c>
      <c r="AD25" s="52">
        <v>4342000</v>
      </c>
      <c r="AE25" s="29">
        <v>23881000</v>
      </c>
      <c r="AF25" s="56">
        <v>165</v>
      </c>
    </row>
    <row r="26" spans="2:32" x14ac:dyDescent="0.25">
      <c r="B26">
        <v>2022</v>
      </c>
      <c r="C26">
        <v>220768</v>
      </c>
      <c r="D26" s="14" t="s">
        <v>47</v>
      </c>
      <c r="E26" s="14" t="s">
        <v>92</v>
      </c>
      <c r="F26" s="14" t="s">
        <v>43</v>
      </c>
      <c r="G26" s="14" t="s">
        <v>45</v>
      </c>
      <c r="H26" s="14" t="s">
        <v>50</v>
      </c>
      <c r="I26" s="14" t="s">
        <v>51</v>
      </c>
      <c r="J26" s="14" t="s">
        <v>135</v>
      </c>
      <c r="K26" s="14" t="s">
        <v>55</v>
      </c>
      <c r="L26" s="1">
        <v>44991</v>
      </c>
      <c r="M26" t="s">
        <v>58</v>
      </c>
      <c r="N26" s="14" t="s">
        <v>58</v>
      </c>
      <c r="O26" s="29">
        <v>16285000</v>
      </c>
      <c r="P26" s="29">
        <v>3257000</v>
      </c>
      <c r="Q26" s="29">
        <v>19542000</v>
      </c>
      <c r="R26" s="14">
        <v>30</v>
      </c>
      <c r="S26" s="14">
        <v>180</v>
      </c>
      <c r="T26" s="1">
        <v>44848</v>
      </c>
      <c r="U26" s="1">
        <v>44858</v>
      </c>
      <c r="V26" s="14">
        <v>150</v>
      </c>
      <c r="W26" s="1">
        <v>45040</v>
      </c>
      <c r="X26" s="29">
        <v>16285000</v>
      </c>
      <c r="Y26" s="14">
        <f>$D$5-Contratos[[#This Row],[Fecha de Inicio]]</f>
        <v>158</v>
      </c>
      <c r="Z26" s="14">
        <f>ROUND(Contratos[[#This Row],[dias ejecutados]]/(Contratos[[#This Row],[Fecha Finalizacion Programada]]-Contratos[[#This Row],[Fecha de Inicio]])*100,2)</f>
        <v>86.81</v>
      </c>
      <c r="AA26" s="29">
        <v>10530967</v>
      </c>
      <c r="AB26" s="29">
        <v>5754033</v>
      </c>
      <c r="AC26" s="56">
        <v>1</v>
      </c>
      <c r="AD26" s="52">
        <v>3257000</v>
      </c>
      <c r="AE26" s="29">
        <v>19542000</v>
      </c>
      <c r="AF26" s="56">
        <v>180</v>
      </c>
    </row>
    <row r="27" spans="2:32" x14ac:dyDescent="0.25">
      <c r="B27">
        <v>2022</v>
      </c>
      <c r="C27">
        <v>220727</v>
      </c>
      <c r="D27" s="14" t="s">
        <v>47</v>
      </c>
      <c r="E27" s="14" t="s">
        <v>87</v>
      </c>
      <c r="F27" s="14" t="s">
        <v>43</v>
      </c>
      <c r="G27" s="14" t="s">
        <v>45</v>
      </c>
      <c r="H27" s="14" t="s">
        <v>50</v>
      </c>
      <c r="I27" s="14" t="s">
        <v>51</v>
      </c>
      <c r="J27" s="14" t="s">
        <v>130</v>
      </c>
      <c r="K27" s="14" t="s">
        <v>55</v>
      </c>
      <c r="L27" s="1">
        <v>44987</v>
      </c>
      <c r="M27" t="s">
        <v>58</v>
      </c>
      <c r="N27" s="14" t="s">
        <v>58</v>
      </c>
      <c r="O27" s="29">
        <v>20160000</v>
      </c>
      <c r="P27" s="29">
        <v>4032000</v>
      </c>
      <c r="Q27" s="29">
        <v>24192000</v>
      </c>
      <c r="R27" s="14">
        <v>30</v>
      </c>
      <c r="S27" s="14">
        <v>180</v>
      </c>
      <c r="T27" s="1">
        <v>44841</v>
      </c>
      <c r="U27" s="1">
        <v>44854</v>
      </c>
      <c r="V27" s="14">
        <v>150</v>
      </c>
      <c r="W27" s="1">
        <v>45036</v>
      </c>
      <c r="X27" s="29">
        <v>20160000</v>
      </c>
      <c r="Y27" s="14">
        <f>$D$5-Contratos[[#This Row],[Fecha de Inicio]]</f>
        <v>162</v>
      </c>
      <c r="Z27" s="14">
        <f>ROUND(Contratos[[#This Row],[dias ejecutados]]/(Contratos[[#This Row],[Fecha Finalizacion Programada]]-Contratos[[#This Row],[Fecha de Inicio]])*100,2)</f>
        <v>89.01</v>
      </c>
      <c r="AA27" s="29">
        <v>9542400</v>
      </c>
      <c r="AB27" s="29">
        <v>6585600</v>
      </c>
      <c r="AC27" s="56">
        <v>1</v>
      </c>
      <c r="AD27" s="52">
        <v>4032000</v>
      </c>
      <c r="AE27" s="29">
        <v>24192000</v>
      </c>
      <c r="AF27" s="56">
        <v>180</v>
      </c>
    </row>
    <row r="28" spans="2:32" x14ac:dyDescent="0.25">
      <c r="B28">
        <v>2022</v>
      </c>
      <c r="C28">
        <v>220721</v>
      </c>
      <c r="D28" s="14" t="s">
        <v>47</v>
      </c>
      <c r="E28" s="14" t="s">
        <v>93</v>
      </c>
      <c r="F28" s="14" t="s">
        <v>43</v>
      </c>
      <c r="G28" s="14" t="s">
        <v>45</v>
      </c>
      <c r="H28" s="14" t="s">
        <v>50</v>
      </c>
      <c r="I28" s="14" t="s">
        <v>51</v>
      </c>
      <c r="J28" s="14" t="s">
        <v>136</v>
      </c>
      <c r="K28" s="14" t="s">
        <v>55</v>
      </c>
      <c r="L28" s="1">
        <v>45001</v>
      </c>
      <c r="M28" t="s">
        <v>58</v>
      </c>
      <c r="N28" s="14" t="s">
        <v>58</v>
      </c>
      <c r="O28" s="29">
        <v>46520000</v>
      </c>
      <c r="P28" s="29">
        <v>9304000</v>
      </c>
      <c r="Q28" s="29">
        <v>55824000</v>
      </c>
      <c r="R28" s="14">
        <v>30</v>
      </c>
      <c r="S28" s="14">
        <v>180</v>
      </c>
      <c r="T28" s="1">
        <v>44845</v>
      </c>
      <c r="U28" s="1">
        <v>44852</v>
      </c>
      <c r="V28" s="14">
        <v>150</v>
      </c>
      <c r="W28" s="1">
        <v>45034</v>
      </c>
      <c r="X28" s="29">
        <v>46520000</v>
      </c>
      <c r="Y28" s="14">
        <f>$D$5-Contratos[[#This Row],[Fecha de Inicio]]</f>
        <v>164</v>
      </c>
      <c r="Z28" s="14">
        <f>ROUND(Contratos[[#This Row],[dias ejecutados]]/(Contratos[[#This Row],[Fecha Finalizacion Programada]]-Contratos[[#This Row],[Fecha de Inicio]])*100,2)</f>
        <v>90.11</v>
      </c>
      <c r="AA28" s="29">
        <v>13335733</v>
      </c>
      <c r="AB28" s="29">
        <v>42488267</v>
      </c>
      <c r="AC28" s="56">
        <v>1</v>
      </c>
      <c r="AD28" s="52">
        <v>9304000</v>
      </c>
      <c r="AE28" s="29">
        <v>55824000</v>
      </c>
      <c r="AF28" s="56">
        <v>180</v>
      </c>
    </row>
    <row r="29" spans="2:32" x14ac:dyDescent="0.25">
      <c r="B29">
        <v>2022</v>
      </c>
      <c r="C29">
        <v>220699</v>
      </c>
      <c r="D29" s="14" t="s">
        <v>47</v>
      </c>
      <c r="E29" s="14" t="s">
        <v>82</v>
      </c>
      <c r="F29" s="14" t="s">
        <v>43</v>
      </c>
      <c r="G29" s="14" t="s">
        <v>45</v>
      </c>
      <c r="H29" s="14" t="s">
        <v>50</v>
      </c>
      <c r="I29" s="14" t="s">
        <v>51</v>
      </c>
      <c r="J29" s="14" t="s">
        <v>125</v>
      </c>
      <c r="K29" s="14" t="s">
        <v>55</v>
      </c>
      <c r="L29" s="1">
        <v>44994</v>
      </c>
      <c r="M29" t="s">
        <v>58</v>
      </c>
      <c r="N29" s="14" t="s">
        <v>58</v>
      </c>
      <c r="O29" s="29">
        <v>16285000</v>
      </c>
      <c r="P29" s="29">
        <v>3257000</v>
      </c>
      <c r="Q29" s="29">
        <v>19542000</v>
      </c>
      <c r="R29" s="14">
        <v>30</v>
      </c>
      <c r="S29" s="14">
        <v>180</v>
      </c>
      <c r="T29" s="1">
        <v>44840</v>
      </c>
      <c r="U29" s="1">
        <v>44846</v>
      </c>
      <c r="V29" s="14">
        <v>150</v>
      </c>
      <c r="W29" s="1">
        <v>45028</v>
      </c>
      <c r="X29" s="29">
        <v>16285000</v>
      </c>
      <c r="Y29" s="14">
        <f>$D$5-Contratos[[#This Row],[Fecha de Inicio]]</f>
        <v>170</v>
      </c>
      <c r="Z29" s="14">
        <f>ROUND(Contratos[[#This Row],[dias ejecutados]]/(Contratos[[#This Row],[Fecha Finalizacion Programada]]-Contratos[[#This Row],[Fecha de Inicio]])*100,2)</f>
        <v>93.41</v>
      </c>
      <c r="AA29" s="29">
        <v>11833767</v>
      </c>
      <c r="AB29" s="29">
        <v>4451233</v>
      </c>
      <c r="AC29" s="56">
        <v>1</v>
      </c>
      <c r="AD29" s="52">
        <v>3257000</v>
      </c>
      <c r="AE29" s="29">
        <v>19542000</v>
      </c>
      <c r="AF29" s="56">
        <v>180</v>
      </c>
    </row>
    <row r="30" spans="2:32" x14ac:dyDescent="0.25">
      <c r="B30">
        <v>2022</v>
      </c>
      <c r="C30">
        <v>220716</v>
      </c>
      <c r="D30" s="14" t="s">
        <v>47</v>
      </c>
      <c r="E30" s="14" t="s">
        <v>94</v>
      </c>
      <c r="F30" s="14" t="s">
        <v>43</v>
      </c>
      <c r="G30" s="14" t="s">
        <v>59</v>
      </c>
      <c r="H30" s="14" t="s">
        <v>50</v>
      </c>
      <c r="I30" s="14" t="s">
        <v>51</v>
      </c>
      <c r="J30" s="14" t="s">
        <v>137</v>
      </c>
      <c r="K30" s="14" t="s">
        <v>55</v>
      </c>
      <c r="L30" s="1">
        <v>44991</v>
      </c>
      <c r="M30" t="s">
        <v>58</v>
      </c>
      <c r="N30" s="14" t="s">
        <v>58</v>
      </c>
      <c r="O30" s="29">
        <v>11630000</v>
      </c>
      <c r="P30" s="29">
        <v>2326000</v>
      </c>
      <c r="Q30" s="29">
        <v>13956000</v>
      </c>
      <c r="R30" s="14">
        <v>30</v>
      </c>
      <c r="S30" s="14">
        <v>180</v>
      </c>
      <c r="T30" s="1">
        <v>44841</v>
      </c>
      <c r="U30" s="1">
        <v>44841</v>
      </c>
      <c r="V30" s="14">
        <v>150</v>
      </c>
      <c r="W30" s="1">
        <v>45023</v>
      </c>
      <c r="X30" s="29">
        <v>11630000</v>
      </c>
      <c r="Y30" s="14">
        <f>$D$5-Contratos[[#This Row],[Fecha de Inicio]]</f>
        <v>175</v>
      </c>
      <c r="Z30" s="14">
        <f>ROUND(Contratos[[#This Row],[dias ejecutados]]/(Contratos[[#This Row],[Fecha Finalizacion Programada]]-Contratos[[#This Row],[Fecha de Inicio]])*100,2)</f>
        <v>96.15</v>
      </c>
      <c r="AA30" s="29">
        <v>8838800</v>
      </c>
      <c r="AB30" s="29">
        <v>2791200</v>
      </c>
      <c r="AC30" s="56">
        <v>1</v>
      </c>
      <c r="AD30" s="52">
        <v>2326000</v>
      </c>
      <c r="AE30" s="29">
        <v>13956000</v>
      </c>
      <c r="AF30" s="56">
        <v>180</v>
      </c>
    </row>
    <row r="31" spans="2:32" x14ac:dyDescent="0.25">
      <c r="B31">
        <v>2022</v>
      </c>
      <c r="C31">
        <v>220747</v>
      </c>
      <c r="D31" s="14" t="s">
        <v>47</v>
      </c>
      <c r="E31" s="14" t="s">
        <v>95</v>
      </c>
      <c r="F31" s="14" t="s">
        <v>43</v>
      </c>
      <c r="G31" s="14" t="s">
        <v>45</v>
      </c>
      <c r="H31" s="14" t="s">
        <v>50</v>
      </c>
      <c r="I31" s="14" t="s">
        <v>51</v>
      </c>
      <c r="J31" s="14" t="s">
        <v>138</v>
      </c>
      <c r="K31" s="14" t="s">
        <v>55</v>
      </c>
      <c r="L31" s="1">
        <v>44991</v>
      </c>
      <c r="M31" t="s">
        <v>58</v>
      </c>
      <c r="N31" s="14" t="s">
        <v>58</v>
      </c>
      <c r="O31" s="29">
        <v>16285000</v>
      </c>
      <c r="P31" s="29">
        <v>3257000</v>
      </c>
      <c r="Q31" s="29">
        <v>19542000</v>
      </c>
      <c r="R31" s="14">
        <v>30</v>
      </c>
      <c r="S31" s="14">
        <v>180</v>
      </c>
      <c r="T31" s="1">
        <v>44850</v>
      </c>
      <c r="U31" s="1">
        <v>44855</v>
      </c>
      <c r="V31" s="14">
        <v>150</v>
      </c>
      <c r="W31" s="1">
        <v>45037</v>
      </c>
      <c r="X31" s="29">
        <v>16285000</v>
      </c>
      <c r="Y31" s="14">
        <f>$D$5-Contratos[[#This Row],[Fecha de Inicio]]</f>
        <v>161</v>
      </c>
      <c r="Z31" s="14">
        <f>ROUND(Contratos[[#This Row],[dias ejecutados]]/(Contratos[[#This Row],[Fecha Finalizacion Programada]]-Contratos[[#This Row],[Fecha de Inicio]])*100,2)</f>
        <v>88.46</v>
      </c>
      <c r="AA31" s="29">
        <v>1051171</v>
      </c>
      <c r="AB31" s="29">
        <v>11942334</v>
      </c>
      <c r="AC31" s="56">
        <v>1</v>
      </c>
      <c r="AD31" s="52">
        <v>3257000</v>
      </c>
      <c r="AE31" s="29">
        <v>19542000</v>
      </c>
      <c r="AF31" s="56">
        <v>180</v>
      </c>
    </row>
    <row r="32" spans="2:32" x14ac:dyDescent="0.25">
      <c r="B32">
        <v>2022</v>
      </c>
      <c r="C32">
        <v>220655</v>
      </c>
      <c r="D32" s="14" t="s">
        <v>47</v>
      </c>
      <c r="E32" s="14" t="s">
        <v>96</v>
      </c>
      <c r="F32" s="14" t="s">
        <v>43</v>
      </c>
      <c r="G32" s="14" t="s">
        <v>45</v>
      </c>
      <c r="H32" s="14" t="s">
        <v>50</v>
      </c>
      <c r="I32" s="14" t="s">
        <v>51</v>
      </c>
      <c r="J32" s="14" t="s">
        <v>139</v>
      </c>
      <c r="K32" s="14" t="s">
        <v>55</v>
      </c>
      <c r="L32" s="1">
        <v>44988</v>
      </c>
      <c r="M32" t="s">
        <v>58</v>
      </c>
      <c r="N32" s="14" t="s">
        <v>58</v>
      </c>
      <c r="O32" s="29">
        <v>34890000</v>
      </c>
      <c r="P32" s="29">
        <v>6978000</v>
      </c>
      <c r="Q32" s="29">
        <v>41868000</v>
      </c>
      <c r="R32" s="14">
        <v>30</v>
      </c>
      <c r="S32" s="14">
        <v>180</v>
      </c>
      <c r="T32" s="1">
        <v>44831</v>
      </c>
      <c r="U32" s="1">
        <v>44840</v>
      </c>
      <c r="V32" s="14">
        <v>150</v>
      </c>
      <c r="W32" s="1">
        <v>45022</v>
      </c>
      <c r="X32" s="29">
        <v>34890000</v>
      </c>
      <c r="Y32" s="14">
        <f>$D$5-Contratos[[#This Row],[Fecha de Inicio]]</f>
        <v>176</v>
      </c>
      <c r="Z32" s="14">
        <f>ROUND(Contratos[[#This Row],[dias ejecutados]]/(Contratos[[#This Row],[Fecha Finalizacion Programada]]-Contratos[[#This Row],[Fecha de Inicio]])*100,2)</f>
        <v>96.7</v>
      </c>
      <c r="AA32" s="29">
        <v>6624581</v>
      </c>
      <c r="AB32" s="29">
        <v>29075000</v>
      </c>
      <c r="AC32" s="56">
        <v>1</v>
      </c>
      <c r="AD32" s="52">
        <v>6978000</v>
      </c>
      <c r="AE32" s="29">
        <v>41868000</v>
      </c>
      <c r="AF32" s="56">
        <v>180</v>
      </c>
    </row>
    <row r="33" spans="2:32" x14ac:dyDescent="0.25">
      <c r="B33">
        <v>2022</v>
      </c>
      <c r="C33">
        <v>220725</v>
      </c>
      <c r="D33" s="14" t="s">
        <v>47</v>
      </c>
      <c r="E33" s="14" t="s">
        <v>94</v>
      </c>
      <c r="F33" s="14" t="s">
        <v>43</v>
      </c>
      <c r="G33" s="14" t="s">
        <v>59</v>
      </c>
      <c r="H33" s="14" t="s">
        <v>50</v>
      </c>
      <c r="I33" s="14" t="s">
        <v>51</v>
      </c>
      <c r="J33" s="14" t="s">
        <v>137</v>
      </c>
      <c r="K33" s="14" t="s">
        <v>55</v>
      </c>
      <c r="L33" s="1">
        <v>44992</v>
      </c>
      <c r="M33" t="s">
        <v>58</v>
      </c>
      <c r="N33" s="14" t="s">
        <v>58</v>
      </c>
      <c r="O33" s="29">
        <v>11630000</v>
      </c>
      <c r="P33" s="29">
        <v>2326000</v>
      </c>
      <c r="Q33" s="29">
        <v>13956000</v>
      </c>
      <c r="R33" s="14">
        <v>30</v>
      </c>
      <c r="S33" s="14">
        <v>180</v>
      </c>
      <c r="T33" s="1">
        <v>44841</v>
      </c>
      <c r="U33" s="1">
        <v>44848</v>
      </c>
      <c r="V33" s="14">
        <v>150</v>
      </c>
      <c r="W33" s="1">
        <v>45030</v>
      </c>
      <c r="X33" s="29">
        <v>11630000</v>
      </c>
      <c r="Y33" s="14">
        <f>$D$5-Contratos[[#This Row],[Fecha de Inicio]]</f>
        <v>168</v>
      </c>
      <c r="Z33" s="14">
        <f>ROUND(Contratos[[#This Row],[dias ejecutados]]/(Contratos[[#This Row],[Fecha Finalizacion Programada]]-Contratos[[#This Row],[Fecha de Inicio]])*100,2)</f>
        <v>92.31</v>
      </c>
      <c r="AA33" s="29">
        <v>4186800</v>
      </c>
      <c r="AB33" s="29">
        <v>9769200</v>
      </c>
      <c r="AC33" s="56">
        <v>1</v>
      </c>
      <c r="AD33" s="52">
        <v>2326000</v>
      </c>
      <c r="AE33" s="29">
        <v>13956000</v>
      </c>
      <c r="AF33" s="56">
        <v>180</v>
      </c>
    </row>
    <row r="34" spans="2:32" x14ac:dyDescent="0.25">
      <c r="B34">
        <v>2022</v>
      </c>
      <c r="C34">
        <v>220656</v>
      </c>
      <c r="D34" s="14" t="s">
        <v>47</v>
      </c>
      <c r="E34" s="14" t="s">
        <v>71</v>
      </c>
      <c r="F34" s="14" t="s">
        <v>43</v>
      </c>
      <c r="G34" s="14" t="s">
        <v>45</v>
      </c>
      <c r="H34" s="14" t="s">
        <v>50</v>
      </c>
      <c r="I34" s="14" t="s">
        <v>51</v>
      </c>
      <c r="J34" s="14" t="s">
        <v>60</v>
      </c>
      <c r="K34" s="14" t="s">
        <v>55</v>
      </c>
      <c r="L34" s="1">
        <v>44988</v>
      </c>
      <c r="M34" t="s">
        <v>58</v>
      </c>
      <c r="N34" s="14" t="s">
        <v>58</v>
      </c>
      <c r="O34" s="29">
        <v>24675000</v>
      </c>
      <c r="P34" s="29">
        <v>4935000</v>
      </c>
      <c r="Q34" s="29">
        <v>29610000</v>
      </c>
      <c r="R34" s="14">
        <v>30</v>
      </c>
      <c r="S34" s="14">
        <v>180</v>
      </c>
      <c r="T34" s="1">
        <v>44832</v>
      </c>
      <c r="U34" s="1">
        <v>44840</v>
      </c>
      <c r="V34" s="14">
        <v>150</v>
      </c>
      <c r="W34" s="1">
        <v>45022</v>
      </c>
      <c r="X34" s="29">
        <v>24675000</v>
      </c>
      <c r="Y34" s="14">
        <f>$D$5-Contratos[[#This Row],[Fecha de Inicio]]</f>
        <v>176</v>
      </c>
      <c r="Z34" s="14">
        <f>ROUND(Contratos[[#This Row],[dias ejecutados]]/(Contratos[[#This Row],[Fecha Finalizacion Programada]]-Contratos[[#This Row],[Fecha de Inicio]])*100,2)</f>
        <v>96.7</v>
      </c>
      <c r="AA34" s="29">
        <v>9047500</v>
      </c>
      <c r="AB34" s="29">
        <v>15627500</v>
      </c>
      <c r="AC34" s="56">
        <v>1</v>
      </c>
      <c r="AD34" s="52">
        <v>4935000</v>
      </c>
      <c r="AE34" s="29">
        <v>29610000</v>
      </c>
      <c r="AF34" s="56">
        <v>180</v>
      </c>
    </row>
    <row r="35" spans="2:32" x14ac:dyDescent="0.25">
      <c r="B35">
        <v>2022</v>
      </c>
      <c r="C35">
        <v>220659</v>
      </c>
      <c r="D35" s="14" t="s">
        <v>47</v>
      </c>
      <c r="E35" s="14" t="s">
        <v>97</v>
      </c>
      <c r="F35" s="14" t="s">
        <v>43</v>
      </c>
      <c r="G35" s="14" t="s">
        <v>45</v>
      </c>
      <c r="H35" s="14" t="s">
        <v>50</v>
      </c>
      <c r="I35" s="14" t="s">
        <v>51</v>
      </c>
      <c r="J35" s="14" t="s">
        <v>140</v>
      </c>
      <c r="K35" s="14" t="s">
        <v>55</v>
      </c>
      <c r="L35" s="1">
        <v>44988</v>
      </c>
      <c r="M35" t="s">
        <v>58</v>
      </c>
      <c r="N35" s="14" t="s">
        <v>58</v>
      </c>
      <c r="O35" s="29">
        <v>35280000</v>
      </c>
      <c r="P35" s="29">
        <v>7056000</v>
      </c>
      <c r="Q35" s="29">
        <v>42336000</v>
      </c>
      <c r="R35" s="14">
        <v>30</v>
      </c>
      <c r="S35" s="14">
        <v>180</v>
      </c>
      <c r="T35" s="1">
        <v>44832</v>
      </c>
      <c r="U35" s="1">
        <v>44838</v>
      </c>
      <c r="V35" s="14">
        <v>150</v>
      </c>
      <c r="W35" s="1">
        <v>45020</v>
      </c>
      <c r="X35" s="29">
        <v>35280000</v>
      </c>
      <c r="Y35" s="14">
        <f>$D$5-Contratos[[#This Row],[Fecha de Inicio]]</f>
        <v>178</v>
      </c>
      <c r="Z35" s="14">
        <f>ROUND(Contratos[[#This Row],[dias ejecutados]]/(Contratos[[#This Row],[Fecha Finalizacion Programada]]-Contratos[[#This Row],[Fecha de Inicio]])*100,2)</f>
        <v>97.8</v>
      </c>
      <c r="AA35" s="29">
        <v>13406400</v>
      </c>
      <c r="AB35" s="29">
        <v>21873600</v>
      </c>
      <c r="AC35" s="56">
        <v>1</v>
      </c>
      <c r="AD35" s="52">
        <v>7056000</v>
      </c>
      <c r="AE35" s="29">
        <v>42336000</v>
      </c>
      <c r="AF35" s="56">
        <v>180</v>
      </c>
    </row>
    <row r="36" spans="2:32" x14ac:dyDescent="0.25">
      <c r="B36">
        <v>2022</v>
      </c>
      <c r="C36">
        <v>220758</v>
      </c>
      <c r="D36" s="14" t="s">
        <v>47</v>
      </c>
      <c r="E36" s="14" t="s">
        <v>98</v>
      </c>
      <c r="F36" s="14" t="s">
        <v>43</v>
      </c>
      <c r="G36" s="14" t="s">
        <v>59</v>
      </c>
      <c r="H36" s="14" t="s">
        <v>50</v>
      </c>
      <c r="I36" s="14" t="s">
        <v>51</v>
      </c>
      <c r="J36" s="14" t="s">
        <v>141</v>
      </c>
      <c r="K36" s="14" t="s">
        <v>55</v>
      </c>
      <c r="L36" s="1">
        <v>44991</v>
      </c>
      <c r="M36" t="s">
        <v>58</v>
      </c>
      <c r="N36" s="14" t="s">
        <v>58</v>
      </c>
      <c r="O36" s="29">
        <v>8946000</v>
      </c>
      <c r="P36" s="29">
        <v>1988000</v>
      </c>
      <c r="Q36" s="29">
        <v>10934000</v>
      </c>
      <c r="R36" s="14">
        <v>30</v>
      </c>
      <c r="S36" s="14">
        <v>165</v>
      </c>
      <c r="T36" s="1">
        <v>44848</v>
      </c>
      <c r="U36" s="1">
        <v>44853</v>
      </c>
      <c r="V36" s="14">
        <v>135</v>
      </c>
      <c r="W36" s="1">
        <v>45022</v>
      </c>
      <c r="X36" s="29">
        <v>8946000</v>
      </c>
      <c r="Y36" s="14">
        <f>$D$5-Contratos[[#This Row],[Fecha de Inicio]]</f>
        <v>163</v>
      </c>
      <c r="Z36" s="14">
        <f>ROUND(Contratos[[#This Row],[dias ejecutados]]/(Contratos[[#This Row],[Fecha Finalizacion Programada]]-Contratos[[#This Row],[Fecha de Inicio]])*100,2)</f>
        <v>96.45</v>
      </c>
      <c r="AA36" s="29">
        <v>2783200</v>
      </c>
      <c r="AB36" s="29">
        <v>4174796</v>
      </c>
      <c r="AC36" s="56">
        <v>1</v>
      </c>
      <c r="AD36" s="52">
        <v>1988000</v>
      </c>
      <c r="AE36" s="29">
        <v>10934000</v>
      </c>
      <c r="AF36" s="56">
        <v>165</v>
      </c>
    </row>
    <row r="37" spans="2:32" x14ac:dyDescent="0.25">
      <c r="B37">
        <v>2022</v>
      </c>
      <c r="C37">
        <v>220771</v>
      </c>
      <c r="D37" s="14" t="s">
        <v>47</v>
      </c>
      <c r="E37" s="14" t="s">
        <v>95</v>
      </c>
      <c r="F37" s="14" t="s">
        <v>43</v>
      </c>
      <c r="G37" s="14" t="s">
        <v>45</v>
      </c>
      <c r="H37" s="14" t="s">
        <v>50</v>
      </c>
      <c r="I37" s="14" t="s">
        <v>51</v>
      </c>
      <c r="J37" s="14" t="s">
        <v>138</v>
      </c>
      <c r="K37" s="14" t="s">
        <v>55</v>
      </c>
      <c r="L37" s="1">
        <v>44994</v>
      </c>
      <c r="M37" t="s">
        <v>58</v>
      </c>
      <c r="N37" s="14" t="s">
        <v>58</v>
      </c>
      <c r="O37" s="29">
        <v>16285000</v>
      </c>
      <c r="P37" s="29">
        <v>3257000</v>
      </c>
      <c r="Q37" s="29">
        <v>19542000</v>
      </c>
      <c r="R37" s="14">
        <v>30</v>
      </c>
      <c r="S37" s="14">
        <v>180</v>
      </c>
      <c r="T37" s="1">
        <v>44850</v>
      </c>
      <c r="U37" s="1">
        <v>44853</v>
      </c>
      <c r="V37" s="14">
        <v>150</v>
      </c>
      <c r="W37" s="1">
        <v>45035</v>
      </c>
      <c r="X37" s="29">
        <v>16285000</v>
      </c>
      <c r="Y37" s="14">
        <f>$D$5-Contratos[[#This Row],[Fecha de Inicio]]</f>
        <v>163</v>
      </c>
      <c r="Z37" s="14">
        <f>ROUND(Contratos[[#This Row],[dias ejecutados]]/(Contratos[[#This Row],[Fecha Finalizacion Programada]]-Contratos[[#This Row],[Fecha de Inicio]])*100,2)</f>
        <v>89.56</v>
      </c>
      <c r="AA37" s="29">
        <v>4559800</v>
      </c>
      <c r="AB37" s="29">
        <v>14982200</v>
      </c>
      <c r="AC37" s="56">
        <v>1</v>
      </c>
      <c r="AD37" s="52">
        <v>3257000</v>
      </c>
      <c r="AE37" s="29">
        <v>19542000</v>
      </c>
      <c r="AF37" s="56">
        <v>180</v>
      </c>
    </row>
    <row r="38" spans="2:32" x14ac:dyDescent="0.25">
      <c r="B38">
        <v>2022</v>
      </c>
      <c r="C38">
        <v>220735</v>
      </c>
      <c r="D38" s="14" t="s">
        <v>47</v>
      </c>
      <c r="E38" s="14" t="s">
        <v>99</v>
      </c>
      <c r="F38" s="14" t="s">
        <v>43</v>
      </c>
      <c r="G38" s="14" t="s">
        <v>59</v>
      </c>
      <c r="H38" s="14" t="s">
        <v>50</v>
      </c>
      <c r="I38" s="14" t="s">
        <v>51</v>
      </c>
      <c r="J38" s="14" t="s">
        <v>142</v>
      </c>
      <c r="K38" s="14" t="s">
        <v>55</v>
      </c>
      <c r="L38" s="1">
        <v>44995</v>
      </c>
      <c r="M38" t="s">
        <v>58</v>
      </c>
      <c r="N38" s="14" t="s">
        <v>58</v>
      </c>
      <c r="O38" s="29">
        <v>11630000</v>
      </c>
      <c r="P38" s="29">
        <v>2326000</v>
      </c>
      <c r="Q38" s="29">
        <v>13956000</v>
      </c>
      <c r="R38" s="14">
        <v>30</v>
      </c>
      <c r="S38" s="14">
        <v>180</v>
      </c>
      <c r="T38" s="1">
        <v>44844</v>
      </c>
      <c r="U38" s="1">
        <v>44845</v>
      </c>
      <c r="V38" s="14">
        <v>150</v>
      </c>
      <c r="W38" s="1">
        <v>45027</v>
      </c>
      <c r="X38" s="29">
        <v>11630000</v>
      </c>
      <c r="Y38" s="14">
        <f>$D$5-Contratos[[#This Row],[Fecha de Inicio]]</f>
        <v>171</v>
      </c>
      <c r="Z38" s="14">
        <f>ROUND(Contratos[[#This Row],[dias ejecutados]]/(Contratos[[#This Row],[Fecha Finalizacion Programada]]-Contratos[[#This Row],[Fecha de Inicio]])*100,2)</f>
        <v>93.96</v>
      </c>
      <c r="AA38" s="29">
        <v>1550667</v>
      </c>
      <c r="AB38" s="29">
        <v>10079333</v>
      </c>
      <c r="AC38" s="56">
        <v>1</v>
      </c>
      <c r="AD38" s="52">
        <v>2326000</v>
      </c>
      <c r="AE38" s="29">
        <v>13956000</v>
      </c>
      <c r="AF38" s="56">
        <v>180</v>
      </c>
    </row>
    <row r="39" spans="2:32" x14ac:dyDescent="0.25">
      <c r="B39">
        <v>2022</v>
      </c>
      <c r="C39">
        <v>220715</v>
      </c>
      <c r="D39" s="14" t="s">
        <v>47</v>
      </c>
      <c r="E39" s="14" t="s">
        <v>94</v>
      </c>
      <c r="F39" s="14" t="s">
        <v>43</v>
      </c>
      <c r="G39" s="14" t="s">
        <v>59</v>
      </c>
      <c r="H39" s="14" t="s">
        <v>50</v>
      </c>
      <c r="I39" s="14" t="s">
        <v>51</v>
      </c>
      <c r="J39" s="14" t="s">
        <v>137</v>
      </c>
      <c r="K39" s="14" t="s">
        <v>55</v>
      </c>
      <c r="L39" s="1">
        <v>44988</v>
      </c>
      <c r="M39" t="s">
        <v>58</v>
      </c>
      <c r="N39" s="14" t="s">
        <v>58</v>
      </c>
      <c r="O39" s="29">
        <v>11630000</v>
      </c>
      <c r="P39" s="29">
        <v>2326000</v>
      </c>
      <c r="Q39" s="29">
        <v>13956000</v>
      </c>
      <c r="R39" s="14">
        <v>30</v>
      </c>
      <c r="S39" s="14">
        <v>180</v>
      </c>
      <c r="T39" s="1">
        <v>44841</v>
      </c>
      <c r="U39" s="1">
        <v>44844</v>
      </c>
      <c r="V39" s="14">
        <v>150</v>
      </c>
      <c r="W39" s="1">
        <v>45026</v>
      </c>
      <c r="X39" s="29">
        <v>11630000</v>
      </c>
      <c r="Y39" s="14">
        <f>$D$5-Contratos[[#This Row],[Fecha de Inicio]]</f>
        <v>172</v>
      </c>
      <c r="Z39" s="14">
        <f>ROUND(Contratos[[#This Row],[dias ejecutados]]/(Contratos[[#This Row],[Fecha Finalizacion Programada]]-Contratos[[#This Row],[Fecha de Inicio]])*100,2)</f>
        <v>94.51</v>
      </c>
      <c r="AA39" s="29">
        <v>6280200</v>
      </c>
      <c r="AB39" s="29">
        <v>3023800</v>
      </c>
      <c r="AC39" s="56">
        <v>1</v>
      </c>
      <c r="AD39" s="52">
        <v>2326000</v>
      </c>
      <c r="AE39" s="29">
        <v>13956000</v>
      </c>
      <c r="AF39" s="56">
        <v>180</v>
      </c>
    </row>
    <row r="40" spans="2:32" x14ac:dyDescent="0.25">
      <c r="B40">
        <v>2022</v>
      </c>
      <c r="C40">
        <v>220751</v>
      </c>
      <c r="D40" s="14" t="s">
        <v>47</v>
      </c>
      <c r="E40" s="14" t="s">
        <v>94</v>
      </c>
      <c r="F40" s="14" t="s">
        <v>43</v>
      </c>
      <c r="G40" s="14" t="s">
        <v>59</v>
      </c>
      <c r="H40" s="14" t="s">
        <v>50</v>
      </c>
      <c r="I40" s="14" t="s">
        <v>51</v>
      </c>
      <c r="J40" s="14" t="s">
        <v>137</v>
      </c>
      <c r="K40" s="14" t="s">
        <v>55</v>
      </c>
      <c r="L40" s="1">
        <v>44991</v>
      </c>
      <c r="M40" t="s">
        <v>58</v>
      </c>
      <c r="N40" s="14" t="s">
        <v>58</v>
      </c>
      <c r="O40" s="29">
        <v>11630000</v>
      </c>
      <c r="P40" s="29">
        <v>2326000</v>
      </c>
      <c r="Q40" s="29">
        <v>13956000</v>
      </c>
      <c r="R40" s="14">
        <v>30</v>
      </c>
      <c r="S40" s="14">
        <v>180</v>
      </c>
      <c r="T40" s="1">
        <v>44847</v>
      </c>
      <c r="U40" s="1">
        <v>44855</v>
      </c>
      <c r="V40" s="14">
        <v>150</v>
      </c>
      <c r="W40" s="1">
        <v>45037</v>
      </c>
      <c r="X40" s="29">
        <v>11630000</v>
      </c>
      <c r="Y40" s="14">
        <f>$D$5-Contratos[[#This Row],[Fecha de Inicio]]</f>
        <v>161</v>
      </c>
      <c r="Z40" s="14">
        <f>ROUND(Contratos[[#This Row],[dias ejecutados]]/(Contratos[[#This Row],[Fecha Finalizacion Programada]]-Contratos[[#This Row],[Fecha de Inicio]])*100,2)</f>
        <v>88.46</v>
      </c>
      <c r="AA40" s="29">
        <v>3101333</v>
      </c>
      <c r="AB40" s="29">
        <v>10854667</v>
      </c>
      <c r="AC40" s="56">
        <v>1</v>
      </c>
      <c r="AD40" s="52">
        <v>2326000</v>
      </c>
      <c r="AE40" s="29">
        <v>13956000</v>
      </c>
      <c r="AF40" s="56">
        <v>180</v>
      </c>
    </row>
    <row r="41" spans="2:32" x14ac:dyDescent="0.25">
      <c r="B41">
        <v>2022</v>
      </c>
      <c r="C41">
        <v>220745</v>
      </c>
      <c r="D41" s="14" t="s">
        <v>47</v>
      </c>
      <c r="E41" s="14" t="s">
        <v>100</v>
      </c>
      <c r="F41" s="14" t="s">
        <v>43</v>
      </c>
      <c r="G41" s="14" t="s">
        <v>45</v>
      </c>
      <c r="H41" s="14" t="s">
        <v>50</v>
      </c>
      <c r="I41" s="14" t="s">
        <v>51</v>
      </c>
      <c r="J41" s="14" t="s">
        <v>143</v>
      </c>
      <c r="K41" s="14" t="s">
        <v>55</v>
      </c>
      <c r="L41" s="1">
        <v>44994</v>
      </c>
      <c r="M41" t="s">
        <v>58</v>
      </c>
      <c r="N41" s="14" t="s">
        <v>58</v>
      </c>
      <c r="O41" s="29">
        <v>22225000</v>
      </c>
      <c r="P41" s="29">
        <v>4445000</v>
      </c>
      <c r="Q41" s="29">
        <v>26670000</v>
      </c>
      <c r="R41" s="14">
        <v>30</v>
      </c>
      <c r="S41" s="14">
        <v>180</v>
      </c>
      <c r="T41" s="1">
        <v>44847</v>
      </c>
      <c r="U41" s="1">
        <v>44855</v>
      </c>
      <c r="V41" s="14">
        <v>150</v>
      </c>
      <c r="W41" s="1">
        <v>45037</v>
      </c>
      <c r="X41" s="29">
        <v>22225000</v>
      </c>
      <c r="Y41" s="14">
        <f>$D$5-Contratos[[#This Row],[Fecha de Inicio]]</f>
        <v>161</v>
      </c>
      <c r="Z41" s="14">
        <f>ROUND(Contratos[[#This Row],[dias ejecutados]]/(Contratos[[#This Row],[Fecha Finalizacion Programada]]-Contratos[[#This Row],[Fecha de Inicio]])*100,2)</f>
        <v>88.46</v>
      </c>
      <c r="AA41" s="29">
        <v>4445000</v>
      </c>
      <c r="AB41" s="29">
        <v>22225000</v>
      </c>
      <c r="AC41" s="56">
        <v>1</v>
      </c>
      <c r="AD41" s="52">
        <v>4445000</v>
      </c>
      <c r="AE41" s="29">
        <v>26670000</v>
      </c>
      <c r="AF41" s="56">
        <v>180</v>
      </c>
    </row>
    <row r="42" spans="2:32" x14ac:dyDescent="0.25">
      <c r="B42">
        <v>2022</v>
      </c>
      <c r="C42">
        <v>220709</v>
      </c>
      <c r="D42" s="14" t="s">
        <v>47</v>
      </c>
      <c r="E42" s="14" t="s">
        <v>101</v>
      </c>
      <c r="F42" s="14" t="s">
        <v>43</v>
      </c>
      <c r="G42" s="14" t="s">
        <v>45</v>
      </c>
      <c r="H42" s="14" t="s">
        <v>50</v>
      </c>
      <c r="I42" s="14" t="s">
        <v>51</v>
      </c>
      <c r="J42" s="14" t="s">
        <v>144</v>
      </c>
      <c r="K42" s="14" t="s">
        <v>55</v>
      </c>
      <c r="L42" s="1">
        <v>44991</v>
      </c>
      <c r="M42" t="s">
        <v>58</v>
      </c>
      <c r="N42" s="14" t="s">
        <v>58</v>
      </c>
      <c r="O42" s="29">
        <v>20934000</v>
      </c>
      <c r="P42" s="29">
        <v>4652000</v>
      </c>
      <c r="Q42" s="29">
        <v>25586000</v>
      </c>
      <c r="R42" s="14">
        <v>30</v>
      </c>
      <c r="S42" s="14">
        <v>165</v>
      </c>
      <c r="T42" s="1">
        <v>44839</v>
      </c>
      <c r="U42" s="1">
        <v>44854</v>
      </c>
      <c r="V42" s="14">
        <v>135</v>
      </c>
      <c r="W42" s="1">
        <v>45023</v>
      </c>
      <c r="X42" s="29">
        <v>20934000</v>
      </c>
      <c r="Y42" s="14">
        <f>$D$5-Contratos[[#This Row],[Fecha de Inicio]]</f>
        <v>162</v>
      </c>
      <c r="Z42" s="14">
        <f>ROUND(Contratos[[#This Row],[dias ejecutados]]/(Contratos[[#This Row],[Fecha Finalizacion Programada]]-Contratos[[#This Row],[Fecha de Inicio]])*100,2)</f>
        <v>95.86</v>
      </c>
      <c r="AA42" s="29">
        <v>4504202</v>
      </c>
      <c r="AB42" s="29">
        <v>9924267</v>
      </c>
      <c r="AC42" s="56">
        <v>1</v>
      </c>
      <c r="AD42" s="52">
        <v>4652000</v>
      </c>
      <c r="AE42" s="29">
        <v>25586000</v>
      </c>
      <c r="AF42" s="56">
        <v>165</v>
      </c>
    </row>
    <row r="43" spans="2:32" x14ac:dyDescent="0.25">
      <c r="B43">
        <v>2022</v>
      </c>
      <c r="C43">
        <v>220746</v>
      </c>
      <c r="D43" s="14" t="s">
        <v>47</v>
      </c>
      <c r="E43" s="14" t="s">
        <v>102</v>
      </c>
      <c r="F43" s="14" t="s">
        <v>43</v>
      </c>
      <c r="G43" s="14" t="s">
        <v>45</v>
      </c>
      <c r="H43" s="14" t="s">
        <v>50</v>
      </c>
      <c r="I43" s="14" t="s">
        <v>51</v>
      </c>
      <c r="J43" s="14" t="s">
        <v>145</v>
      </c>
      <c r="K43" s="14" t="s">
        <v>55</v>
      </c>
      <c r="L43" s="1">
        <v>45001</v>
      </c>
      <c r="M43" t="s">
        <v>58</v>
      </c>
      <c r="N43" s="14" t="s">
        <v>58</v>
      </c>
      <c r="O43" s="29">
        <v>35280000</v>
      </c>
      <c r="P43" s="29">
        <v>7056000</v>
      </c>
      <c r="Q43" s="29">
        <v>42336000</v>
      </c>
      <c r="R43" s="14">
        <v>30</v>
      </c>
      <c r="S43" s="14">
        <v>180</v>
      </c>
      <c r="T43" s="1">
        <v>44846</v>
      </c>
      <c r="U43" s="1">
        <v>44858</v>
      </c>
      <c r="V43" s="14">
        <v>150</v>
      </c>
      <c r="W43" s="1">
        <v>45040</v>
      </c>
      <c r="X43" s="29">
        <v>35280000</v>
      </c>
      <c r="Y43" s="14">
        <f>$D$5-Contratos[[#This Row],[Fecha de Inicio]]</f>
        <v>158</v>
      </c>
      <c r="Z43" s="14">
        <f>ROUND(Contratos[[#This Row],[dias ejecutados]]/(Contratos[[#This Row],[Fecha Finalizacion Programada]]-Contratos[[#This Row],[Fecha de Inicio]])*100,2)</f>
        <v>86.81</v>
      </c>
      <c r="AA43" s="29">
        <v>6708825</v>
      </c>
      <c r="AB43" s="29">
        <v>19521600</v>
      </c>
      <c r="AC43" s="56">
        <v>1</v>
      </c>
      <c r="AD43" s="52">
        <v>7056000</v>
      </c>
      <c r="AE43" s="29">
        <v>42336000</v>
      </c>
      <c r="AF43" s="56">
        <v>180</v>
      </c>
    </row>
    <row r="44" spans="2:32" x14ac:dyDescent="0.25">
      <c r="B44">
        <v>2022</v>
      </c>
      <c r="C44">
        <v>220723</v>
      </c>
      <c r="D44" s="14" t="s">
        <v>47</v>
      </c>
      <c r="E44" s="14" t="s">
        <v>74</v>
      </c>
      <c r="F44" s="14" t="s">
        <v>43</v>
      </c>
      <c r="G44" s="14" t="s">
        <v>59</v>
      </c>
      <c r="H44" s="14" t="s">
        <v>50</v>
      </c>
      <c r="I44" s="14" t="s">
        <v>51</v>
      </c>
      <c r="J44" s="14" t="s">
        <v>67</v>
      </c>
      <c r="K44" s="14" t="s">
        <v>55</v>
      </c>
      <c r="L44" s="1">
        <v>44994</v>
      </c>
      <c r="M44" t="s">
        <v>58</v>
      </c>
      <c r="N44" s="14" t="s">
        <v>58</v>
      </c>
      <c r="O44" s="29">
        <v>6980000</v>
      </c>
      <c r="P44" s="29">
        <v>1396000</v>
      </c>
      <c r="Q44" s="29">
        <v>8376000</v>
      </c>
      <c r="R44" s="14">
        <v>30</v>
      </c>
      <c r="S44" s="14">
        <v>180</v>
      </c>
      <c r="T44" s="1">
        <v>44841</v>
      </c>
      <c r="U44" s="1">
        <v>44844</v>
      </c>
      <c r="V44" s="14">
        <v>150</v>
      </c>
      <c r="W44" s="1">
        <v>45026</v>
      </c>
      <c r="X44" s="29">
        <v>6980000</v>
      </c>
      <c r="Y44" s="14">
        <f>$D$5-Contratos[[#This Row],[Fecha de Inicio]]</f>
        <v>172</v>
      </c>
      <c r="Z44" s="14">
        <f>ROUND(Contratos[[#This Row],[dias ejecutados]]/(Contratos[[#This Row],[Fecha Finalizacion Programada]]-Contratos[[#This Row],[Fecha de Inicio]])*100,2)</f>
        <v>94.51</v>
      </c>
      <c r="AA44" s="29">
        <v>977200</v>
      </c>
      <c r="AB44" s="29">
        <v>7398800</v>
      </c>
      <c r="AC44" s="56">
        <v>1</v>
      </c>
      <c r="AD44" s="52">
        <v>1396000</v>
      </c>
      <c r="AE44" s="29">
        <v>8376000</v>
      </c>
      <c r="AF44" s="56">
        <v>180</v>
      </c>
    </row>
    <row r="45" spans="2:32" x14ac:dyDescent="0.25">
      <c r="B45">
        <v>2022</v>
      </c>
      <c r="C45">
        <v>220700</v>
      </c>
      <c r="D45" s="14" t="s">
        <v>47</v>
      </c>
      <c r="E45" s="14" t="s">
        <v>82</v>
      </c>
      <c r="F45" s="14" t="s">
        <v>43</v>
      </c>
      <c r="G45" s="14" t="s">
        <v>45</v>
      </c>
      <c r="H45" s="14" t="s">
        <v>50</v>
      </c>
      <c r="I45" s="14" t="s">
        <v>51</v>
      </c>
      <c r="J45" s="14" t="s">
        <v>125</v>
      </c>
      <c r="K45" s="14" t="s">
        <v>55</v>
      </c>
      <c r="L45" s="1">
        <v>44994</v>
      </c>
      <c r="M45" t="s">
        <v>58</v>
      </c>
      <c r="N45" s="14" t="s">
        <v>58</v>
      </c>
      <c r="O45" s="29">
        <v>16285000</v>
      </c>
      <c r="P45" s="29">
        <v>3257000</v>
      </c>
      <c r="Q45" s="29">
        <v>19542000</v>
      </c>
      <c r="R45" s="14">
        <v>30</v>
      </c>
      <c r="S45" s="14">
        <v>180</v>
      </c>
      <c r="T45" s="1">
        <v>44840</v>
      </c>
      <c r="U45" s="1">
        <v>44847</v>
      </c>
      <c r="V45" s="14">
        <v>150</v>
      </c>
      <c r="W45" s="1">
        <v>45029</v>
      </c>
      <c r="X45" s="29">
        <v>16285000</v>
      </c>
      <c r="Y45" s="14">
        <f>$D$5-Contratos[[#This Row],[Fecha de Inicio]]</f>
        <v>169</v>
      </c>
      <c r="Z45" s="14">
        <f>ROUND(Contratos[[#This Row],[dias ejecutados]]/(Contratos[[#This Row],[Fecha Finalizacion Programada]]-Contratos[[#This Row],[Fecha de Inicio]])*100,2)</f>
        <v>92.86</v>
      </c>
      <c r="AA45" s="29">
        <v>1954200</v>
      </c>
      <c r="AB45" s="29">
        <v>17587800</v>
      </c>
      <c r="AC45" s="56">
        <v>1</v>
      </c>
      <c r="AD45" s="52">
        <v>3257000</v>
      </c>
      <c r="AE45" s="29">
        <v>19542000</v>
      </c>
      <c r="AF45" s="56">
        <v>180</v>
      </c>
    </row>
    <row r="46" spans="2:32" x14ac:dyDescent="0.25">
      <c r="B46">
        <v>2022</v>
      </c>
      <c r="C46">
        <v>220731</v>
      </c>
      <c r="D46" s="14" t="s">
        <v>47</v>
      </c>
      <c r="E46" s="14" t="s">
        <v>103</v>
      </c>
      <c r="F46" s="14" t="s">
        <v>43</v>
      </c>
      <c r="G46" s="14" t="s">
        <v>45</v>
      </c>
      <c r="H46" s="14" t="s">
        <v>50</v>
      </c>
      <c r="I46" s="14" t="s">
        <v>51</v>
      </c>
      <c r="J46" s="14" t="s">
        <v>146</v>
      </c>
      <c r="K46" s="14" t="s">
        <v>55</v>
      </c>
      <c r="L46" s="1">
        <v>44994</v>
      </c>
      <c r="M46" t="s">
        <v>58</v>
      </c>
      <c r="N46" s="14" t="s">
        <v>58</v>
      </c>
      <c r="O46" s="29">
        <v>25080000</v>
      </c>
      <c r="P46" s="29">
        <v>5016000</v>
      </c>
      <c r="Q46" s="29">
        <v>30096000</v>
      </c>
      <c r="R46" s="14">
        <v>30</v>
      </c>
      <c r="S46" s="14">
        <v>180</v>
      </c>
      <c r="T46" s="1">
        <v>44844</v>
      </c>
      <c r="U46" s="1">
        <v>44845</v>
      </c>
      <c r="V46" s="14">
        <v>150</v>
      </c>
      <c r="W46" s="1">
        <v>45027</v>
      </c>
      <c r="X46" s="29">
        <v>25080000</v>
      </c>
      <c r="Y46" s="14">
        <f>$D$5-Contratos[[#This Row],[Fecha de Inicio]]</f>
        <v>171</v>
      </c>
      <c r="Z46" s="14">
        <f>ROUND(Contratos[[#This Row],[dias ejecutados]]/(Contratos[[#This Row],[Fecha Finalizacion Programada]]-Contratos[[#This Row],[Fecha de Inicio]])*100,2)</f>
        <v>93.96</v>
      </c>
      <c r="AA46" s="29">
        <v>8360000</v>
      </c>
      <c r="AB46" s="29">
        <v>21736000</v>
      </c>
      <c r="AC46" s="56">
        <v>1</v>
      </c>
      <c r="AD46" s="52">
        <v>5016000</v>
      </c>
      <c r="AE46" s="29">
        <v>30096000</v>
      </c>
      <c r="AF46" s="56">
        <v>180</v>
      </c>
    </row>
    <row r="47" spans="2:32" x14ac:dyDescent="0.25">
      <c r="B47">
        <v>2022</v>
      </c>
      <c r="C47">
        <v>220804</v>
      </c>
      <c r="D47" s="14" t="s">
        <v>47</v>
      </c>
      <c r="E47" s="14" t="s">
        <v>104</v>
      </c>
      <c r="F47" s="14" t="s">
        <v>43</v>
      </c>
      <c r="G47" s="14" t="s">
        <v>59</v>
      </c>
      <c r="H47" s="14" t="s">
        <v>50</v>
      </c>
      <c r="I47" s="14" t="s">
        <v>51</v>
      </c>
      <c r="J47" s="14" t="s">
        <v>147</v>
      </c>
      <c r="K47" s="14" t="s">
        <v>55</v>
      </c>
      <c r="L47" s="1">
        <v>45000</v>
      </c>
      <c r="M47" t="s">
        <v>58</v>
      </c>
      <c r="N47" s="14" t="s">
        <v>58</v>
      </c>
      <c r="O47" s="29">
        <v>8374500</v>
      </c>
      <c r="P47" s="29">
        <v>1861000</v>
      </c>
      <c r="Q47" s="29">
        <v>10235500</v>
      </c>
      <c r="R47" s="14">
        <v>30</v>
      </c>
      <c r="S47" s="14">
        <v>165</v>
      </c>
      <c r="T47" s="1">
        <v>44862</v>
      </c>
      <c r="U47" s="1">
        <v>44866</v>
      </c>
      <c r="V47" s="14">
        <v>135</v>
      </c>
      <c r="W47" s="1">
        <v>45032</v>
      </c>
      <c r="X47" s="29">
        <v>8374500</v>
      </c>
      <c r="Y47" s="14">
        <f>$D$5-Contratos[[#This Row],[Fecha de Inicio]]</f>
        <v>150</v>
      </c>
      <c r="Z47" s="14">
        <f>ROUND(Contratos[[#This Row],[dias ejecutados]]/(Contratos[[#This Row],[Fecha Finalizacion Programada]]-Contratos[[#This Row],[Fecha de Inicio]])*100,2)</f>
        <v>90.36</v>
      </c>
      <c r="AA47" s="29">
        <v>8374500</v>
      </c>
      <c r="AB47" s="29">
        <v>1861000</v>
      </c>
      <c r="AC47" s="56">
        <v>1</v>
      </c>
      <c r="AD47" s="52">
        <v>1861000</v>
      </c>
      <c r="AE47" s="29">
        <v>10235500</v>
      </c>
      <c r="AF47" s="56">
        <v>165</v>
      </c>
    </row>
    <row r="48" spans="2:32" x14ac:dyDescent="0.25">
      <c r="B48">
        <v>2022</v>
      </c>
      <c r="C48">
        <v>220765</v>
      </c>
      <c r="D48" s="14" t="s">
        <v>47</v>
      </c>
      <c r="E48" s="14" t="s">
        <v>75</v>
      </c>
      <c r="F48" s="14" t="s">
        <v>43</v>
      </c>
      <c r="G48" s="14" t="s">
        <v>45</v>
      </c>
      <c r="H48" s="14" t="s">
        <v>50</v>
      </c>
      <c r="I48" s="14" t="s">
        <v>51</v>
      </c>
      <c r="J48" s="14" t="s">
        <v>68</v>
      </c>
      <c r="K48" s="14" t="s">
        <v>55</v>
      </c>
      <c r="L48" s="1">
        <v>45009</v>
      </c>
      <c r="M48" t="s">
        <v>58</v>
      </c>
      <c r="N48" s="14" t="s">
        <v>58</v>
      </c>
      <c r="O48" s="29">
        <v>23260000</v>
      </c>
      <c r="P48" s="29">
        <v>4652000</v>
      </c>
      <c r="Q48" s="29">
        <v>27912000</v>
      </c>
      <c r="R48" s="14">
        <v>30</v>
      </c>
      <c r="S48" s="14">
        <v>180</v>
      </c>
      <c r="T48" s="1">
        <v>44848</v>
      </c>
      <c r="U48" s="1">
        <v>44860</v>
      </c>
      <c r="V48" s="14">
        <v>150</v>
      </c>
      <c r="W48" s="1">
        <v>45042</v>
      </c>
      <c r="X48" s="29">
        <v>23260000</v>
      </c>
      <c r="Y48" s="14">
        <f>$D$5-Contratos[[#This Row],[Fecha de Inicio]]</f>
        <v>156</v>
      </c>
      <c r="Z48" s="14">
        <f>ROUND(Contratos[[#This Row],[dias ejecutados]]/(Contratos[[#This Row],[Fecha Finalizacion Programada]]-Contratos[[#This Row],[Fecha de Inicio]])*100,2)</f>
        <v>85.71</v>
      </c>
      <c r="AA48" s="29">
        <v>23260000</v>
      </c>
      <c r="AB48" s="29">
        <v>4652000</v>
      </c>
      <c r="AC48" s="56">
        <v>1</v>
      </c>
      <c r="AD48" s="52">
        <v>4652000</v>
      </c>
      <c r="AE48" s="29">
        <v>27912000</v>
      </c>
      <c r="AF48" s="56">
        <v>180</v>
      </c>
    </row>
    <row r="49" spans="2:32" x14ac:dyDescent="0.25">
      <c r="B49">
        <v>2022</v>
      </c>
      <c r="C49">
        <v>220367</v>
      </c>
      <c r="D49" s="14" t="s">
        <v>78</v>
      </c>
      <c r="E49" s="14" t="s">
        <v>105</v>
      </c>
      <c r="F49" s="14" t="s">
        <v>117</v>
      </c>
      <c r="G49" s="14" t="s">
        <v>44</v>
      </c>
      <c r="H49" s="14" t="s">
        <v>62</v>
      </c>
      <c r="I49" s="14" t="s">
        <v>48</v>
      </c>
      <c r="J49" s="14" t="s">
        <v>148</v>
      </c>
      <c r="K49" s="14" t="s">
        <v>55</v>
      </c>
      <c r="L49" s="1">
        <v>45001</v>
      </c>
      <c r="M49" t="s">
        <v>58</v>
      </c>
      <c r="N49" s="14" t="s">
        <v>58</v>
      </c>
      <c r="O49" s="29">
        <v>259939830</v>
      </c>
      <c r="P49" s="29">
        <v>22601851</v>
      </c>
      <c r="Q49" s="29">
        <v>282541681</v>
      </c>
      <c r="R49" s="14">
        <v>68</v>
      </c>
      <c r="S49" s="14">
        <v>428</v>
      </c>
      <c r="T49" s="1">
        <v>44635</v>
      </c>
      <c r="U49" s="1">
        <v>44681</v>
      </c>
      <c r="V49" s="14">
        <v>360</v>
      </c>
      <c r="W49" s="1">
        <v>45115</v>
      </c>
      <c r="X49" s="29">
        <v>259939830</v>
      </c>
      <c r="Y49" s="14">
        <f>$D$5-Contratos[[#This Row],[Fecha de Inicio]]</f>
        <v>335</v>
      </c>
      <c r="Z49" s="14">
        <f>ROUND(Contratos[[#This Row],[dias ejecutados]]/(Contratos[[#This Row],[Fecha Finalizacion Programada]]-Contratos[[#This Row],[Fecha de Inicio]])*100,2)</f>
        <v>77.19</v>
      </c>
      <c r="AA49" s="29">
        <v>190014722</v>
      </c>
      <c r="AB49" s="29">
        <v>69925108</v>
      </c>
      <c r="AC49" s="56">
        <v>2</v>
      </c>
      <c r="AD49" s="52">
        <v>94045681</v>
      </c>
      <c r="AE49" s="29">
        <v>282541681</v>
      </c>
      <c r="AF49" s="56">
        <v>428</v>
      </c>
    </row>
    <row r="50" spans="2:32" x14ac:dyDescent="0.25">
      <c r="B50">
        <v>2022</v>
      </c>
      <c r="C50">
        <v>220385</v>
      </c>
      <c r="D50" s="14" t="s">
        <v>47</v>
      </c>
      <c r="E50" s="14" t="s">
        <v>106</v>
      </c>
      <c r="F50" s="14" t="s">
        <v>46</v>
      </c>
      <c r="G50" s="14" t="s">
        <v>44</v>
      </c>
      <c r="H50" s="14" t="s">
        <v>62</v>
      </c>
      <c r="I50" s="14" t="s">
        <v>48</v>
      </c>
      <c r="J50" s="14" t="s">
        <v>149</v>
      </c>
      <c r="K50" s="14" t="s">
        <v>56</v>
      </c>
      <c r="L50" s="1">
        <v>44986</v>
      </c>
      <c r="M50" t="s">
        <v>58</v>
      </c>
      <c r="N50" s="14" t="s">
        <v>58</v>
      </c>
      <c r="O50" s="29">
        <v>72000000</v>
      </c>
      <c r="P50" s="29"/>
      <c r="Q50" s="29">
        <v>108000000</v>
      </c>
      <c r="R50" s="14">
        <v>202</v>
      </c>
      <c r="S50" s="14">
        <v>562</v>
      </c>
      <c r="T50" s="1">
        <v>44706</v>
      </c>
      <c r="U50" s="1">
        <v>44721</v>
      </c>
      <c r="V50" s="14">
        <v>270</v>
      </c>
      <c r="W50" s="1">
        <v>45291</v>
      </c>
      <c r="X50" s="29">
        <v>72000000</v>
      </c>
      <c r="Y50" s="14">
        <f>$D$5-Contratos[[#This Row],[Fecha de Inicio]]</f>
        <v>295</v>
      </c>
      <c r="Z50" s="14">
        <f>ROUND(Contratos[[#This Row],[dias ejecutados]]/(Contratos[[#This Row],[Fecha Finalizacion Programada]]-Contratos[[#This Row],[Fecha de Inicio]])*100,2)</f>
        <v>51.75</v>
      </c>
      <c r="AA50" s="29">
        <v>15685970</v>
      </c>
      <c r="AB50" s="29">
        <v>80660991</v>
      </c>
      <c r="AC50" s="56">
        <v>1</v>
      </c>
      <c r="AD50" s="52">
        <v>36000000</v>
      </c>
      <c r="AE50" s="29">
        <v>108000000</v>
      </c>
      <c r="AF50" s="56">
        <v>562</v>
      </c>
    </row>
    <row r="51" spans="2:32" x14ac:dyDescent="0.25">
      <c r="B51">
        <v>2021</v>
      </c>
      <c r="C51">
        <v>210536</v>
      </c>
      <c r="D51" s="14" t="s">
        <v>47</v>
      </c>
      <c r="E51" s="14" t="s">
        <v>73</v>
      </c>
      <c r="F51" s="14" t="s">
        <v>46</v>
      </c>
      <c r="G51" s="14" t="s">
        <v>44</v>
      </c>
      <c r="H51" s="14" t="s">
        <v>49</v>
      </c>
      <c r="I51" s="14" t="s">
        <v>48</v>
      </c>
      <c r="J51" s="14" t="s">
        <v>64</v>
      </c>
      <c r="K51" s="14" t="s">
        <v>56</v>
      </c>
      <c r="L51" s="1">
        <v>45016</v>
      </c>
      <c r="M51" t="s">
        <v>58</v>
      </c>
      <c r="N51" s="14" t="s">
        <v>58</v>
      </c>
      <c r="O51" s="29">
        <v>106263000</v>
      </c>
      <c r="P51" s="29"/>
      <c r="Q51" s="29">
        <v>135263000</v>
      </c>
      <c r="R51" s="14">
        <v>30</v>
      </c>
      <c r="S51" s="14">
        <v>486</v>
      </c>
      <c r="T51" s="1">
        <v>44526</v>
      </c>
      <c r="U51" s="1">
        <v>44557</v>
      </c>
      <c r="V51" s="14">
        <v>180</v>
      </c>
      <c r="W51" s="1">
        <v>45046</v>
      </c>
      <c r="X51" s="29">
        <v>106263000</v>
      </c>
      <c r="Y51" s="14">
        <f>$D$5-Contratos[[#This Row],[Fecha de Inicio]]</f>
        <v>459</v>
      </c>
      <c r="Z51" s="14">
        <f>ROUND(Contratos[[#This Row],[dias ejecutados]]/(Contratos[[#This Row],[Fecha Finalizacion Programada]]-Contratos[[#This Row],[Fecha de Inicio]])*100,2)</f>
        <v>93.87</v>
      </c>
      <c r="AA51" s="29">
        <v>119964449</v>
      </c>
      <c r="AB51" s="29">
        <v>15298551</v>
      </c>
      <c r="AC51" s="56">
        <v>2</v>
      </c>
      <c r="AD51" s="52">
        <v>48000000</v>
      </c>
      <c r="AE51" s="29">
        <v>135263000</v>
      </c>
      <c r="AF51" s="56">
        <v>486</v>
      </c>
    </row>
    <row r="52" spans="2:32" x14ac:dyDescent="0.25">
      <c r="B52">
        <v>2021</v>
      </c>
      <c r="C52">
        <v>210550</v>
      </c>
      <c r="D52" s="14" t="s">
        <v>47</v>
      </c>
      <c r="E52" s="14" t="s">
        <v>81</v>
      </c>
      <c r="F52" s="14" t="s">
        <v>33</v>
      </c>
      <c r="G52" s="14" t="s">
        <v>44</v>
      </c>
      <c r="H52" s="14" t="s">
        <v>53</v>
      </c>
      <c r="I52" s="14" t="s">
        <v>48</v>
      </c>
      <c r="J52" s="14" t="s">
        <v>124</v>
      </c>
      <c r="K52" s="14" t="s">
        <v>56</v>
      </c>
      <c r="L52" s="1">
        <v>45006</v>
      </c>
      <c r="M52" t="s">
        <v>58</v>
      </c>
      <c r="N52" s="14" t="s">
        <v>58</v>
      </c>
      <c r="O52" s="29">
        <v>297127540</v>
      </c>
      <c r="P52" s="29"/>
      <c r="Q52" s="29">
        <v>397127540</v>
      </c>
      <c r="R52" s="14">
        <v>30</v>
      </c>
      <c r="S52" s="14">
        <v>370</v>
      </c>
      <c r="T52" s="1">
        <v>44539</v>
      </c>
      <c r="U52" s="1">
        <v>44550</v>
      </c>
      <c r="V52" s="14">
        <v>120</v>
      </c>
      <c r="W52" s="1">
        <v>45047</v>
      </c>
      <c r="X52" s="29">
        <v>297127540</v>
      </c>
      <c r="Y52" s="14">
        <f>$D$5-Contratos[[#This Row],[Fecha de Inicio]]</f>
        <v>466</v>
      </c>
      <c r="Z52" s="14">
        <f>ROUND(Contratos[[#This Row],[dias ejecutados]]/(Contratos[[#This Row],[Fecha Finalizacion Programada]]-Contratos[[#This Row],[Fecha de Inicio]])*100,2)</f>
        <v>93.76</v>
      </c>
      <c r="AA52" s="29">
        <v>288095646</v>
      </c>
      <c r="AB52" s="29">
        <v>109031894</v>
      </c>
      <c r="AC52" s="56">
        <v>2</v>
      </c>
      <c r="AD52" s="52">
        <v>130000000</v>
      </c>
      <c r="AE52" s="29">
        <v>397127540</v>
      </c>
      <c r="AF52" s="56">
        <v>370</v>
      </c>
    </row>
    <row r="53" spans="2:32" x14ac:dyDescent="0.25">
      <c r="B53">
        <v>2022</v>
      </c>
      <c r="C53">
        <v>220420</v>
      </c>
      <c r="D53" s="14" t="s">
        <v>47</v>
      </c>
      <c r="E53" s="14" t="s">
        <v>107</v>
      </c>
      <c r="F53" s="14" t="s">
        <v>65</v>
      </c>
      <c r="G53" s="14" t="s">
        <v>44</v>
      </c>
      <c r="H53" s="14" t="s">
        <v>119</v>
      </c>
      <c r="I53" s="14" t="s">
        <v>48</v>
      </c>
      <c r="J53" s="14" t="s">
        <v>150</v>
      </c>
      <c r="K53" s="14" t="s">
        <v>56</v>
      </c>
      <c r="L53" s="1">
        <v>44999</v>
      </c>
      <c r="M53" t="s">
        <v>58</v>
      </c>
      <c r="N53" s="14" t="s">
        <v>58</v>
      </c>
      <c r="O53" s="29">
        <v>598680824</v>
      </c>
      <c r="P53" s="29"/>
      <c r="Q53" s="29">
        <v>598680824</v>
      </c>
      <c r="R53" s="14">
        <v>187</v>
      </c>
      <c r="S53" s="14">
        <v>427</v>
      </c>
      <c r="T53" s="1">
        <v>44750</v>
      </c>
      <c r="U53" s="1">
        <v>44767</v>
      </c>
      <c r="V53" s="14">
        <v>240</v>
      </c>
      <c r="W53" s="1">
        <v>45201</v>
      </c>
      <c r="X53" s="29">
        <v>598680824</v>
      </c>
      <c r="Y53" s="14">
        <f>$D$5-Contratos[[#This Row],[Fecha de Inicio]]</f>
        <v>249</v>
      </c>
      <c r="Z53" s="14">
        <f>ROUND(Contratos[[#This Row],[dias ejecutados]]/(Contratos[[#This Row],[Fecha Finalizacion Programada]]-Contratos[[#This Row],[Fecha de Inicio]])*100,2)</f>
        <v>57.37</v>
      </c>
      <c r="AA53" s="29">
        <v>343752979</v>
      </c>
      <c r="AB53" s="29">
        <v>254927845</v>
      </c>
      <c r="AC53" s="56">
        <v>1</v>
      </c>
      <c r="AD53" s="52">
        <v>0</v>
      </c>
      <c r="AE53" s="29">
        <v>598680824</v>
      </c>
      <c r="AF53" s="56">
        <v>427</v>
      </c>
    </row>
    <row r="54" spans="2:32" x14ac:dyDescent="0.25">
      <c r="B54">
        <v>2022</v>
      </c>
      <c r="C54">
        <v>220511</v>
      </c>
      <c r="D54" s="14" t="s">
        <v>47</v>
      </c>
      <c r="E54" s="14" t="s">
        <v>108</v>
      </c>
      <c r="F54" s="14" t="s">
        <v>46</v>
      </c>
      <c r="G54" s="14" t="s">
        <v>54</v>
      </c>
      <c r="H54" s="14" t="s">
        <v>50</v>
      </c>
      <c r="I54" s="14" t="s">
        <v>51</v>
      </c>
      <c r="J54" s="14" t="s">
        <v>151</v>
      </c>
      <c r="K54" s="14" t="s">
        <v>56</v>
      </c>
      <c r="L54" s="1">
        <v>44986</v>
      </c>
      <c r="M54" t="s">
        <v>58</v>
      </c>
      <c r="N54" s="14" t="s">
        <v>58</v>
      </c>
      <c r="O54" s="29">
        <v>24990000</v>
      </c>
      <c r="P54" s="29"/>
      <c r="Q54" s="29">
        <v>24990000</v>
      </c>
      <c r="R54" s="14">
        <v>98</v>
      </c>
      <c r="S54" s="14">
        <v>278</v>
      </c>
      <c r="T54" s="1">
        <v>44795</v>
      </c>
      <c r="U54" s="1">
        <v>44810</v>
      </c>
      <c r="V54" s="14">
        <v>180</v>
      </c>
      <c r="W54" s="1">
        <v>45091</v>
      </c>
      <c r="X54" s="29">
        <v>24990000</v>
      </c>
      <c r="Y54" s="14">
        <f>$D$5-Contratos[[#This Row],[Fecha de Inicio]]</f>
        <v>206</v>
      </c>
      <c r="Z54" s="14">
        <f>ROUND(Contratos[[#This Row],[dias ejecutados]]/(Contratos[[#This Row],[Fecha Finalizacion Programada]]-Contratos[[#This Row],[Fecha de Inicio]])*100,2)</f>
        <v>73.31</v>
      </c>
      <c r="AA54" s="29">
        <v>4616594</v>
      </c>
      <c r="AB54" s="29">
        <v>20373406</v>
      </c>
      <c r="AC54" s="56">
        <v>1</v>
      </c>
      <c r="AD54" s="52">
        <v>0</v>
      </c>
      <c r="AE54" s="29">
        <v>24990000</v>
      </c>
      <c r="AF54" s="56">
        <v>278</v>
      </c>
    </row>
    <row r="55" spans="2:32" x14ac:dyDescent="0.25">
      <c r="B55">
        <v>2022</v>
      </c>
      <c r="C55">
        <v>220589</v>
      </c>
      <c r="D55" s="14" t="s">
        <v>47</v>
      </c>
      <c r="E55" s="14" t="s">
        <v>109</v>
      </c>
      <c r="F55" s="14" t="s">
        <v>43</v>
      </c>
      <c r="G55" s="14" t="s">
        <v>59</v>
      </c>
      <c r="H55" s="14" t="s">
        <v>50</v>
      </c>
      <c r="I55" s="14" t="s">
        <v>51</v>
      </c>
      <c r="J55" s="14" t="s">
        <v>152</v>
      </c>
      <c r="K55" s="14" t="s">
        <v>56</v>
      </c>
      <c r="L55" s="1">
        <v>45015</v>
      </c>
      <c r="M55" t="s">
        <v>58</v>
      </c>
      <c r="N55" s="14" t="s">
        <v>58</v>
      </c>
      <c r="O55" s="29">
        <v>950914740</v>
      </c>
      <c r="P55" s="29"/>
      <c r="Q55" s="29">
        <v>1350914740</v>
      </c>
      <c r="R55" s="14">
        <v>45</v>
      </c>
      <c r="S55" s="14">
        <v>225</v>
      </c>
      <c r="T55" s="1">
        <v>44827</v>
      </c>
      <c r="U55" s="1">
        <v>44837</v>
      </c>
      <c r="V55" s="14">
        <v>180</v>
      </c>
      <c r="W55" s="1">
        <v>45064</v>
      </c>
      <c r="X55" s="29">
        <v>950914740</v>
      </c>
      <c r="Y55" s="14">
        <f>$D$5-Contratos[[#This Row],[Fecha de Inicio]]</f>
        <v>179</v>
      </c>
      <c r="Z55" s="14">
        <f>ROUND(Contratos[[#This Row],[dias ejecutados]]/(Contratos[[#This Row],[Fecha Finalizacion Programada]]-Contratos[[#This Row],[Fecha de Inicio]])*100,2)</f>
        <v>78.849999999999994</v>
      </c>
      <c r="AA55" s="29">
        <v>305245911</v>
      </c>
      <c r="AB55" s="29">
        <v>376458991</v>
      </c>
      <c r="AC55" s="56">
        <v>1</v>
      </c>
      <c r="AD55" s="52">
        <v>400000000</v>
      </c>
      <c r="AE55" s="29">
        <v>1350914740</v>
      </c>
      <c r="AF55" s="56">
        <v>225</v>
      </c>
    </row>
    <row r="56" spans="2:32" x14ac:dyDescent="0.25">
      <c r="B56">
        <v>2023</v>
      </c>
      <c r="C56">
        <v>230115</v>
      </c>
      <c r="D56" s="14" t="s">
        <v>47</v>
      </c>
      <c r="E56" s="14" t="s">
        <v>110</v>
      </c>
      <c r="F56" s="14" t="s">
        <v>43</v>
      </c>
      <c r="G56" s="14" t="s">
        <v>45</v>
      </c>
      <c r="H56" s="14" t="s">
        <v>120</v>
      </c>
      <c r="I56" s="14" t="s">
        <v>48</v>
      </c>
      <c r="J56" s="14" t="s">
        <v>153</v>
      </c>
      <c r="K56" s="14" t="s">
        <v>57</v>
      </c>
      <c r="L56" s="1">
        <v>45016</v>
      </c>
      <c r="M56">
        <v>1052392288</v>
      </c>
      <c r="N56" s="14" t="s">
        <v>161</v>
      </c>
      <c r="O56" s="29">
        <v>40320000</v>
      </c>
      <c r="P56" s="29"/>
      <c r="Q56" s="29">
        <v>40320000</v>
      </c>
      <c r="R56" s="14"/>
      <c r="S56" s="14">
        <v>300</v>
      </c>
      <c r="T56" s="1">
        <v>44945</v>
      </c>
      <c r="U56" s="1">
        <v>44949</v>
      </c>
      <c r="V56" s="14">
        <v>300</v>
      </c>
      <c r="W56" s="1">
        <v>45253</v>
      </c>
      <c r="X56" s="29">
        <v>40320000</v>
      </c>
      <c r="Y56" s="14">
        <f>$D$5-Contratos[[#This Row],[Fecha de Inicio]]</f>
        <v>67</v>
      </c>
      <c r="Z56" s="14">
        <f>ROUND(Contratos[[#This Row],[dias ejecutados]]/(Contratos[[#This Row],[Fecha Finalizacion Programada]]-Contratos[[#This Row],[Fecha de Inicio]])*100,2)</f>
        <v>22.04</v>
      </c>
      <c r="AA56" s="29">
        <v>5107200</v>
      </c>
      <c r="AB56" s="29">
        <v>35212800</v>
      </c>
      <c r="AC56" s="56">
        <v>0</v>
      </c>
      <c r="AD56" s="52">
        <v>0</v>
      </c>
      <c r="AE56" s="29">
        <v>40320000</v>
      </c>
      <c r="AF56" s="29">
        <v>300</v>
      </c>
    </row>
    <row r="57" spans="2:32" x14ac:dyDescent="0.25">
      <c r="B57">
        <v>2023</v>
      </c>
      <c r="C57">
        <v>230212</v>
      </c>
      <c r="D57" s="14" t="s">
        <v>47</v>
      </c>
      <c r="E57" s="14" t="s">
        <v>111</v>
      </c>
      <c r="F57" s="14" t="s">
        <v>43</v>
      </c>
      <c r="G57" s="14" t="s">
        <v>45</v>
      </c>
      <c r="H57" s="14" t="s">
        <v>118</v>
      </c>
      <c r="I57" s="14" t="s">
        <v>48</v>
      </c>
      <c r="J57" s="14" t="s">
        <v>154</v>
      </c>
      <c r="K57" s="14" t="s">
        <v>57</v>
      </c>
      <c r="L57" s="1">
        <v>45016</v>
      </c>
      <c r="M57">
        <v>1013592200</v>
      </c>
      <c r="N57" s="14" t="s">
        <v>162</v>
      </c>
      <c r="O57" s="29">
        <v>63104000</v>
      </c>
      <c r="P57" s="29"/>
      <c r="Q57" s="29">
        <v>63104000</v>
      </c>
      <c r="R57" s="14"/>
      <c r="S57" s="14">
        <v>240</v>
      </c>
      <c r="T57" s="1">
        <v>44958</v>
      </c>
      <c r="U57" s="1">
        <v>44963</v>
      </c>
      <c r="V57" s="14">
        <v>240</v>
      </c>
      <c r="W57" s="1">
        <v>45205</v>
      </c>
      <c r="X57" s="29">
        <v>63104000</v>
      </c>
      <c r="Y57" s="14">
        <f>$D$5-Contratos[[#This Row],[Fecha de Inicio]]</f>
        <v>53</v>
      </c>
      <c r="Z57" s="14">
        <f>ROUND(Contratos[[#This Row],[dias ejecutados]]/(Contratos[[#This Row],[Fecha Finalizacion Programada]]-Contratos[[#This Row],[Fecha de Inicio]])*100,2)</f>
        <v>21.9</v>
      </c>
      <c r="AA57" s="29">
        <v>6573333</v>
      </c>
      <c r="AB57" s="29">
        <v>48642667</v>
      </c>
      <c r="AC57" s="56">
        <v>0</v>
      </c>
      <c r="AD57" s="52">
        <v>0</v>
      </c>
      <c r="AE57" s="29">
        <v>63104000</v>
      </c>
      <c r="AF57" s="56">
        <v>240</v>
      </c>
    </row>
    <row r="58" spans="2:32" x14ac:dyDescent="0.25">
      <c r="B58">
        <v>2023</v>
      </c>
      <c r="C58">
        <v>230141</v>
      </c>
      <c r="D58" s="14" t="s">
        <v>47</v>
      </c>
      <c r="E58" s="14" t="s">
        <v>112</v>
      </c>
      <c r="F58" s="14" t="s">
        <v>43</v>
      </c>
      <c r="G58" s="14" t="s">
        <v>45</v>
      </c>
      <c r="H58" s="14" t="s">
        <v>121</v>
      </c>
      <c r="I58" s="14" t="s">
        <v>48</v>
      </c>
      <c r="J58" s="14" t="s">
        <v>155</v>
      </c>
      <c r="K58" s="14" t="s">
        <v>57</v>
      </c>
      <c r="L58" s="1">
        <v>45015</v>
      </c>
      <c r="M58">
        <v>1016008242</v>
      </c>
      <c r="N58" s="14" t="s">
        <v>163</v>
      </c>
      <c r="O58" s="29">
        <v>71330000</v>
      </c>
      <c r="P58" s="29"/>
      <c r="Q58" s="29">
        <v>71330000</v>
      </c>
      <c r="R58" s="14"/>
      <c r="S58" s="14">
        <v>300</v>
      </c>
      <c r="T58" s="1">
        <v>44950</v>
      </c>
      <c r="U58" s="1">
        <v>44958</v>
      </c>
      <c r="V58" s="14">
        <v>300</v>
      </c>
      <c r="W58" s="1">
        <v>45261</v>
      </c>
      <c r="X58" s="29">
        <v>71330000</v>
      </c>
      <c r="Y58" s="14">
        <f>$D$5-Contratos[[#This Row],[Fecha de Inicio]]</f>
        <v>58</v>
      </c>
      <c r="Z58" s="14">
        <f>ROUND(Contratos[[#This Row],[dias ejecutados]]/(Contratos[[#This Row],[Fecha Finalizacion Programada]]-Contratos[[#This Row],[Fecha de Inicio]])*100,2)</f>
        <v>19.14</v>
      </c>
      <c r="AA58" s="29">
        <v>14266000</v>
      </c>
      <c r="AB58" s="29">
        <v>57064000</v>
      </c>
      <c r="AC58" s="56">
        <v>0</v>
      </c>
      <c r="AD58" s="52">
        <v>0</v>
      </c>
      <c r="AE58" s="29">
        <v>71330000</v>
      </c>
      <c r="AF58" s="29">
        <v>300</v>
      </c>
    </row>
    <row r="59" spans="2:32" x14ac:dyDescent="0.25">
      <c r="B59">
        <v>2023</v>
      </c>
      <c r="C59">
        <v>230075</v>
      </c>
      <c r="D59" s="14" t="s">
        <v>47</v>
      </c>
      <c r="E59" s="14" t="s">
        <v>113</v>
      </c>
      <c r="F59" s="14" t="s">
        <v>43</v>
      </c>
      <c r="G59" s="14" t="s">
        <v>45</v>
      </c>
      <c r="H59" s="14" t="s">
        <v>66</v>
      </c>
      <c r="I59" s="14" t="s">
        <v>48</v>
      </c>
      <c r="J59" s="14" t="s">
        <v>156</v>
      </c>
      <c r="K59" s="14" t="s">
        <v>57</v>
      </c>
      <c r="L59" s="1">
        <v>44986</v>
      </c>
      <c r="M59">
        <v>1013642128</v>
      </c>
      <c r="N59" s="14" t="s">
        <v>164</v>
      </c>
      <c r="O59" s="29">
        <v>32256000</v>
      </c>
      <c r="P59" s="29"/>
      <c r="Q59" s="29">
        <v>32256000</v>
      </c>
      <c r="R59" s="14"/>
      <c r="S59" s="14">
        <v>240</v>
      </c>
      <c r="T59" s="1">
        <v>44944</v>
      </c>
      <c r="U59" s="1">
        <v>44958</v>
      </c>
      <c r="V59" s="14">
        <v>240</v>
      </c>
      <c r="W59" s="1">
        <v>45200</v>
      </c>
      <c r="X59" s="29">
        <v>32256000</v>
      </c>
      <c r="Y59" s="14">
        <f>$D$5-Contratos[[#This Row],[Fecha de Inicio]]</f>
        <v>58</v>
      </c>
      <c r="Z59" s="14">
        <f>ROUND(Contratos[[#This Row],[dias ejecutados]]/(Contratos[[#This Row],[Fecha Finalizacion Programada]]-Contratos[[#This Row],[Fecha de Inicio]])*100,2)</f>
        <v>23.97</v>
      </c>
      <c r="AA59" s="29">
        <v>4032000</v>
      </c>
      <c r="AB59" s="29">
        <v>28224000</v>
      </c>
      <c r="AC59" s="56">
        <v>0</v>
      </c>
      <c r="AD59" s="52">
        <v>0</v>
      </c>
      <c r="AE59" s="29">
        <v>32256000</v>
      </c>
      <c r="AF59" s="56">
        <v>240</v>
      </c>
    </row>
    <row r="60" spans="2:32" x14ac:dyDescent="0.25">
      <c r="B60">
        <v>2023</v>
      </c>
      <c r="C60">
        <v>230173</v>
      </c>
      <c r="D60" s="14" t="s">
        <v>47</v>
      </c>
      <c r="E60" s="14" t="s">
        <v>114</v>
      </c>
      <c r="F60" s="14" t="s">
        <v>43</v>
      </c>
      <c r="G60" s="14" t="s">
        <v>59</v>
      </c>
      <c r="H60" s="14" t="s">
        <v>66</v>
      </c>
      <c r="I60" s="14" t="s">
        <v>48</v>
      </c>
      <c r="J60" s="14" t="s">
        <v>157</v>
      </c>
      <c r="K60" s="14" t="s">
        <v>57</v>
      </c>
      <c r="L60" s="1">
        <v>44993</v>
      </c>
      <c r="M60">
        <v>1020824270</v>
      </c>
      <c r="N60" s="14" t="s">
        <v>165</v>
      </c>
      <c r="O60" s="29">
        <v>22803000</v>
      </c>
      <c r="P60" s="29"/>
      <c r="Q60" s="29">
        <v>22803000</v>
      </c>
      <c r="R60" s="14"/>
      <c r="S60" s="14">
        <v>330</v>
      </c>
      <c r="T60" s="1">
        <v>44956</v>
      </c>
      <c r="U60" s="1">
        <v>44958</v>
      </c>
      <c r="V60" s="14">
        <v>330</v>
      </c>
      <c r="W60" s="1">
        <v>45291</v>
      </c>
      <c r="X60" s="29">
        <v>22803000</v>
      </c>
      <c r="Y60" s="14">
        <f>$D$5-Contratos[[#This Row],[Fecha de Inicio]]</f>
        <v>58</v>
      </c>
      <c r="Z60" s="14">
        <f>ROUND(Contratos[[#This Row],[dias ejecutados]]/(Contratos[[#This Row],[Fecha Finalizacion Programada]]-Contratos[[#This Row],[Fecha de Inicio]])*100,2)</f>
        <v>17.420000000000002</v>
      </c>
      <c r="AA60" s="29">
        <v>2073000</v>
      </c>
      <c r="AB60" s="29">
        <v>20730000</v>
      </c>
      <c r="AC60" s="56">
        <v>0</v>
      </c>
      <c r="AD60" s="52">
        <v>0</v>
      </c>
      <c r="AE60" s="29">
        <v>22803000</v>
      </c>
      <c r="AF60" s="56">
        <v>330</v>
      </c>
    </row>
    <row r="61" spans="2:32" x14ac:dyDescent="0.25">
      <c r="B61">
        <v>2023</v>
      </c>
      <c r="C61">
        <v>230203</v>
      </c>
      <c r="D61" s="14" t="s">
        <v>47</v>
      </c>
      <c r="E61" s="14" t="s">
        <v>115</v>
      </c>
      <c r="F61" s="14" t="s">
        <v>43</v>
      </c>
      <c r="G61" s="14" t="s">
        <v>45</v>
      </c>
      <c r="H61" s="14" t="s">
        <v>66</v>
      </c>
      <c r="I61" s="14" t="s">
        <v>48</v>
      </c>
      <c r="J61" s="14" t="s">
        <v>158</v>
      </c>
      <c r="K61" s="14" t="s">
        <v>57</v>
      </c>
      <c r="L61" s="1">
        <v>45016</v>
      </c>
      <c r="M61">
        <v>74189683</v>
      </c>
      <c r="N61" s="14" t="s">
        <v>166</v>
      </c>
      <c r="O61" s="29">
        <v>40942000</v>
      </c>
      <c r="P61" s="29"/>
      <c r="Q61" s="29">
        <v>40942000</v>
      </c>
      <c r="R61" s="14"/>
      <c r="S61" s="14">
        <v>330</v>
      </c>
      <c r="T61" s="1">
        <v>44957</v>
      </c>
      <c r="U61" s="1">
        <v>44958</v>
      </c>
      <c r="V61" s="14">
        <v>330</v>
      </c>
      <c r="W61" s="1">
        <v>45291</v>
      </c>
      <c r="X61" s="29">
        <v>40942000</v>
      </c>
      <c r="Y61" s="14">
        <f>$D$5-Contratos[[#This Row],[Fecha de Inicio]]</f>
        <v>58</v>
      </c>
      <c r="Z61" s="14">
        <f>ROUND(Contratos[[#This Row],[dias ejecutados]]/(Contratos[[#This Row],[Fecha Finalizacion Programada]]-Contratos[[#This Row],[Fecha de Inicio]])*100,2)</f>
        <v>17.420000000000002</v>
      </c>
      <c r="AA61" s="29">
        <v>0</v>
      </c>
      <c r="AB61" s="29">
        <v>40942000</v>
      </c>
      <c r="AC61" s="56">
        <v>0</v>
      </c>
      <c r="AD61" s="52">
        <v>0</v>
      </c>
      <c r="AE61" s="29">
        <v>40942000</v>
      </c>
      <c r="AF61" s="56">
        <v>330</v>
      </c>
    </row>
    <row r="62" spans="2:32" x14ac:dyDescent="0.25">
      <c r="B62">
        <v>2022</v>
      </c>
      <c r="C62">
        <v>220609</v>
      </c>
      <c r="D62" s="14" t="s">
        <v>47</v>
      </c>
      <c r="E62" s="14" t="s">
        <v>116</v>
      </c>
      <c r="F62" s="14" t="s">
        <v>46</v>
      </c>
      <c r="G62" s="14" t="s">
        <v>44</v>
      </c>
      <c r="H62" s="14" t="s">
        <v>50</v>
      </c>
      <c r="I62" s="14" t="s">
        <v>51</v>
      </c>
      <c r="J62" s="14" t="s">
        <v>159</v>
      </c>
      <c r="K62" s="14" t="s">
        <v>57</v>
      </c>
      <c r="L62" s="1">
        <v>45015</v>
      </c>
      <c r="M62">
        <v>900092491</v>
      </c>
      <c r="N62" s="14" t="s">
        <v>167</v>
      </c>
      <c r="O62" s="29">
        <v>9000000</v>
      </c>
      <c r="P62" s="29"/>
      <c r="Q62" s="29">
        <v>9000000</v>
      </c>
      <c r="R62" s="14"/>
      <c r="S62" s="14">
        <v>300</v>
      </c>
      <c r="T62" s="1">
        <v>44827</v>
      </c>
      <c r="U62" s="1">
        <v>44840</v>
      </c>
      <c r="V62" s="14">
        <v>180</v>
      </c>
      <c r="W62" s="1">
        <v>45144</v>
      </c>
      <c r="X62" s="29">
        <v>9000000</v>
      </c>
      <c r="Y62" s="14">
        <f>$D$5-Contratos[[#This Row],[Fecha de Inicio]]</f>
        <v>176</v>
      </c>
      <c r="Z62" s="14">
        <f>ROUND(Contratos[[#This Row],[dias ejecutados]]/(Contratos[[#This Row],[Fecha Finalizacion Programada]]-Contratos[[#This Row],[Fecha de Inicio]])*100,2)</f>
        <v>57.89</v>
      </c>
      <c r="AA62" s="29">
        <v>0</v>
      </c>
      <c r="AB62" s="29">
        <v>9000000</v>
      </c>
      <c r="AC62" s="56">
        <v>0</v>
      </c>
      <c r="AD62" s="52">
        <v>0</v>
      </c>
      <c r="AE62" s="29">
        <v>9000000</v>
      </c>
      <c r="AF62" s="29">
        <v>300</v>
      </c>
    </row>
    <row r="63" spans="2:32" x14ac:dyDescent="0.25">
      <c r="B63">
        <v>2022</v>
      </c>
      <c r="C63">
        <v>220850</v>
      </c>
      <c r="D63" s="14" t="s">
        <v>47</v>
      </c>
      <c r="E63" s="14" t="s">
        <v>76</v>
      </c>
      <c r="F63" s="14" t="s">
        <v>43</v>
      </c>
      <c r="G63" s="14" t="s">
        <v>45</v>
      </c>
      <c r="H63" s="14" t="s">
        <v>69</v>
      </c>
      <c r="I63" s="14" t="s">
        <v>48</v>
      </c>
      <c r="J63" s="14" t="s">
        <v>70</v>
      </c>
      <c r="K63" s="14" t="s">
        <v>57</v>
      </c>
      <c r="L63" s="1">
        <v>44988</v>
      </c>
      <c r="M63">
        <v>40326025</v>
      </c>
      <c r="N63" s="14" t="s">
        <v>168</v>
      </c>
      <c r="O63" s="29">
        <v>12096000</v>
      </c>
      <c r="P63" s="29"/>
      <c r="Q63" s="29">
        <v>12096000</v>
      </c>
      <c r="R63" s="14"/>
      <c r="S63" s="14">
        <v>90</v>
      </c>
      <c r="T63" s="1">
        <v>44902</v>
      </c>
      <c r="U63" s="1">
        <v>44914</v>
      </c>
      <c r="V63" s="14">
        <v>90</v>
      </c>
      <c r="W63" s="1">
        <v>45004</v>
      </c>
      <c r="X63" s="29">
        <v>12096000</v>
      </c>
      <c r="Y63" s="14">
        <f>Contratos[[#This Row],[Fecha Finalizacion Programada]]-Contratos[[#This Row],[Fecha de Inicio]]</f>
        <v>90</v>
      </c>
      <c r="Z63" s="14">
        <f>ROUND(Contratos[[#This Row],[dias ejecutados]]/(Contratos[[#This Row],[Fecha Finalizacion Programada]]-Contratos[[#This Row],[Fecha de Inicio]])*100,2)</f>
        <v>100</v>
      </c>
      <c r="AA63" s="29">
        <v>9542400</v>
      </c>
      <c r="AB63" s="29">
        <v>2553600</v>
      </c>
      <c r="AC63" s="56">
        <v>0</v>
      </c>
      <c r="AD63" s="52">
        <v>0</v>
      </c>
      <c r="AE63" s="29">
        <v>12096000</v>
      </c>
      <c r="AF63" s="56">
        <v>90</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Gonzalez Castellanos, Hector Fabio</cp:lastModifiedBy>
  <cp:lastPrinted>2022-12-01T01:47:00Z</cp:lastPrinted>
  <dcterms:created xsi:type="dcterms:W3CDTF">2022-10-06T16:30:05Z</dcterms:created>
  <dcterms:modified xsi:type="dcterms:W3CDTF">2023-04-29T00:59:46Z</dcterms:modified>
</cp:coreProperties>
</file>