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5EF7C9CF-93E3-4639-A95E-75B735BA464D}"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Detalle!$B$10:$L$58</definedName>
  </definedNames>
  <calcPr calcId="191029"/>
  <pivotCaches>
    <pivotCache cacheId="7"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Z11" i="2" s="1"/>
  <c r="Y12" i="2"/>
  <c r="Z12" i="2" s="1"/>
  <c r="Y13" i="2"/>
  <c r="Z13" i="2" s="1"/>
  <c r="Y14" i="2"/>
  <c r="Z14" i="2" s="1"/>
  <c r="Y15" i="2"/>
  <c r="Y16" i="2"/>
  <c r="Y17" i="2"/>
  <c r="Z17" i="2" s="1"/>
  <c r="Y18" i="2"/>
  <c r="Z18" i="2" s="1"/>
  <c r="Y19" i="2"/>
  <c r="Z19" i="2" s="1"/>
  <c r="Y20" i="2"/>
  <c r="Z20" i="2" s="1"/>
  <c r="Y21" i="2"/>
  <c r="Z21" i="2" s="1"/>
  <c r="Y22" i="2"/>
  <c r="Z22" i="2" s="1"/>
  <c r="Y23" i="2"/>
  <c r="Z23" i="2" s="1"/>
  <c r="Y24" i="2"/>
  <c r="Z24" i="2" s="1"/>
  <c r="Y25" i="2"/>
  <c r="Z25" i="2" s="1"/>
  <c r="Y26" i="2"/>
  <c r="Z26" i="2" s="1"/>
  <c r="Y27" i="2"/>
  <c r="Y28" i="2"/>
  <c r="Y29" i="2"/>
  <c r="Z29" i="2" s="1"/>
  <c r="Y30" i="2"/>
  <c r="Z30" i="2" s="1"/>
  <c r="Y31" i="2"/>
  <c r="Z31" i="2" s="1"/>
  <c r="Y32" i="2"/>
  <c r="Y33" i="2"/>
  <c r="Z33" i="2" s="1"/>
  <c r="Y34" i="2"/>
  <c r="Z34" i="2" s="1"/>
  <c r="Y35" i="2"/>
  <c r="Y36" i="2"/>
  <c r="Z36" i="2" s="1"/>
  <c r="Y37" i="2"/>
  <c r="Z37" i="2" s="1"/>
  <c r="Y38" i="2"/>
  <c r="Y39" i="2"/>
  <c r="Z39" i="2" s="1"/>
  <c r="Y40" i="2"/>
  <c r="Z40" i="2" s="1"/>
  <c r="Y41" i="2"/>
  <c r="Z41" i="2" s="1"/>
  <c r="Y42" i="2"/>
  <c r="Y43" i="2"/>
  <c r="Z43" i="2" s="1"/>
  <c r="Y44" i="2"/>
  <c r="Y45" i="2"/>
  <c r="Z45" i="2" s="1"/>
  <c r="Y46" i="2"/>
  <c r="Y47" i="2"/>
  <c r="Y48" i="2"/>
  <c r="Z48" i="2" s="1"/>
  <c r="Y49" i="2"/>
  <c r="Z49" i="2" s="1"/>
  <c r="Y50" i="2"/>
  <c r="Y51" i="2"/>
  <c r="Z51" i="2" s="1"/>
  <c r="Y52" i="2"/>
  <c r="Y53" i="2"/>
  <c r="Z53" i="2" s="1"/>
  <c r="Y54" i="2"/>
  <c r="Y55" i="2"/>
  <c r="Z55" i="2" s="1"/>
  <c r="Y56" i="2"/>
  <c r="Z56" i="2" s="1"/>
  <c r="Y57" i="2"/>
  <c r="Z57" i="2" s="1"/>
  <c r="Y58" i="2"/>
  <c r="Z15" i="2"/>
  <c r="Z16" i="2"/>
  <c r="Z27" i="2"/>
  <c r="Z28" i="2"/>
  <c r="Z32" i="2"/>
  <c r="Z35" i="2"/>
  <c r="Z44" i="2"/>
  <c r="Z47" i="2"/>
  <c r="Z52" i="2"/>
  <c r="Z38" i="2" l="1"/>
  <c r="Z42" i="2"/>
  <c r="Z58" i="2"/>
  <c r="Z54" i="2"/>
  <c r="Z50" i="2"/>
  <c r="Z46" i="2"/>
</calcChain>
</file>

<file path=xl/sharedStrings.xml><?xml version="1.0" encoding="utf-8"?>
<sst xmlns="http://schemas.openxmlformats.org/spreadsheetml/2006/main" count="543" uniqueCount="171">
  <si>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</si>
  <si>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</si>
  <si>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</si>
  <si>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</si>
  <si>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</si>
  <si>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</si>
  <si>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</si>
  <si>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</si>
  <si>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</si>
  <si>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</si>
  <si>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</si>
  <si>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</si>
  <si>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</si>
  <si>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</si>
  <si>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</si>
  <si>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</si>
  <si>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</si>
  <si>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</si>
  <si>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</si>
  <si>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</si>
  <si>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</si>
  <si>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</si>
  <si>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</si>
  <si>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</si>
  <si>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</si>
  <si>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</si>
  <si>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</si>
  <si>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</si>
  <si>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DATOS DE LA MODIFICAION SUSCRITA EN EL PERIODO</t>
  </si>
  <si>
    <t>INFORMACIÓN CONSOLIDADA DEL CONTRATO A LA FECHA CON TODAS LAS NOVEDADES/CAMBIOS Y/O MODIFICACIONES</t>
  </si>
  <si>
    <t>INFORMACIÓN GENERAL DEL CONTRATO MODIFICADO</t>
  </si>
  <si>
    <t>PORTAL CONTRATACION</t>
  </si>
  <si>
    <t>URL SECOP</t>
  </si>
  <si>
    <t>Selección Abreviada - Subasta Inversa</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</si>
  <si>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</si>
  <si>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</si>
  <si>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</si>
  <si>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</si>
  <si>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</si>
  <si>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</si>
  <si>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</si>
  <si>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</si>
  <si>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</si>
  <si>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</si>
  <si>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</si>
  <si>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</si>
  <si>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</si>
  <si>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SECOP_II</t>
  </si>
  <si>
    <t>0111-01</t>
  </si>
  <si>
    <t>SUBD. ADMINISTRATIVA Y FINANCIERA</t>
  </si>
  <si>
    <t>FONDO CUENTA CONCEJO DE BOGOTA, D.C.</t>
  </si>
  <si>
    <t>0111-04</t>
  </si>
  <si>
    <t>Plazo total con prorrogas (días)</t>
  </si>
  <si>
    <t>OF. ASESORA DE COMUNICACIONES</t>
  </si>
  <si>
    <t>Compraventa</t>
  </si>
  <si>
    <t>Suministro</t>
  </si>
  <si>
    <t>4 4. Adición / Prórroga</t>
  </si>
  <si>
    <t>3 3. Prorroga</t>
  </si>
  <si>
    <t>1 1. Cesión</t>
  </si>
  <si>
    <t/>
  </si>
  <si>
    <t>EDGAR AUGUSTO RAMIREZ SANCHEZ</t>
  </si>
  <si>
    <t>TULIA INES CORREDOR GARCIA</t>
  </si>
  <si>
    <t>JUAN CARLOS HOYOS ROBAYO</t>
  </si>
  <si>
    <t>BRAYAN DANIEL CRISTIANO CARDENAS</t>
  </si>
  <si>
    <t>ERIKA NATHALIA JARAMILLO GUERRERO</t>
  </si>
  <si>
    <t>BANCOLOMBIA SA</t>
  </si>
  <si>
    <t>ANDREA PAOLA GARCIA RUIZ</t>
  </si>
  <si>
    <t>No Aplica</t>
  </si>
  <si>
    <t>Secretaría Distrital de Hacienda
Gestión Contractual Febrero 2023 - Modificaciones</t>
  </si>
  <si>
    <t>Directa Otras Causales</t>
  </si>
  <si>
    <t>Convenio Interadministrativo</t>
  </si>
  <si>
    <t>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t>
  </si>
  <si>
    <t>Prestar los servicios profesionales en el proceso de seguimiento a lasactividades e Indicadores del plan de acción a cargo del Proceso deGestión Financiera del Concejo de Bogotá D.C.</t>
  </si>
  <si>
    <t>Prestar los servicios profesionales en el proceso de organización,revisión y depuración, liquidación y cierre de los expedientes contractuales, así mismo realizar el seguimiento y apoyo a la supervisión de los contratos asignados por la Dirección Financiera.</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</si>
  <si>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</si>
  <si>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Prestar servicios profesionales especializados para realizar laestructuración, instrumentalización y seguimiento de los planes y actividades que se deban formular y ejecutar con ocasión de la gestión del Laboratorio de Innovación y Gestión del Conocimiento delConcejo de Bogotá, en el marco de las líneas de participación ciudadana,innovación y gestión del conocimiento.</t>
  </si>
  <si>
    <t>Prestar servicios profesionales en el seguimiento de las actividades delplan de acción que se encuentren a cargo de la Mesa Directiva.</t>
  </si>
  <si>
    <t>Prestar servicios profesionales como intérprete en lengua de señas paralas actividades y procesos que requiera el Concejo de Bogotá.</t>
  </si>
  <si>
    <t>Prestar los servicios profesionales de soporte y análisis jurídico paraadelantar los procesos administrativos y la generación de conceptos eintervenciones que se deban llevar a cabo en el marco de las actuacionesde la Corporación y de acuerdo con la normatividad vigente.</t>
  </si>
  <si>
    <t>Prestar servicios profesionales para apoyar el cumplimiento de los rolesque la Oficina de Control Interno desarrolla en el Concejo de BogotáD.C., los cuales se realizan en el marco de las auditorias internas.</t>
  </si>
  <si>
    <t>Prestación Servicio Apoyo a la Gestión</t>
  </si>
  <si>
    <t>Prestar los servicios de apoyo a la gestión para realizar el proceso derevisión y verificación de las actas sucintas y transcritas, tramitadasen el marco del proceso de relatoría y en la transición al nuevo sistemadel modelo de gestión de información.</t>
  </si>
  <si>
    <t>Prestar los servicios profesionales  especializados  en materia jurídica para acompañar la ejecución de los procesos administrativos, judiciales y disciplinarios  así como la elaboración y soporte de  losconceptos e intervenciones que se deban llevar a cabo en el marco  delas actuaciones de la Corporación y de acuerdo con la normatividadvigente.</t>
  </si>
  <si>
    <t>Prestar los servicios profesionales para la gestión, trámite yseguimiento para la consolidación y respuesta de los requerimientos rrecibidos en el marco de la misionalidad de la Corporación, generandomecanismos para la operatividad de la participación ciudadana.</t>
  </si>
  <si>
    <t>Prestar los servicios profesionales para adelantar las actuacionesjurídicas y judiciales y apoyo en la generación de conceptos en el marcode los procesos de la Corporación</t>
  </si>
  <si>
    <t>Prestar los servicios profesionales para realizar las actividadesrequeridas en las etapas planeación, seguimiento y liquidación de losprocesos contractuales que ejecuta la Corporación, en el marco de losplanes institucionales.</t>
  </si>
  <si>
    <t>Prestar los servicios profesionales para el seguimiento de las sesionesy gestión de actos administrativos que sean de competencia de laDirección Jurídica</t>
  </si>
  <si>
    <t>Prestar los servicios profesionales para desarrollar la estrategia decomunicaciones de la Corporación, de acuerdo con los planes y programasinstitucionales.</t>
  </si>
  <si>
    <t>Prestar servicios profesionales para brindar acompañamiento en larevisión y actualización de los instrumentos de planeación enmarcados enel MIPG  y definidos en la Corporación.</t>
  </si>
  <si>
    <t>Prestar servicios profesionales para brindar acompañamiento jurídico enla proyección, revisión, análisis y seguimiento de los actosadministrativos requeridos en las etapas que se desarrollan en el marcodel proceso de administración del talento humano de la Corporación</t>
  </si>
  <si>
    <t>Prestar servicios profesionales para la proyección de respuestas a lassolicitudes ciudadanas y de autoridades que sean competencia de laSecretaria General de la Corporación.</t>
  </si>
  <si>
    <t>Prestar los servicios profesionales para el seguimiento y acompañamientojurídico en las etapas de los procesos contractuales, que se debanadelantar en desarrollo de los planes institucionales de la Corporación</t>
  </si>
  <si>
    <t>Prestar servicios profesionales para la gestión de actividadesrelacionadas con el seguimiento a la ejecución contractual y procesos deliquidación de los expedientes contractuales en la DirecciónAdministrativa</t>
  </si>
  <si>
    <t>Prestar servicios de apoyo a la gestión para la estructuración demetodologías tecnológicas para el seguimiento de las actividades propiasde los procesos a cargo de la Dirección Jurídica de la Corporación.</t>
  </si>
  <si>
    <t>Prestar los servicios de apoyo al proceso de recursos físicos de laDirección Administrativa del Concejo de Bogotá, para coadyuvar con lasactividades de actualización y administración de la información del áreade mantenimiento.</t>
  </si>
  <si>
    <t>Prestar los servicios profesionales para el desarrollo de lasactividades del modelo integrado de planeación y gestión de los procesosque se encuentran a cargo de la Dirección Jurídica</t>
  </si>
  <si>
    <t>Prestar los servicios profesionales especializados para brindar elsoporte a la Dirección Técnica Jurídica en relación con los aspectos deíndole jurídico, judicial y de servicio al ciudadano, en cumplimiento delos procesos administrativos y misionales de la Corporación</t>
  </si>
  <si>
    <t>Prestar los servicios profesionales para apoyar los procesosadministrativos relacionados con la nomina para la Dirección Financieradel Concejo de Bogotá D.C.</t>
  </si>
  <si>
    <t>Prestar los servicios de apoyo operativo al proceso de Recursos Físicosde la Dirección Administrativa.</t>
  </si>
  <si>
    <t>Prestar los servicios profesionales para apoyar la gestión relacionadacon la seguridad y vigilancia de la corporación</t>
  </si>
  <si>
    <t>Prestar los servicios profesionales para el soporte, análisis yseguimiento jurídico requerido en las diferentes etapas de los procesoscontractuales, que se deban adelantar en desarrollo de los planesinstitucionales y de gestión de la Corporación.</t>
  </si>
  <si>
    <t>Prestar los servicios profesionales en el proceso de seguimiento a lasactividades e Indicadores del plan de acción a cargo del Proceso deGestión Financiera y del seguimiento y planeación del presupuesto delConcejo de Bogotá D.C.</t>
  </si>
  <si>
    <t>SUBD. INFRAESTRUCTURA TIC</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</si>
  <si>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</si>
  <si>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SUBD. TALENTO HUMANO</t>
  </si>
  <si>
    <t>Realizar examenes medicos ocupacionales y complementarios igualmente laaplicacion de vacunas para funcionarios y contratistas de la SecretariaDistrital de Hacienda</t>
  </si>
  <si>
    <t>Prestar los servicios de mantenimiento preventivo y correctivo para elsistema de extinción de incendios y del Sistema de Control de acceso ydetección de incendios de las torres A y B del Centro AdministrativoDistrital CAD y de las Sedes de la SDH</t>
  </si>
  <si>
    <t>Proveer elementos e insumos necesarios para atender los primerosauxilios y dotar los botiquines del Concejo de Bogotá D.C.</t>
  </si>
  <si>
    <t>Adquisición de tarjetas de proximidad certificadas y con la numeraciónimpresa para el Concejo de Bogotá</t>
  </si>
  <si>
    <t>Suministro de uniformes y elementos deportivos para los funcionarios delConcejo de Bogotá.</t>
  </si>
  <si>
    <t>Selección Abreviada - Menor Cuantía</t>
  </si>
  <si>
    <t>Proveer bonos navideños para los hijos de los funcionarios de laSecretaría Distrital de Hacienda y el Concejo de Bogotá</t>
  </si>
  <si>
    <t>Prestar los servicios profesionales para apoyar en las actividades decomunicacion de la Oficina Asesora de Comunicaciones relacionadas con elpuesta en marcha de la implementacion BogData de la Nueva OficinaVirtual.</t>
  </si>
  <si>
    <t>SUBD. EDUCACION TRIBUTARIA Y SERVICIO</t>
  </si>
  <si>
    <t>Prestar servicios profesionales para el apoyo en la gestión contractualy temas administrativos, de competencia de la Subdirección de EducaciónTributaria y Servicio de la Secretaria Distrital de Hacienda.</t>
  </si>
  <si>
    <t>OF. GESTION SERVICIO Y NOTIFICACIONES</t>
  </si>
  <si>
    <t>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t>
  </si>
  <si>
    <t>SUBD. CONSOLIDACION, GESTION E INVEST.</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</si>
  <si>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</si>
  <si>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Prestar servicios de apoyo a la gestión en relación con los procesos acargo de las Comisiones Permanentes de la Corporación.</t>
  </si>
  <si>
    <t>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t>
  </si>
  <si>
    <t>Prestar servicios profesionales para brindar acompañamiento jurídico enel desarrollo de los procesos administrativos en el marco de lasgestiones jurídicas y judiciales de la Corporación.</t>
  </si>
  <si>
    <t>OF. CUENTAS CORRIENTES Y DEVOLUCIONES</t>
  </si>
  <si>
    <t>Prestar los servicios de apoyo asistencial para el desarrollo deactividades relacionadas con la intervención y entrega de expedientes ymini-expedientes al área de Gestión Documental (archivo).</t>
  </si>
  <si>
    <t>Prestar los servicios profesionales para el desarrollo de actividades enlos procesos de análisis de cuenta, corrección de la información y sustanciación de las solicitudes de devoluciones y/o compensaciones.</t>
  </si>
  <si>
    <t>https://community.secop.gov.co/Public/Tendering/OpportunityDetail/Index?noticeUID=CO1.NTC.3017181&amp;isFromPublicArea=True&amp;isModal=true&amp;asPopupView=true</t>
  </si>
  <si>
    <t>https://community.secop.gov.co/Public/Tendering/OpportunityDetail/Index?noticeUID=CO1.NTC.3075291&amp;isFromPublicArea=True&amp;isModal=true&amp;asPopupView=true</t>
  </si>
  <si>
    <t>https://community.secop.gov.co/Public/Tendering/OpportunityDetail/Index?noticeUID=CO1.NTC.3102006&amp;isFromPublicArea=True&amp;isModal=true&amp;asPopupView=true</t>
  </si>
  <si>
    <t>https://community.secop.gov.co/Public/Tendering/OpportunityDetail/Index?noticeUID=CO1.NTC.3104866&amp;isFromPublicArea=True&amp;isModal=true&amp;asPopupView=true</t>
  </si>
  <si>
    <t>https://community.secop.gov.co/Public/Tendering/OpportunityDetail/Index?noticeUID=CO1.NTC.3213169&amp;isFromPublicArea=True&amp;isModal=true&amp;asPopupView=true</t>
  </si>
  <si>
    <t>https://community.secop.gov.co/Public/Tendering/OpportunityDetail/Index?noticeUID=CO1.NTC.3267286&amp;isFromPublicArea=True&amp;isModal=true&amp;asPopupView=true</t>
  </si>
  <si>
    <t>https://community.secop.gov.co/Public/Tendering/OpportunityDetail/Index?noticeUID=CO1.NTC.3306067&amp;isFromPublicArea=True&amp;isModal=true&amp;asPopupView=true</t>
  </si>
  <si>
    <t>https://community.secop.gov.co/Public/Tendering/OpportunityDetail/Index?noticeUID=CO1.NTC.3306946&amp;isFromPublicArea=True&amp;isModal=true&amp;asPopupView=true</t>
  </si>
  <si>
    <t>https://community.secop.gov.co/Public/Tendering/OpportunityDetail/Index?noticeUID=CO1.NTC.3307688&amp;isFromPublicArea=True&amp;isModal=true&amp;asPopupView=true</t>
  </si>
  <si>
    <t>https://community.secop.gov.co/Public/Tendering/OpportunityDetail/Index?noticeUID=CO1.NTC.3311166&amp;isFromPublicArea=True&amp;isModal=true&amp;asPopupView=true</t>
  </si>
  <si>
    <t>https://community.secop.gov.co/Public/Tendering/OpportunityDetail/Index?noticeUID=CO1.NTC.3314271&amp;isFromPublicArea=True&amp;isModal=true&amp;asPopupView=true</t>
  </si>
  <si>
    <t>https://community.secop.gov.co/Public/Tendering/OpportunityDetail/Index?noticeUID=CO1.NTC.3316893&amp;isFromPublicArea=True&amp;isModal=true&amp;asPopupView=true</t>
  </si>
  <si>
    <t>https://community.secop.gov.co/Public/Tendering/OpportunityDetail/Index?noticeUID=CO1.NTC.3316983&amp;isFromPublicArea=True&amp;isModal=true&amp;asPopupView=true</t>
  </si>
  <si>
    <t>https://community.secop.gov.co/Public/Tendering/OpportunityDetail/Index?noticeUID=CO1.NTC.3317291&amp;isFromPublicArea=True&amp;isModal=true&amp;asPopupView=true</t>
  </si>
  <si>
    <t>https://community.secop.gov.co/Public/Tendering/OpportunityDetail/Index?noticeUID=CO1.NTC.3317732&amp;isFromPublicArea=True&amp;isModal=true&amp;asPopupView=true</t>
  </si>
  <si>
    <t>https://community.secop.gov.co/Public/Tendering/OpportunityDetail/Index?noticeUID=CO1.NTC.3318011&amp;isFromPublicArea=True&amp;isModal=true&amp;asPopupView=true</t>
  </si>
  <si>
    <t>https://community.secop.gov.co/Public/Tendering/OpportunityDetail/Index?noticeUID=CO1.NTC.3321416&amp;isFromPublicArea=True&amp;isModal=true&amp;asPopupView=true</t>
  </si>
  <si>
    <t>https://community.secop.gov.co/Public/Tendering/OpportunityDetail/Index?noticeUID=CO1.NTC.3319342&amp;isFromPublicArea=True&amp;isModal=true&amp;asPopupView=true</t>
  </si>
  <si>
    <t>https://community.secop.gov.co/Public/Tendering/OpportunityDetail/Index?noticeUID=CO1.NTC.3323143&amp;isFromPublicArea=True&amp;isModal=true&amp;asPopupView=true</t>
  </si>
  <si>
    <t>https://community.secop.gov.co/Public/Tendering/OpportunityDetail/Index?noticeUID=CO1.NTC.3323844&amp;isFromPublicArea=True&amp;isModal=true&amp;asPopupView=true</t>
  </si>
  <si>
    <t>https://community.secop.gov.co/Public/Tendering/OpportunityDetail/Index?noticeUID=CO1.NTC.3323427&amp;isFromPublicArea=True&amp;isModal=true&amp;asPopupView=true</t>
  </si>
  <si>
    <t>https://community.secop.gov.co/Public/Tendering/OpportunityDetail/Index?noticeUID=CO1.NTC.3336472&amp;isFromPublicArea=True&amp;isModal=true&amp;asPopupView=true</t>
  </si>
  <si>
    <t>https://community.secop.gov.co/Public/Tendering/OpportunityDetail/Index?noticeUID=CO1.NTC.3334209&amp;isFromPublicArea=True&amp;isModal=true&amp;asPopupView=true</t>
  </si>
  <si>
    <t>https://community.secop.gov.co/Public/Tendering/OpportunityDetail/Index?noticeUID=CO1.NTC.3344474&amp;isFromPublicArea=True&amp;isModal=true&amp;asPopupView=true</t>
  </si>
  <si>
    <t>https://community.secop.gov.co/Public/Tendering/OpportunityDetail/Index?noticeUID=CO1.NTC.3347439&amp;isFromPublicArea=True&amp;isModal=true&amp;asPopupView=true</t>
  </si>
  <si>
    <t>https://community.secop.gov.co/Public/Tendering/OpportunityDetail/Index?noticeUID=CO1.NTC.3356105&amp;isFromPublicArea=True&amp;isModal=true&amp;asPopupView=true</t>
  </si>
  <si>
    <t>https://community.secop.gov.co/Public/Tendering/OpportunityDetail/Index?noticeUID=CO1.NTC.3363205&amp;isFromPublicArea=True&amp;isModal=true&amp;asPopupView=true</t>
  </si>
  <si>
    <t>https://community.secop.gov.co/Public/Tendering/OpportunityDetail/Index?noticeUID=CO1.NTC.3385910&amp;isFromPublicArea=True&amp;isModal=true&amp;asPopupView=true</t>
  </si>
  <si>
    <t>https://community.secop.gov.co/Public/Tendering/OpportunityDetail/Index?noticeUID=CO1.NTC.3392212&amp;isFromPublicArea=True&amp;isModal=true&amp;asPopupView=true</t>
  </si>
  <si>
    <t>https://community.secop.gov.co/Public/Tendering/OpportunityDetail/Index?noticeUID=CO1.NTC.3437642&amp;isFromPublicArea=True&amp;isModal=true&amp;asPopupView=true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</si>
  <si>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</si>
  <si>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https://community.secop.gov.co/Public/Tendering/OpportunityDetail/Index?noticeUID=CO1.NTC.2864622&amp;isFromPublicArea=True&amp;isModal=true&amp;asPopupView=true</t>
  </si>
  <si>
    <t>https://community.secop.gov.co/Public/Tendering/OpportunityDetail/Index?noticeUID=CO1.NTC.2348780&amp;isFromPublicArea=True&amp;isModal=true&amp;asPopupView=true</t>
  </si>
  <si>
    <t>https://community.secop.gov.co/Public/Tendering/OpportunityDetail/Index?noticeUID=CO1.NTC.3158138&amp;isFromPublicArea=True&amp;isModal=true&amp;asPopupView=true</t>
  </si>
  <si>
    <t>https://community.secop.gov.co/Public/Tendering/OpportunityDetail/Index?noticeUID=CO1.NTC.3431020&amp;isFromPublicArea=True&amp;isModal=true&amp;asPopupView=true</t>
  </si>
  <si>
    <t>https://community.secop.gov.co/Public/Tendering/OpportunityDetail/Index?noticeUID=CO1.NTC.3469534&amp;isFromPublicArea=True&amp;isModal=true&amp;asPopupView=true</t>
  </si>
  <si>
    <t>https://community.secop.gov.co/Public/Tendering/OpportunityDetail/Index?noticeUID=CO1.NTC.3554071&amp;isFromPublicArea=True&amp;isModal=true&amp;asPopupView=true</t>
  </si>
  <si>
    <t>https://community.secop.gov.co/Public/Tendering/OpportunityDetail/Index?noticeUID=CO1.NTC.3734025&amp;isFromPublicArea=True&amp;isModal=true&amp;asPopupView=true</t>
  </si>
  <si>
    <t>https://community.secop.gov.co/Public/Tendering/OpportunityDetail/Index?noticeUID=CO1.NTC.3797226&amp;isFromPublicArea=True&amp;isModal=true&amp;asPopupView=true</t>
  </si>
  <si>
    <t>https://community.secop.gov.co/Public/Tendering/OpportunityDetail/Index?noticeUID=CO1.NTC.3798567&amp;isFromPublicArea=True&amp;isModal=true&amp;asPopupView=true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</si>
  <si>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</si>
  <si>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https://community.secop.gov.co/Public/Tendering/OpportunityDetail/Index?noticeUID=CO1.NTC.3359657&amp;isFromPublicArea=True&amp;isModal=true&amp;asPopupView=true</t>
  </si>
  <si>
    <t>https://community.secop.gov.co/Public/Tendering/OpportunityDetail/Index?noticeUID=CO1.NTC.3365384&amp;isFromPublicArea=True&amp;isModal=true&amp;asPopupView=true</t>
  </si>
  <si>
    <t>https://community.secop.gov.co/Public/Tendering/OpportunityDetail/Index?noticeUID=CO1.NTC.3404883&amp;isFromPublicArea=True&amp;isModal=true&amp;asPopupView=true</t>
  </si>
  <si>
    <t>https://community.secop.gov.co/Public/Tendering/OpportunityDetail/Index?noticeUID=CO1.NTC.3579651&amp;isFromPublicArea=True&amp;isModal=true&amp;asPopupView=true</t>
  </si>
  <si>
    <t>https://community.secop.gov.co/Public/Tendering/OpportunityDetail/Index?noticeUID=CO1.NTC.3613160&amp;isFromPublicArea=True&amp;isModal=true&amp;asPopupView=true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</si>
</sst>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8">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0" applyNumberFormat="1" applyBorder="1" applyAlignment="1">
      <alignment horizontal="left"/>
    </xf>
    <xf numFmtId="43" fontId="0" fillId="0" borderId="0" xfId="1" applyFont="1"/>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43" fontId="0" fillId="0" borderId="0" xfId="1" applyNumberFormat="1" applyFont="1"/>
    <xf numFmtId="0" fontId="0" fillId="0" borderId="7" xfId="0" applyBorder="1" applyAlignment="1">
      <alignment horizontal="left" indent="1"/>
    </xf>
    <xf numFmtId="0" fontId="0" fillId="0" borderId="0" xfId="1" applyNumberFormat="1" applyFon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220">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35" formatCode="_-* #,##0.00_-;\-* #,##0.00_-;_-* &quot;-&quot;??_-;_-@_-"/>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a:solidFill>
                    <a:schemeClr val="bg1"/>
                  </a:solidFill>
                </a:rPr>
                <a:t>48</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01/02/2023 - 28/02/2023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014.044432291666" createdVersion="6" refreshedVersion="6" minRefreshableVersion="3" recordCount="48" xr:uid="{00000000-000A-0000-FFFF-FFFF11000000}">
  <cacheSource type="worksheet">
    <worksheetSource name="Contratos"/>
  </cacheSource>
  <cacheFields count="31">
    <cacheField name="VIGENCIA" numFmtId="0">
      <sharedItems containsSemiMixedTypes="0" containsString="0" containsNumber="1" containsInteger="1" minValue="2021" maxValue="2023"/>
    </cacheField>
    <cacheField name="NÚMERO CONTRATO" numFmtId="0">
      <sharedItems containsSemiMixedTypes="0" containsString="0" containsNumber="1" containsInteger="1" minValue="210402" maxValue="230147"/>
    </cacheField>
    <cacheField name="PORTAL CONTRATACION" numFmtId="0">
      <sharedItems count="3">
        <s v="SECOP_II"/>
        <s v="SECOP_I" u="1"/>
        <s v="TVEC" u="1"/>
      </sharedItems>
    </cacheField>
    <cacheField name="URL SECOP" numFmtId="0">
      <sharedItems/>
    </cacheField>
    <cacheField name="PROCESO SELECCIÓN" numFmtId="0">
      <sharedItems count="11">
        <s v="Directa Otras Causales"/>
        <s v="Directa Prestacion Servicios Profesionales y Apoyo a la Gestión"/>
        <s v="Selección Abreviada - Subasta Inversa"/>
        <s v="Mínima Cuantía"/>
        <s v="Selección Abreviada - Menor Cuantía"/>
        <s v="Directa Prestacion Serv para Ejecución de Trabajos Artísticos " u="1"/>
        <s v="Selección Abreviada - Acuerdo Marco" u="1"/>
        <s v="Concurso de Méritos Abierto" u="1"/>
        <s v="Licitación Pública" u="1"/>
        <s v="Subasta Inversa" u="1"/>
        <s v="Régimen Especial - Régimen Especial" u="1"/>
      </sharedItems>
    </cacheField>
    <cacheField name="CLASE CONTRATO" numFmtId="0">
      <sharedItems count="12">
        <s v="Convenio Interadministrativo"/>
        <s v="Prestación Servicios Profesionales"/>
        <s v="Prestación Servicio Apoyo a la Gestión"/>
        <s v="Prestación de Servicios"/>
        <s v="Suministro"/>
        <s v="Compraventa"/>
        <s v="Obra" u="1"/>
        <s v="Interadministrativo" u="1"/>
        <s v="Seguros" u="1"/>
        <s v="Suscripción" u="1"/>
        <s v="Consultoría" u="1"/>
        <s v="Convenio de Cooperacion"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1">
        <s v="4 4. Adición / Prórroga"/>
        <s v="3 3. Prorroga"/>
        <s v="1 1. Cesión"/>
        <s v="Prorroga" u="1"/>
        <s v="Suspensión" u="1"/>
        <s v="Cesión" u="1"/>
        <s v="Adición/Prorroga" u="1"/>
        <s v="Adición / Prórroga" u="1"/>
        <s v="Adición" u="1"/>
        <s v="Otro sí" u="1"/>
        <s v="Adición/Prorroga/Otro sí" u="1"/>
      </sharedItems>
    </cacheField>
    <cacheField name="FECHA SUSCRIPCIÓN DE LA MODIFICACIÓN" numFmtId="14">
      <sharedItems containsSemiMixedTypes="0" containsNonDate="0" containsDate="1" containsString="0" minDate="2023-02-01T00:00:00" maxDate="2023-03-01T00:00:00"/>
    </cacheField>
    <cacheField name="IDENTIFICACIÓN CONTRATISTA" numFmtId="0">
      <sharedItems containsMixedTypes="1" containsNumber="1" containsInteger="1" minValue="38562691" maxValue="1031149187"/>
    </cacheField>
    <cacheField name="RAZÓN SOCIAL_x000a_CESIONARIO" numFmtId="0">
      <sharedItems/>
    </cacheField>
    <cacheField name="VALOR CONTRATO PRINCIPAL" numFmtId="164">
      <sharedItems containsSemiMixedTypes="0" containsString="0" containsNumber="1" containsInteger="1" minValue="2880000" maxValue="3569763402"/>
    </cacheField>
    <cacheField name="VALOR ADICIÓN" numFmtId="164">
      <sharedItems containsString="0" containsBlank="1" containsNumber="1" containsInteger="1" minValue="3257000" maxValue="1000000000"/>
    </cacheField>
    <cacheField name="VALOR TOTAL" numFmtId="164">
      <sharedItems containsSemiMixedTypes="0" containsString="0" containsNumber="1" containsInteger="1" minValue="2880000" maxValue="4569763402"/>
    </cacheField>
    <cacheField name="PLAZO MODIFICACIÓN (Días)" numFmtId="0">
      <sharedItems containsMixedTypes="1" containsNumber="1" containsInteger="1" minValue="30" maxValue="122"/>
    </cacheField>
    <cacheField name="PLAZO TOTAL_x000a_(DÍAS)*" numFmtId="0">
      <sharedItems containsSemiMixedTypes="0" containsString="0" containsNumber="1" containsInteger="1" minValue="90" maxValue="653"/>
    </cacheField>
    <cacheField name="Fecha de suscripción" numFmtId="14">
      <sharedItems containsSemiMixedTypes="0" containsNonDate="0" containsDate="1" containsString="0" minDate="2021-09-01T00:00:00" maxDate="2023-01-25T00:00:00"/>
    </cacheField>
    <cacheField name="Fecha de Inicio" numFmtId="14">
      <sharedItems containsSemiMixedTypes="0" containsNonDate="0" containsDate="1" containsString="0" minDate="2021-09-07T00:00:00" maxDate="2023-01-27T00:00:00"/>
    </cacheField>
    <cacheField name="Plazo Inicial (dias)" numFmtId="0">
      <sharedItems containsSemiMixedTypes="0" containsString="0" containsNumber="1" containsInteger="1" minValue="60" maxValue="360"/>
    </cacheField>
    <cacheField name="Fecha Finalizacion Programada" numFmtId="14">
      <sharedItems containsSemiMixedTypes="0" containsNonDate="0" containsDate="1" containsString="0" minDate="2023-03-10T00:00:00" maxDate="2023-12-21T00:00:00"/>
    </cacheField>
    <cacheField name="Valor del Contrato_x000a_inical" numFmtId="0">
      <sharedItems containsSemiMixedTypes="0" containsString="0" containsNumber="1" containsInteger="1" minValue="2880000" maxValue="3569763402"/>
    </cacheField>
    <cacheField name="dias ejecutados" numFmtId="0">
      <sharedItems containsSemiMixedTypes="0" containsString="0" containsNumber="1" containsInteger="1" minValue="33" maxValue="539"/>
    </cacheField>
    <cacheField name="% Ejecución" numFmtId="0">
      <sharedItems containsSemiMixedTypes="0" containsString="0" containsNumber="1" minValue="11.68" maxValue="93.38"/>
    </cacheField>
    <cacheField name="Recursos totales Ejecutados o pagados" numFmtId="43">
      <sharedItems containsSemiMixedTypes="0" containsString="0" containsNumber="1" containsInteger="1" minValue="0" maxValue="1880352312"/>
    </cacheField>
    <cacheField name="Recursos pendientes de ejecutar." numFmtId="43">
      <sharedItems containsSemiMixedTypes="0" containsString="0" containsNumber="1" containsInteger="1" minValue="2880000" maxValue="2689411090"/>
    </cacheField>
    <cacheField name="Cantidad de Adiciones/_x000a_prórrogas" numFmtId="0">
      <sharedItems containsSemiMixedTypes="0" containsString="0" containsNumber="1" containsInteger="1" minValue="0" maxValue="2"/>
    </cacheField>
    <cacheField name="Vr. Adiciones" numFmtId="0">
      <sharedItems containsSemiMixedTypes="0" containsString="0" containsNumber="1" containsInteger="1" minValue="0" maxValue="1000000000"/>
    </cacheField>
    <cacheField name="Vr. Total con Adiciones" numFmtId="0">
      <sharedItems containsSemiMixedTypes="0" containsString="0" containsNumber="1" containsInteger="1" minValue="2880000" maxValue="4569763402"/>
    </cacheField>
    <cacheField name="Plazo total con prorrogas (días)" numFmtId="0">
      <sharedItems containsSemiMixedTypes="0" containsString="0" containsNumber="1" containsInteger="1" minValue="90" maxValue="65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n v="2022"/>
    <n v="220421"/>
    <x v="0"/>
    <s v="https://community.secop.gov.co/Public/Tendering/OpportunityDetail/Index?noticeUID=CO1.NTC.3017181&amp;isFromPublicArea=True&amp;isModal=true&amp;asPopupView=true"/>
    <x v="0"/>
    <x v="0"/>
    <s v="FONDO CUENTA CONCEJO DE BOGOTA, D.C."/>
    <s v="0111-04"/>
    <s v="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
    <x v="0"/>
    <d v="2023-02-08T00:00:00"/>
    <s v="No Aplica"/>
    <s v="No Aplica"/>
    <n v="3569763402"/>
    <n v="1000000000"/>
    <n v="4569763402"/>
    <n v="53"/>
    <n v="263"/>
    <d v="2022-07-07T00:00:00"/>
    <d v="2022-07-08T00:00:00"/>
    <n v="180"/>
    <d v="2023-03-31T00:00:00"/>
    <n v="3569763402"/>
    <n v="235"/>
    <n v="88.35"/>
    <n v="1880352312"/>
    <n v="2689411090"/>
    <n v="1"/>
    <n v="1000000000"/>
    <n v="4569763402"/>
    <n v="263"/>
  </r>
  <r>
    <n v="2022"/>
    <n v="220441"/>
    <x v="0"/>
    <s v="https://community.secop.gov.co/Public/Tendering/OpportunityDetail/Index?noticeUID=CO1.NTC.3075291&amp;isFromPublicArea=True&amp;isModal=true&amp;asPopupView=true"/>
    <x v="1"/>
    <x v="1"/>
    <s v="FONDO CUENTA CONCEJO DE BOGOTA, D.C."/>
    <s v="0111-04"/>
    <s v="Prestar los servicios profesionales en el proceso de seguimiento a lasactividades e Indicadores del plan de acción a cargo del Proceso deGestión Financiera del Concejo de Bogotá D.C."/>
    <x v="0"/>
    <d v="2023-02-02T00:00:00"/>
    <s v="No Aplica"/>
    <s v="No Aplica"/>
    <n v="27105000"/>
    <n v="8131500"/>
    <n v="40657500"/>
    <n v="45"/>
    <n v="225"/>
    <d v="2022-07-28T00:00:00"/>
    <d v="2022-08-05T00:00:00"/>
    <n v="150"/>
    <d v="2023-04-01T00:00:00"/>
    <n v="27105000"/>
    <n v="207"/>
    <n v="86.61"/>
    <n v="31803200"/>
    <n v="5421000"/>
    <n v="2"/>
    <n v="13552500"/>
    <n v="40657500"/>
    <n v="225"/>
  </r>
  <r>
    <n v="2022"/>
    <n v="220451"/>
    <x v="0"/>
    <s v="https://community.secop.gov.co/Public/Tendering/OpportunityDetail/Index?noticeUID=CO1.NTC.3102006&amp;isFromPublicArea=True&amp;isModal=true&amp;asPopupView=true"/>
    <x v="1"/>
    <x v="1"/>
    <s v="FONDO CUENTA CONCEJO DE BOGOTA, D.C."/>
    <s v="0111-04"/>
    <s v="Prestar los servicios profesionales en el proceso de organización,revisión y depuración, liquidación y cierre de los expedientes contractuales, así mismo realizar el seguimiento y apoyo a la supervisión de los contratos asignados por la Dirección Financiera."/>
    <x v="0"/>
    <d v="2023-02-17T00:00:00"/>
    <s v="No Aplica"/>
    <s v="No Aplica"/>
    <n v="20160000"/>
    <n v="4032000"/>
    <n v="30240000"/>
    <n v="30"/>
    <n v="225"/>
    <d v="2022-08-03T00:00:00"/>
    <d v="2022-08-05T00:00:00"/>
    <n v="150"/>
    <d v="2023-03-20T00:00:00"/>
    <n v="20160000"/>
    <n v="207"/>
    <n v="91.19"/>
    <n v="11424000"/>
    <n v="14784000"/>
    <n v="2"/>
    <n v="10080000"/>
    <n v="30240000"/>
    <n v="225"/>
  </r>
  <r>
    <n v="2022"/>
    <n v="220454"/>
    <x v="0"/>
    <s v="https://community.secop.gov.co/Public/Tendering/OpportunityDetail/Index?noticeUID=CO1.NTC.3104866&amp;isFromPublicArea=True&amp;isModal=true&amp;asPopupView=true"/>
    <x v="1"/>
    <x v="1"/>
    <s v="FONDO CUENTA CONCEJO DE BOGOTA, D.C."/>
    <s v="0111-04"/>
    <s v="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
    <x v="0"/>
    <d v="2023-02-17T00:00:00"/>
    <s v="No Aplica"/>
    <s v="No Aplica"/>
    <n v="25080000"/>
    <n v="5016000"/>
    <n v="37620000"/>
    <n v="30"/>
    <n v="225"/>
    <d v="2022-08-04T00:00:00"/>
    <d v="2022-08-05T00:00:00"/>
    <n v="150"/>
    <d v="2023-03-20T00:00:00"/>
    <n v="25080000"/>
    <n v="207"/>
    <n v="91.19"/>
    <n v="4347200"/>
    <n v="33272800"/>
    <n v="2"/>
    <n v="12540000"/>
    <n v="37620000"/>
    <n v="225"/>
  </r>
  <r>
    <n v="2022"/>
    <n v="220535"/>
    <x v="0"/>
    <s v="https://community.secop.gov.co/Public/Tendering/OpportunityDetail/Index?noticeUID=CO1.NTC.3213169&amp;isFromPublicArea=True&amp;isModal=true&amp;asPopupView=true"/>
    <x v="1"/>
    <x v="1"/>
    <s v="FONDO CUENTA CONCEJO DE BOGOTA, D.C."/>
    <s v="0111-04"/>
    <s v="Prestar servicios profesionales especializados para realizar laestructuración, instrumentalización y seguimiento de los planes y actividades que se deban formular y ejecutar con ocasión de la gestión del Laboratorio de Innovación y Gestión del Conocimiento delConcejo de Bogotá, en el marco de las líneas de participación ciudadana,innovación y gestión del conocimiento."/>
    <x v="0"/>
    <d v="2023-02-17T00:00:00"/>
    <s v="No Aplica"/>
    <s v="No Aplica"/>
    <n v="51172000"/>
    <n v="18608000"/>
    <n v="69780000"/>
    <n v="60"/>
    <n v="225"/>
    <d v="2022-08-31T00:00:00"/>
    <d v="2022-09-05T00:00:00"/>
    <n v="165"/>
    <d v="2023-04-20T00:00:00"/>
    <n v="51172000"/>
    <n v="176"/>
    <n v="77.53"/>
    <n v="17367466"/>
    <n v="26981601"/>
    <n v="1"/>
    <n v="18608000"/>
    <n v="69780000"/>
    <n v="225"/>
  </r>
  <r>
    <n v="2022"/>
    <n v="220579"/>
    <x v="0"/>
    <s v="https://community.secop.gov.co/Public/Tendering/OpportunityDetail/Index?noticeUID=CO1.NTC.3267286&amp;isFromPublicArea=True&amp;isModal=true&amp;asPopupView=true"/>
    <x v="1"/>
    <x v="1"/>
    <s v="FONDO CUENTA CONCEJO DE BOGOTA, D.C."/>
    <s v="0111-04"/>
    <s v="Prestar servicios profesionales en el seguimiento de las actividades delplan de acción que se encuentren a cargo de la Mesa Directiva."/>
    <x v="0"/>
    <d v="2023-02-16T00:00:00"/>
    <s v="No Aplica"/>
    <s v="No Aplica"/>
    <n v="25080000"/>
    <n v="7524000"/>
    <n v="32604000"/>
    <n v="45"/>
    <n v="195"/>
    <d v="2022-09-14T00:00:00"/>
    <d v="2022-09-19T00:00:00"/>
    <n v="150"/>
    <d v="2023-04-03T00:00:00"/>
    <n v="25080000"/>
    <n v="162"/>
    <n v="82.65"/>
    <n v="7022400"/>
    <n v="8025600"/>
    <n v="1"/>
    <n v="7524000"/>
    <n v="32604000"/>
    <n v="195"/>
  </r>
  <r>
    <n v="2022"/>
    <n v="220612"/>
    <x v="0"/>
    <s v="https://community.secop.gov.co/Public/Tendering/OpportunityDetail/Index?noticeUID=CO1.NTC.3306067&amp;isFromPublicArea=True&amp;isModal=true&amp;asPopupView=true"/>
    <x v="1"/>
    <x v="1"/>
    <s v="FONDO CUENTA CONCEJO DE BOGOTA, D.C."/>
    <s v="0111-04"/>
    <s v="Prestar servicios profesionales como intérprete en lengua de señas paralas actividades y procesos que requiera el Concejo de Bogotá."/>
    <x v="0"/>
    <d v="2023-02-17T00:00:00"/>
    <s v="No Aplica"/>
    <s v="No Aplica"/>
    <n v="24675000"/>
    <n v="7402500"/>
    <n v="32077500"/>
    <n v="45"/>
    <n v="195"/>
    <d v="2022-09-21T00:00:00"/>
    <d v="2022-09-23T00:00:00"/>
    <n v="150"/>
    <d v="2023-04-07T00:00:00"/>
    <n v="24675000"/>
    <n v="158"/>
    <n v="80.61"/>
    <n v="4935000"/>
    <n v="27142500"/>
    <n v="1"/>
    <n v="7402500"/>
    <n v="32077500"/>
    <n v="195"/>
  </r>
  <r>
    <n v="2022"/>
    <n v="220614"/>
    <x v="0"/>
    <s v="https://community.secop.gov.co/Public/Tendering/OpportunityDetail/Index?noticeUID=CO1.NTC.3306946&amp;isFromPublicArea=True&amp;isModal=true&amp;asPopupView=true"/>
    <x v="1"/>
    <x v="1"/>
    <s v="FONDO CUENTA CONCEJO DE BOGOTA, D.C."/>
    <s v="0111-04"/>
    <s v="Prestar los servicios profesionales de soporte y análisis jurídico paraadelantar los procesos administrativos y la generación de conceptos eintervenciones que se deban llevar a cabo en el marco de las actuacionesde la Corporación y de acuerdo con la normatividad vigente."/>
    <x v="0"/>
    <d v="2023-02-10T00:00:00"/>
    <s v="No Aplica"/>
    <s v="No Aplica"/>
    <n v="30703500"/>
    <n v="10234500"/>
    <n v="40938000"/>
    <n v="45"/>
    <n v="180"/>
    <d v="2022-09-21T00:00:00"/>
    <d v="2022-09-28T00:00:00"/>
    <n v="135"/>
    <d v="2023-03-27T00:00:00"/>
    <n v="30703500"/>
    <n v="153"/>
    <n v="85"/>
    <n v="6528119"/>
    <n v="16375200"/>
    <n v="1"/>
    <n v="10234500"/>
    <n v="40938000"/>
    <n v="180"/>
  </r>
  <r>
    <n v="2022"/>
    <n v="220616"/>
    <x v="0"/>
    <s v="https://community.secop.gov.co/Public/Tendering/OpportunityDetail/Index?noticeUID=CO1.NTC.3307688&amp;isFromPublicArea=True&amp;isModal=true&amp;asPopupView=true"/>
    <x v="1"/>
    <x v="1"/>
    <s v="FONDO CUENTA CONCEJO DE BOGOTA, D.C."/>
    <s v="0111-04"/>
    <s v="Prestar servicios profesionales para apoyar el cumplimiento de los rolesque la Oficina de Control Interno desarrolla en el Concejo de BogotáD.C., los cuales se realizan en el marco de las auditorias internas."/>
    <x v="0"/>
    <d v="2023-02-22T00:00:00"/>
    <s v="No Aplica"/>
    <s v="No Aplica"/>
    <n v="30240000"/>
    <n v="9072000"/>
    <n v="39312000"/>
    <n v="45"/>
    <n v="195"/>
    <d v="2022-09-22T00:00:00"/>
    <d v="2022-09-28T00:00:00"/>
    <n v="150"/>
    <d v="2023-04-12T00:00:00"/>
    <n v="30240000"/>
    <n v="153"/>
    <n v="78.06"/>
    <n v="6652800"/>
    <n v="23587200"/>
    <n v="1"/>
    <n v="9072000"/>
    <n v="39312000"/>
    <n v="195"/>
  </r>
  <r>
    <n v="2022"/>
    <n v="220618"/>
    <x v="0"/>
    <s v="https://community.secop.gov.co/Public/Tendering/OpportunityDetail/Index?noticeUID=CO1.NTC.3311166&amp;isFromPublicArea=True&amp;isModal=true&amp;asPopupView=true"/>
    <x v="1"/>
    <x v="2"/>
    <s v="FONDO CUENTA CONCEJO DE BOGOTA, D.C."/>
    <s v="0111-04"/>
    <s v="Prestar los servicios de apoyo a la gestión para realizar el proceso derevisión y verificación de las actas sucintas y transcritas, tramitadasen el marco del proceso de relatoría y en la transición al nuevo sistemadel modelo de gestión de información."/>
    <x v="0"/>
    <d v="2023-02-17T00:00:00"/>
    <s v="No Aplica"/>
    <s v="No Aplica"/>
    <n v="11630000"/>
    <n v="3489000"/>
    <n v="15119000"/>
    <n v="45"/>
    <n v="195"/>
    <d v="2022-09-22T00:00:00"/>
    <d v="2022-09-28T00:00:00"/>
    <n v="150"/>
    <d v="2023-04-12T00:00:00"/>
    <n v="11630000"/>
    <n v="153"/>
    <n v="78.06"/>
    <n v="9536600"/>
    <n v="3256400"/>
    <n v="1"/>
    <n v="3489000"/>
    <n v="15119000"/>
    <n v="195"/>
  </r>
  <r>
    <n v="2022"/>
    <n v="220626"/>
    <x v="0"/>
    <s v="https://community.secop.gov.co/Public/Tendering/OpportunityDetail/Index?noticeUID=CO1.NTC.3314271&amp;isFromPublicArea=True&amp;isModal=true&amp;asPopupView=true"/>
    <x v="1"/>
    <x v="1"/>
    <s v="FONDO CUENTA CONCEJO DE BOGOTA, D.C."/>
    <s v="0111-04"/>
    <s v="Prestar los servicios profesionales  especializados  en materia jurídica para acompañar la ejecución de los procesos administrativos, judiciales y disciplinarios  así como la elaboración y soporte de  losconceptos e intervenciones que se deban llevar a cabo en el marco  delas actuaciones de la Corporación y de acuerdo con la normatividadvigente."/>
    <x v="0"/>
    <d v="2023-02-07T00:00:00"/>
    <s v="No Aplica"/>
    <s v="No Aplica"/>
    <n v="40774500"/>
    <n v="13591500"/>
    <n v="54366000"/>
    <n v="45"/>
    <n v="180"/>
    <d v="2022-09-22T00:00:00"/>
    <d v="2022-09-23T00:00:00"/>
    <n v="135"/>
    <d v="2023-03-22T00:00:00"/>
    <n v="40774500"/>
    <n v="158"/>
    <n v="87.78"/>
    <n v="11477267"/>
    <n v="29297233"/>
    <n v="1"/>
    <n v="13591500"/>
    <n v="54366000"/>
    <n v="180"/>
  </r>
  <r>
    <n v="2022"/>
    <n v="220629"/>
    <x v="0"/>
    <s v="https://community.secop.gov.co/Public/Tendering/OpportunityDetail/Index?noticeUID=CO1.NTC.3316893&amp;isFromPublicArea=True&amp;isModal=true&amp;asPopupView=true"/>
    <x v="1"/>
    <x v="1"/>
    <s v="FONDO CUENTA CONCEJO DE BOGOTA, D.C."/>
    <s v="0111-04"/>
    <s v="Prestar los servicios profesionales para la gestión, trámite yseguimiento para la consolidación y respuesta de los requerimientos rrecibidos en el marco de la misionalidad de la Corporación, generandomecanismos para la operatividad de la participación ciudadana."/>
    <x v="0"/>
    <d v="2023-02-17T00:00:00"/>
    <s v="No Aplica"/>
    <s v="No Aplica"/>
    <n v="19539000"/>
    <n v="6513000"/>
    <n v="26052000"/>
    <n v="45"/>
    <n v="180"/>
    <d v="2022-09-23T00:00:00"/>
    <d v="2022-10-03T00:00:00"/>
    <n v="135"/>
    <d v="2023-04-02T00:00:00"/>
    <n v="19539000"/>
    <n v="148"/>
    <n v="81.77"/>
    <n v="4203982"/>
    <n v="11144467"/>
    <n v="1"/>
    <n v="6513000"/>
    <n v="26052000"/>
    <n v="180"/>
  </r>
  <r>
    <n v="2022"/>
    <n v="220632"/>
    <x v="0"/>
    <s v="https://community.secop.gov.co/Public/Tendering/OpportunityDetail/Index?noticeUID=CO1.NTC.3316983&amp;isFromPublicArea=True&amp;isModal=true&amp;asPopupView=true"/>
    <x v="1"/>
    <x v="1"/>
    <s v="FONDO CUENTA CONCEJO DE BOGOTA, D.C."/>
    <s v="0111-04"/>
    <s v="Prestar los servicios profesionales para adelantar las actuacionesjurídicas y judiciales y apoyo en la generación de conceptos en el marcode los procesos de la Corporación"/>
    <x v="0"/>
    <d v="2023-02-16T00:00:00"/>
    <s v="No Aplica"/>
    <s v="No Aplica"/>
    <n v="19075500"/>
    <n v="6358500"/>
    <n v="25434000"/>
    <n v="45"/>
    <n v="180"/>
    <d v="2022-09-26T00:00:00"/>
    <d v="2022-10-03T00:00:00"/>
    <n v="135"/>
    <d v="2023-04-02T00:00:00"/>
    <n v="19075500"/>
    <n v="148"/>
    <n v="81.77"/>
    <n v="8195400"/>
    <n v="6641100"/>
    <n v="1"/>
    <n v="6358500"/>
    <n v="25434000"/>
    <n v="180"/>
  </r>
  <r>
    <n v="2022"/>
    <n v="220633"/>
    <x v="0"/>
    <s v="https://community.secop.gov.co/Public/Tendering/OpportunityDetail/Index?noticeUID=CO1.NTC.3317291&amp;isFromPublicArea=True&amp;isModal=true&amp;asPopupView=true"/>
    <x v="1"/>
    <x v="1"/>
    <s v="FONDO CUENTA CONCEJO DE BOGOTA, D.C."/>
    <s v="0111-04"/>
    <s v="Prestar los servicios profesionales para realizar las actividadesrequeridas en las etapas planeación, seguimiento y liquidación de losprocesos contractuales que ejecuta la Corporación, en el marco de losplanes institucionales."/>
    <x v="0"/>
    <d v="2023-02-13T00:00:00"/>
    <s v="No Aplica"/>
    <s v="No Aplica"/>
    <n v="16051500"/>
    <n v="5350500"/>
    <n v="21402000"/>
    <n v="45"/>
    <n v="180"/>
    <d v="2022-09-23T00:00:00"/>
    <d v="2022-10-03T00:00:00"/>
    <n v="135"/>
    <d v="2023-04-02T00:00:00"/>
    <n v="16051500"/>
    <n v="148"/>
    <n v="81.77"/>
    <n v="6896200"/>
    <n v="14505800"/>
    <n v="1"/>
    <n v="5350500"/>
    <n v="21402000"/>
    <n v="180"/>
  </r>
  <r>
    <n v="2022"/>
    <n v="220634"/>
    <x v="0"/>
    <s v="https://community.secop.gov.co/Public/Tendering/OpportunityDetail/Index?noticeUID=CO1.NTC.3317732&amp;isFromPublicArea=True&amp;isModal=true&amp;asPopupView=true"/>
    <x v="1"/>
    <x v="1"/>
    <s v="FONDO CUENTA CONCEJO DE BOGOTA, D.C."/>
    <s v="0111-04"/>
    <s v="Prestar los servicios profesionales para el seguimiento de las sesionesy gestión de actos administrativos que sean de competencia de laDirección Jurídica"/>
    <x v="0"/>
    <d v="2023-02-11T00:00:00"/>
    <s v="No Aplica"/>
    <s v="No Aplica"/>
    <n v="20934000"/>
    <n v="6978000"/>
    <n v="27912000"/>
    <n v="45"/>
    <n v="180"/>
    <d v="2022-09-26T00:00:00"/>
    <d v="2022-09-28T00:00:00"/>
    <n v="135"/>
    <d v="2023-03-27T00:00:00"/>
    <n v="20934000"/>
    <n v="153"/>
    <n v="85"/>
    <n v="465200"/>
    <n v="20468800"/>
    <n v="1"/>
    <n v="6978000"/>
    <n v="27912000"/>
    <n v="180"/>
  </r>
  <r>
    <n v="2022"/>
    <n v="220635"/>
    <x v="0"/>
    <s v="https://community.secop.gov.co/Public/Tendering/OpportunityDetail/Index?noticeUID=CO1.NTC.3318011&amp;isFromPublicArea=True&amp;isModal=true&amp;asPopupView=true"/>
    <x v="1"/>
    <x v="1"/>
    <s v="FONDO CUENTA CONCEJO DE BOGOTA, D.C."/>
    <s v="0111-04"/>
    <s v="Prestar los servicios profesionales para desarrollar la estrategia decomunicaciones de la Corporación, de acuerdo con los planes y programasinstitucionales."/>
    <x v="0"/>
    <d v="2023-02-10T00:00:00"/>
    <s v="No Aplica"/>
    <s v="No Aplica"/>
    <n v="17680500"/>
    <n v="5893500"/>
    <n v="23574000"/>
    <n v="45"/>
    <n v="180"/>
    <d v="2022-09-26T00:00:00"/>
    <d v="2022-09-30T00:00:00"/>
    <n v="135"/>
    <d v="2023-03-29T00:00:00"/>
    <n v="17680500"/>
    <n v="151"/>
    <n v="83.89"/>
    <n v="130967"/>
    <n v="23443033"/>
    <n v="1"/>
    <n v="5893500"/>
    <n v="23574000"/>
    <n v="180"/>
  </r>
  <r>
    <n v="2022"/>
    <n v="220639"/>
    <x v="0"/>
    <s v="https://community.secop.gov.co/Public/Tendering/OpportunityDetail/Index?noticeUID=CO1.NTC.3321416&amp;isFromPublicArea=True&amp;isModal=true&amp;asPopupView=true"/>
    <x v="1"/>
    <x v="1"/>
    <s v="FONDO CUENTA CONCEJO DE BOGOTA, D.C."/>
    <s v="0111-04"/>
    <s v="Prestar servicios profesionales para brindar acompañamiento en larevisión y actualización de los instrumentos de planeación enmarcados enel MIPG  y definidos en la Corporación."/>
    <x v="0"/>
    <d v="2023-02-21T00:00:00"/>
    <s v="No Aplica"/>
    <s v="No Aplica"/>
    <n v="24675000"/>
    <n v="7402500"/>
    <n v="32077500"/>
    <n v="45"/>
    <n v="195"/>
    <d v="2022-09-26T00:00:00"/>
    <d v="2022-09-27T00:00:00"/>
    <n v="150"/>
    <d v="2023-04-11T00:00:00"/>
    <n v="24675000"/>
    <n v="154"/>
    <n v="78.569999999999993"/>
    <n v="15463000"/>
    <n v="24675000"/>
    <n v="1"/>
    <n v="7402500"/>
    <n v="32077500"/>
    <n v="195"/>
  </r>
  <r>
    <n v="2022"/>
    <n v="220640"/>
    <x v="0"/>
    <s v="https://community.secop.gov.co/Public/Tendering/OpportunityDetail/Index?noticeUID=CO1.NTC.3319342&amp;isFromPublicArea=True&amp;isModal=true&amp;asPopupView=true"/>
    <x v="1"/>
    <x v="2"/>
    <s v="FONDO CUENTA CONCEJO DE BOGOTA, D.C."/>
    <s v="0111-04"/>
    <s v="Prestar servicios profesionales para brindar acompañamiento jurídico enla proyección, revisión, análisis y seguimiento de los actosadministrativos requeridos en las etapas que se desarrollan en el marcodel proceso de administración del talento humano de la Corporación"/>
    <x v="0"/>
    <d v="2023-02-22T00:00:00"/>
    <s v="No Aplica"/>
    <s v="No Aplica"/>
    <n v="25080000"/>
    <n v="7524000"/>
    <n v="32604000"/>
    <n v="45"/>
    <n v="195"/>
    <d v="2022-09-27T00:00:00"/>
    <d v="2022-09-28T00:00:00"/>
    <n v="150"/>
    <d v="2023-04-12T00:00:00"/>
    <n v="25080000"/>
    <n v="153"/>
    <n v="78.06"/>
    <n v="10533600"/>
    <n v="9530400"/>
    <n v="1"/>
    <n v="7524000"/>
    <n v="32604000"/>
    <n v="195"/>
  </r>
  <r>
    <n v="2022"/>
    <n v="220644"/>
    <x v="0"/>
    <s v="https://community.secop.gov.co/Public/Tendering/OpportunityDetail/Index?noticeUID=CO1.NTC.3323143&amp;isFromPublicArea=True&amp;isModal=true&amp;asPopupView=true"/>
    <x v="1"/>
    <x v="1"/>
    <s v="FONDO CUENTA CONCEJO DE BOGOTA, D.C."/>
    <s v="0111-04"/>
    <s v="Prestar servicios profesionales para la proyección de respuestas a lassolicitudes ciudadanas y de autoridades que sean competencia de laSecretaria General de la Corporación."/>
    <x v="0"/>
    <d v="2023-02-28T00:00:00"/>
    <s v="No Aplica"/>
    <s v="No Aplica"/>
    <n v="25485000"/>
    <n v="5097000"/>
    <n v="30582000"/>
    <n v="30"/>
    <n v="180"/>
    <d v="2022-09-26T00:00:00"/>
    <d v="2022-09-30T00:00:00"/>
    <n v="150"/>
    <d v="2023-04-01T00:00:00"/>
    <n v="25485000"/>
    <n v="151"/>
    <n v="82.51"/>
    <n v="169900"/>
    <n v="30412100"/>
    <n v="1"/>
    <n v="5097000"/>
    <n v="30582000"/>
    <n v="180"/>
  </r>
  <r>
    <n v="2022"/>
    <n v="220645"/>
    <x v="0"/>
    <s v="https://community.secop.gov.co/Public/Tendering/OpportunityDetail/Index?noticeUID=CO1.NTC.3323844&amp;isFromPublicArea=True&amp;isModal=true&amp;asPopupView=true"/>
    <x v="1"/>
    <x v="1"/>
    <s v="FONDO CUENTA CONCEJO DE BOGOTA, D.C."/>
    <s v="0111-04"/>
    <s v="Prestar los servicios profesionales para el seguimiento y acompañamientojurídico en las etapas de los procesos contractuales, que se debanadelantar en desarrollo de los planes institucionales de la Corporación"/>
    <x v="0"/>
    <d v="2023-02-10T00:00:00"/>
    <s v="No Aplica"/>
    <s v="No Aplica"/>
    <n v="20934000"/>
    <n v="6978000"/>
    <n v="27912000"/>
    <n v="45"/>
    <n v="180"/>
    <d v="2022-09-26T00:00:00"/>
    <d v="2022-09-28T00:00:00"/>
    <n v="135"/>
    <d v="2023-03-27T00:00:00"/>
    <n v="20934000"/>
    <n v="153"/>
    <n v="85"/>
    <n v="465200"/>
    <n v="27446800"/>
    <n v="1"/>
    <n v="6978000"/>
    <n v="27912000"/>
    <n v="180"/>
  </r>
  <r>
    <n v="2022"/>
    <n v="220646"/>
    <x v="0"/>
    <s v="https://community.secop.gov.co/Public/Tendering/OpportunityDetail/Index?noticeUID=CO1.NTC.3321416&amp;isFromPublicArea=True&amp;isModal=true&amp;asPopupView=true"/>
    <x v="1"/>
    <x v="1"/>
    <s v="FONDO CUENTA CONCEJO DE BOGOTA, D.C."/>
    <s v="0111-04"/>
    <s v="Prestar servicios profesionales para brindar acompañamiento en larevisión y actualización de los instrumentos de planeación enmarcados enel MIPG  y definidos en la Corporación."/>
    <x v="0"/>
    <d v="2023-02-22T00:00:00"/>
    <s v="No Aplica"/>
    <s v="No Aplica"/>
    <n v="24675000"/>
    <n v="7402500"/>
    <n v="32077500"/>
    <n v="45"/>
    <n v="195"/>
    <d v="2022-09-26T00:00:00"/>
    <d v="2022-09-28T00:00:00"/>
    <n v="150"/>
    <d v="2023-04-12T00:00:00"/>
    <n v="24675000"/>
    <n v="153"/>
    <n v="78.06"/>
    <n v="20233500"/>
    <n v="4441500"/>
    <n v="1"/>
    <n v="7402500"/>
    <n v="32077500"/>
    <n v="195"/>
  </r>
  <r>
    <n v="2022"/>
    <n v="220647"/>
    <x v="0"/>
    <s v="https://community.secop.gov.co/Public/Tendering/OpportunityDetail/Index?noticeUID=CO1.NTC.3323427&amp;isFromPublicArea=True&amp;isModal=true&amp;asPopupView=true"/>
    <x v="1"/>
    <x v="1"/>
    <s v="FONDO CUENTA CONCEJO DE BOGOTA, D.C."/>
    <s v="0111-04"/>
    <s v="Prestar servicios profesionales para la gestión de actividadesrelacionadas con el seguimiento a la ejecución contractual y procesos deliquidación de los expedientes contractuales en la DirecciónAdministrativa"/>
    <x v="0"/>
    <d v="2023-02-23T00:00:00"/>
    <s v="No Aplica"/>
    <s v="No Aplica"/>
    <n v="25080000"/>
    <n v="7524000"/>
    <n v="32604000"/>
    <n v="45"/>
    <n v="195"/>
    <d v="2022-09-27T00:00:00"/>
    <d v="2022-09-28T00:00:00"/>
    <n v="150"/>
    <d v="2023-04-12T00:00:00"/>
    <n v="25080000"/>
    <n v="153"/>
    <n v="78.06"/>
    <n v="501600"/>
    <n v="14546400"/>
    <n v="1"/>
    <n v="7524000"/>
    <n v="32604000"/>
    <n v="195"/>
  </r>
  <r>
    <n v="2022"/>
    <n v="220660"/>
    <x v="0"/>
    <s v="https://community.secop.gov.co/Public/Tendering/OpportunityDetail/Index?noticeUID=CO1.NTC.3336472&amp;isFromPublicArea=True&amp;isModal=true&amp;asPopupView=true"/>
    <x v="1"/>
    <x v="2"/>
    <s v="FONDO CUENTA CONCEJO DE BOGOTA, D.C."/>
    <s v="0111-04"/>
    <s v="Prestar servicios de apoyo a la gestión para la estructuración demetodologías tecnológicas para el seguimiento de las actividades propiasde los procesos a cargo de la Dirección Jurídica de la Corporación."/>
    <x v="0"/>
    <d v="2023-02-28T00:00:00"/>
    <s v="No Aplica"/>
    <s v="No Aplica"/>
    <n v="16285000"/>
    <n v="3257000"/>
    <n v="19542000"/>
    <n v="30"/>
    <n v="180"/>
    <d v="2022-09-29T00:00:00"/>
    <d v="2022-10-03T00:00:00"/>
    <n v="150"/>
    <d v="2023-04-03T00:00:00"/>
    <n v="16285000"/>
    <n v="148"/>
    <n v="81.319999999999993"/>
    <n v="3039867"/>
    <n v="13245133"/>
    <n v="1"/>
    <n v="3257000"/>
    <n v="19542000"/>
    <n v="180"/>
  </r>
  <r>
    <n v="2022"/>
    <n v="220661"/>
    <x v="0"/>
    <s v="https://community.secop.gov.co/Public/Tendering/OpportunityDetail/Index?noticeUID=CO1.NTC.3334209&amp;isFromPublicArea=True&amp;isModal=true&amp;asPopupView=true"/>
    <x v="1"/>
    <x v="2"/>
    <s v="FONDO CUENTA CONCEJO DE BOGOTA, D.C."/>
    <s v="0111-04"/>
    <s v="Prestar los servicios de apoyo al proceso de recursos físicos de laDirección Administrativa del Concejo de Bogotá, para coadyuvar con lasactividades de actualización y administración de la información del áreade mantenimiento."/>
    <x v="0"/>
    <d v="2023-02-16T00:00:00"/>
    <s v="No Aplica"/>
    <s v="No Aplica"/>
    <n v="13743000"/>
    <n v="4581000"/>
    <n v="18324000"/>
    <n v="45"/>
    <n v="180"/>
    <d v="2022-09-29T00:00:00"/>
    <d v="2022-10-04T00:00:00"/>
    <n v="135"/>
    <d v="2023-04-03T00:00:00"/>
    <n v="13743000"/>
    <n v="147"/>
    <n v="81.22"/>
    <n v="5802600"/>
    <n v="6413400"/>
    <n v="1"/>
    <n v="4581000"/>
    <n v="18324000"/>
    <n v="180"/>
  </r>
  <r>
    <n v="2022"/>
    <n v="220672"/>
    <x v="0"/>
    <s v="https://community.secop.gov.co/Public/Tendering/OpportunityDetail/Index?noticeUID=CO1.NTC.3344474&amp;isFromPublicArea=True&amp;isModal=true&amp;asPopupView=true"/>
    <x v="1"/>
    <x v="1"/>
    <s v="FONDO CUENTA CONCEJO DE BOGOTA, D.C."/>
    <s v="0111-04"/>
    <s v="Prestar los servicios profesionales para el desarrollo de lasactividades del modelo integrado de planeación y gestión de los procesosque se encuentran a cargo de la Dirección Jurídica"/>
    <x v="0"/>
    <d v="2023-02-16T00:00:00"/>
    <s v="No Aplica"/>
    <s v="No Aplica"/>
    <n v="20002500"/>
    <n v="6667500"/>
    <n v="26670000"/>
    <n v="45"/>
    <n v="180"/>
    <d v="2022-09-30T00:00:00"/>
    <d v="2022-10-03T00:00:00"/>
    <n v="135"/>
    <d v="2023-04-02T00:00:00"/>
    <n v="20002500"/>
    <n v="148"/>
    <n v="81.77"/>
    <n v="4148667"/>
    <n v="22521333"/>
    <n v="1"/>
    <n v="6667500"/>
    <n v="26670000"/>
    <n v="180"/>
  </r>
  <r>
    <n v="2022"/>
    <n v="220675"/>
    <x v="0"/>
    <s v="https://community.secop.gov.co/Public/Tendering/OpportunityDetail/Index?noticeUID=CO1.NTC.3347439&amp;isFromPublicArea=True&amp;isModal=true&amp;asPopupView=true"/>
    <x v="1"/>
    <x v="1"/>
    <s v="FONDO CUENTA CONCEJO DE BOGOTA, D.C."/>
    <s v="0111-04"/>
    <s v="Prestar los servicios profesionales especializados para brindar elsoporte a la Dirección Técnica Jurídica en relación con los aspectos deíndole jurídico, judicial y de servicio al ciudadano, en cumplimiento delos procesos administrativos y misionales de la Corporación"/>
    <x v="0"/>
    <d v="2023-02-17T00:00:00"/>
    <s v="No Aplica"/>
    <s v="No Aplica"/>
    <n v="33493500"/>
    <n v="11164500"/>
    <n v="44658000"/>
    <n v="45"/>
    <n v="180"/>
    <d v="2022-10-03T00:00:00"/>
    <d v="2022-10-04T00:00:00"/>
    <n v="135"/>
    <d v="2023-04-03T00:00:00"/>
    <n v="33493500"/>
    <n v="147"/>
    <n v="81.22"/>
    <n v="29027700"/>
    <n v="8187300"/>
    <n v="1"/>
    <n v="11164500"/>
    <n v="44658000"/>
    <n v="180"/>
  </r>
  <r>
    <n v="2022"/>
    <n v="220678"/>
    <x v="0"/>
    <s v="https://community.secop.gov.co/Public/Tendering/OpportunityDetail/Index?noticeUID=CO1.NTC.3356105&amp;isFromPublicArea=True&amp;isModal=true&amp;asPopupView=true"/>
    <x v="1"/>
    <x v="1"/>
    <s v="FONDO CUENTA CONCEJO DE BOGOTA, D.C."/>
    <s v="0111-04"/>
    <s v="Prestar los servicios profesionales para apoyar los procesosadministrativos relacionados con la nomina para la Dirección Financieradel Concejo de Bogotá D.C."/>
    <x v="0"/>
    <d v="2023-02-20T00:00:00"/>
    <s v="No Aplica"/>
    <s v="No Aplica"/>
    <n v="36589500"/>
    <n v="12196500"/>
    <n v="48786000"/>
    <n v="45"/>
    <n v="180"/>
    <d v="2022-10-04T00:00:00"/>
    <d v="2022-10-05T00:00:00"/>
    <n v="135"/>
    <d v="2023-04-04T00:00:00"/>
    <n v="36589500"/>
    <n v="146"/>
    <n v="80.66"/>
    <n v="31439867"/>
    <n v="9486167"/>
    <n v="1"/>
    <n v="12196500"/>
    <n v="48786000"/>
    <n v="180"/>
  </r>
  <r>
    <n v="2022"/>
    <n v="220702"/>
    <x v="0"/>
    <s v="https://community.secop.gov.co/Public/Tendering/OpportunityDetail/Index?noticeUID=CO1.NTC.3363205&amp;isFromPublicArea=True&amp;isModal=true&amp;asPopupView=true"/>
    <x v="1"/>
    <x v="2"/>
    <s v="FONDO CUENTA CONCEJO DE BOGOTA, D.C."/>
    <s v="0111-04"/>
    <s v="Prestar los servicios de apoyo operativo al proceso de Recursos Físicosde la Dirección Administrativa."/>
    <x v="0"/>
    <d v="2023-02-23T00:00:00"/>
    <s v="No Aplica"/>
    <s v="No Aplica"/>
    <n v="10467000"/>
    <n v="3489000"/>
    <n v="13956000"/>
    <n v="45"/>
    <n v="180"/>
    <d v="2022-10-05T00:00:00"/>
    <d v="2022-10-11T00:00:00"/>
    <n v="135"/>
    <d v="2023-04-10T00:00:00"/>
    <n v="10467000"/>
    <n v="140"/>
    <n v="77.349999999999994"/>
    <n v="13956000"/>
    <n v="3489000"/>
    <n v="1"/>
    <n v="3489000"/>
    <n v="13956000"/>
    <n v="180"/>
  </r>
  <r>
    <n v="2022"/>
    <n v="220742"/>
    <x v="0"/>
    <s v="https://community.secop.gov.co/Public/Tendering/OpportunityDetail/Index?noticeUID=CO1.NTC.3385910&amp;isFromPublicArea=True&amp;isModal=true&amp;asPopupView=true"/>
    <x v="1"/>
    <x v="1"/>
    <s v="FONDO CUENTA CONCEJO DE BOGOTA, D.C."/>
    <s v="0111-04"/>
    <s v="Prestar los servicios profesionales para apoyar la gestión relacionadacon la seguridad y vigilancia de la corporación"/>
    <x v="0"/>
    <d v="2023-02-17T00:00:00"/>
    <s v="No Aplica"/>
    <s v="No Aplica"/>
    <n v="16051500"/>
    <n v="5350500"/>
    <n v="21402000"/>
    <n v="45"/>
    <n v="180"/>
    <d v="2022-10-11T00:00:00"/>
    <d v="2022-10-12T00:00:00"/>
    <n v="135"/>
    <d v="2023-04-11T00:00:00"/>
    <n v="16051500"/>
    <n v="139"/>
    <n v="76.8"/>
    <n v="5826100"/>
    <n v="15575900"/>
    <n v="1"/>
    <n v="5350500"/>
    <n v="21402000"/>
    <n v="180"/>
  </r>
  <r>
    <n v="2022"/>
    <n v="220748"/>
    <x v="0"/>
    <s v="https://community.secop.gov.co/Public/Tendering/OpportunityDetail/Index?noticeUID=CO1.NTC.3392212&amp;isFromPublicArea=True&amp;isModal=true&amp;asPopupView=true"/>
    <x v="1"/>
    <x v="1"/>
    <s v="FONDO CUENTA CONCEJO DE BOGOTA, D.C."/>
    <s v="0111-04"/>
    <s v="Prestar los servicios profesionales para el soporte, análisis yseguimiento jurídico requerido en las diferentes etapas de los procesoscontractuales, que se deban adelantar en desarrollo de los planesinstitucionales y de gestión de la Corporación."/>
    <x v="0"/>
    <d v="2023-02-13T00:00:00"/>
    <s v="No Aplica"/>
    <s v="No Aplica"/>
    <n v="26980000"/>
    <n v="10117500"/>
    <n v="37097500"/>
    <n v="45"/>
    <n v="165"/>
    <d v="2022-10-12T00:00:00"/>
    <d v="2022-10-19T00:00:00"/>
    <n v="120"/>
    <d v="2023-04-03T00:00:00"/>
    <n v="26980000"/>
    <n v="132"/>
    <n v="79.52"/>
    <n v="2698000"/>
    <n v="34399500"/>
    <n v="1"/>
    <n v="10117500"/>
    <n v="37097500"/>
    <n v="165"/>
  </r>
  <r>
    <n v="2022"/>
    <n v="220799"/>
    <x v="0"/>
    <s v="https://community.secop.gov.co/Public/Tendering/OpportunityDetail/Index?noticeUID=CO1.NTC.3437642&amp;isFromPublicArea=True&amp;isModal=true&amp;asPopupView=true"/>
    <x v="1"/>
    <x v="1"/>
    <s v="FONDO CUENTA CONCEJO DE BOGOTA, D.C."/>
    <s v="0111-04"/>
    <s v="Prestar los servicios profesionales en el proceso de seguimiento a lasactividades e Indicadores del plan de acción a cargo del Proceso deGestión Financiera y del seguimiento y planeación del presupuesto delConcejo de Bogotá D.C."/>
    <x v="0"/>
    <d v="2023-02-22T00:00:00"/>
    <s v="No Aplica"/>
    <s v="No Aplica"/>
    <n v="20064000"/>
    <n v="7524000"/>
    <n v="27588000"/>
    <n v="45"/>
    <n v="165"/>
    <d v="2022-10-25T00:00:00"/>
    <d v="2022-10-27T00:00:00"/>
    <n v="120"/>
    <d v="2023-04-11T00:00:00"/>
    <n v="20064000"/>
    <n v="124"/>
    <n v="74.7"/>
    <n v="668800"/>
    <n v="19395200"/>
    <n v="1"/>
    <n v="7524000"/>
    <n v="27588000"/>
    <n v="165"/>
  </r>
  <r>
    <n v="2021"/>
    <n v="210402"/>
    <x v="0"/>
    <s v="https://community.secop.gov.co/Public/Tendering/OpportunityDetail/Index?noticeUID=CO1.NTC.2143740&amp;isFromPublicArea=True&amp;isModal=true&amp;asPopupView=true"/>
    <x v="2"/>
    <x v="3"/>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x v="1"/>
    <d v="2023-02-28T00:00:00"/>
    <s v="No Aplica"/>
    <s v="No Aplica"/>
    <n v="194853153"/>
    <m/>
    <n v="194853153"/>
    <n v="122"/>
    <n v="653"/>
    <d v="2021-09-01T00:00:00"/>
    <d v="2021-09-07T00:00:00"/>
    <n v="360"/>
    <d v="2023-06-30T00:00:00"/>
    <n v="194853153"/>
    <n v="539"/>
    <n v="81.540000000000006"/>
    <n v="171281892"/>
    <n v="194853153"/>
    <n v="1"/>
    <n v="0"/>
    <n v="194853153"/>
    <n v="653"/>
  </r>
  <r>
    <n v="2022"/>
    <n v="220372"/>
    <x v="0"/>
    <s v="https://community.secop.gov.co/Public/Tendering/OpportunityDetail/Index?noticeUID=CO1.NTC.2864622&amp;isFromPublicArea=True&amp;isModal=true&amp;asPopupView=true"/>
    <x v="3"/>
    <x v="3"/>
    <s v="SUBD. TALENTO HUMANO"/>
    <s v="0111-01"/>
    <s v="Realizar examenes medicos ocupacionales y complementarios igualmente laaplicacion de vacunas para funcionarios y contratistas de la SecretariaDistrital de Hacienda"/>
    <x v="1"/>
    <d v="2023-02-01T00:00:00"/>
    <s v="No Aplica"/>
    <s v="No Aplica"/>
    <n v="69823093"/>
    <m/>
    <n v="69823093"/>
    <n v="86"/>
    <n v="356"/>
    <d v="2022-04-08T00:00:00"/>
    <d v="2022-05-02T00:00:00"/>
    <n v="270"/>
    <d v="2023-04-28T00:00:00"/>
    <n v="69823093"/>
    <n v="302"/>
    <n v="83.66"/>
    <n v="43334800"/>
    <n v="26488293"/>
    <n v="1"/>
    <n v="0"/>
    <n v="69823093"/>
    <n v="356"/>
  </r>
  <r>
    <n v="2021"/>
    <n v="210536"/>
    <x v="0"/>
    <s v="https://community.secop.gov.co/Public/Tendering/OpportunityDetail/Index?noticeUID=CO1.NTC.2348780&amp;isFromPublicArea=True&amp;isModal=true&amp;asPopupView=true"/>
    <x v="3"/>
    <x v="3"/>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x v="1"/>
    <d v="2023-02-28T00:00:00"/>
    <s v="No Aplica"/>
    <s v="No Aplica"/>
    <n v="106263000"/>
    <m/>
    <n v="135263000"/>
    <n v="30"/>
    <n v="456"/>
    <d v="2021-11-26T00:00:00"/>
    <d v="2021-12-27T00:00:00"/>
    <n v="180"/>
    <d v="2023-03-31T00:00:00"/>
    <n v="106263000"/>
    <n v="428"/>
    <n v="93.25"/>
    <n v="116644210"/>
    <n v="18618790"/>
    <n v="2"/>
    <n v="48000000"/>
    <n v="135263000"/>
    <n v="456"/>
  </r>
  <r>
    <n v="2022"/>
    <n v="220605"/>
    <x v="0"/>
    <s v="https://community.secop.gov.co/Public/Tendering/OpportunityDetail/Index?noticeUID=CO1.NTC.3158138&amp;isFromPublicArea=True&amp;isModal=true&amp;asPopupView=true"/>
    <x v="3"/>
    <x v="4"/>
    <s v="FONDO CUENTA CONCEJO DE BOGOTA, D.C."/>
    <s v="0111-04"/>
    <s v="Proveer elementos e insumos necesarios para atender los primerosauxilios y dotar los botiquines del Concejo de Bogotá D.C."/>
    <x v="1"/>
    <d v="2023-02-13T00:00:00"/>
    <s v="No Aplica"/>
    <s v="No Aplica"/>
    <n v="9917000"/>
    <m/>
    <n v="9917000"/>
    <n v="60"/>
    <n v="180"/>
    <d v="2022-09-20T00:00:00"/>
    <d v="2022-10-18T00:00:00"/>
    <n v="120"/>
    <d v="2023-04-18T00:00:00"/>
    <n v="9917000"/>
    <n v="133"/>
    <n v="73.08"/>
    <n v="0"/>
    <n v="9917000"/>
    <n v="1"/>
    <n v="0"/>
    <n v="9917000"/>
    <n v="180"/>
  </r>
  <r>
    <n v="2022"/>
    <n v="220822"/>
    <x v="0"/>
    <s v="https://community.secop.gov.co/Public/Tendering/OpportunityDetail/Index?noticeUID=CO1.NTC.3431020&amp;isFromPublicArea=True&amp;isModal=true&amp;asPopupView=true"/>
    <x v="3"/>
    <x v="5"/>
    <s v="FONDO CUENTA CONCEJO DE BOGOTA, D.C."/>
    <s v="0111-04"/>
    <s v="Adquisición de tarjetas de proximidad certificadas y con la numeraciónimpresa para el Concejo de Bogotá"/>
    <x v="1"/>
    <d v="2023-02-03T00:00:00"/>
    <s v="No Aplica"/>
    <s v="No Aplica"/>
    <n v="2880000"/>
    <m/>
    <n v="2880000"/>
    <n v="60"/>
    <n v="120"/>
    <d v="2022-11-18T00:00:00"/>
    <d v="2022-12-05T00:00:00"/>
    <n v="60"/>
    <d v="2023-04-05T00:00:00"/>
    <n v="2880000"/>
    <n v="85"/>
    <n v="70.25"/>
    <n v="0"/>
    <n v="2880000"/>
    <n v="1"/>
    <n v="0"/>
    <n v="2880000"/>
    <n v="120"/>
  </r>
  <r>
    <n v="2022"/>
    <n v="220827"/>
    <x v="0"/>
    <s v="https://community.secop.gov.co/Public/Tendering/OpportunityDetail/Index?noticeUID=CO1.NTC.3469534&amp;isFromPublicArea=True&amp;isModal=true&amp;asPopupView=true"/>
    <x v="3"/>
    <x v="4"/>
    <s v="FONDO CUENTA CONCEJO DE BOGOTA, D.C."/>
    <s v="0111-04"/>
    <s v="Suministro de uniformes y elementos deportivos para los funcionarios delConcejo de Bogotá."/>
    <x v="1"/>
    <d v="2023-02-20T00:00:00"/>
    <s v="No Aplica"/>
    <s v="No Aplica"/>
    <n v="35535338"/>
    <m/>
    <n v="35535338"/>
    <n v="60"/>
    <n v="120"/>
    <d v="2022-11-24T00:00:00"/>
    <d v="2022-12-20T00:00:00"/>
    <n v="60"/>
    <d v="2023-04-20T00:00:00"/>
    <n v="35535338"/>
    <n v="70"/>
    <n v="57.85"/>
    <n v="0"/>
    <n v="35535338"/>
    <n v="1"/>
    <n v="0"/>
    <n v="35535338"/>
    <n v="120"/>
  </r>
  <r>
    <n v="2022"/>
    <n v="220871"/>
    <x v="0"/>
    <s v="https://community.secop.gov.co/Public/Tendering/OpportunityDetail/Index?noticeUID=CO1.NTC.3554071&amp;isFromPublicArea=True&amp;isModal=true&amp;asPopupView=true"/>
    <x v="4"/>
    <x v="5"/>
    <s v="SUBD. TALENTO HUMANO"/>
    <s v="0111-04"/>
    <s v="Proveer bonos navideños para los hijos de los funcionarios de laSecretaría Distrital de Hacienda y el Concejo de Bogotá"/>
    <x v="1"/>
    <d v="2023-02-22T00:00:00"/>
    <s v="No Aplica"/>
    <s v="No Aplica"/>
    <n v="35000000"/>
    <m/>
    <n v="35000000"/>
    <n v="60"/>
    <n v="120"/>
    <d v="2022-12-16T00:00:00"/>
    <d v="2022-12-22T00:00:00"/>
    <n v="60"/>
    <d v="2023-04-22T00:00:00"/>
    <n v="35000000"/>
    <n v="68"/>
    <n v="56.2"/>
    <n v="0"/>
    <n v="35000000"/>
    <n v="1"/>
    <n v="0"/>
    <n v="35000000"/>
    <n v="120"/>
  </r>
  <r>
    <n v="2023"/>
    <n v="230007"/>
    <x v="0"/>
    <s v="https://community.secop.gov.co/Public/Tendering/OpportunityDetail/Index?noticeUID=CO1.NTC.3734025&amp;isFromPublicArea=True&amp;isModal=true&amp;asPopupView=true"/>
    <x v="1"/>
    <x v="1"/>
    <s v="OF. ASESORA DE COMUNICACIONES"/>
    <s v="0111-01"/>
    <s v="Prestar los servicios profesionales para apoyar en las actividades decomunicacion de la Oficina Asesora de Comunicaciones relacionadas con elpuesta en marcha de la implementacion BogData de la Nueva OficinaVirtual."/>
    <x v="2"/>
    <d v="2023-02-10T00:00:00"/>
    <n v="1022374752"/>
    <s v="EDGAR AUGUSTO RAMIREZ SANCHEZ"/>
    <n v="26056000"/>
    <m/>
    <n v="26056000"/>
    <s v=""/>
    <n v="240"/>
    <d v="2023-01-11T00:00:00"/>
    <d v="2023-01-19T00:00:00"/>
    <n v="240"/>
    <d v="2023-09-19T00:00:00"/>
    <n v="26056000"/>
    <n v="40"/>
    <n v="16.46"/>
    <n v="2388466"/>
    <n v="23667534"/>
    <n v="0"/>
    <n v="0"/>
    <n v="26056000"/>
    <n v="240"/>
  </r>
  <r>
    <n v="2023"/>
    <n v="230096"/>
    <x v="0"/>
    <s v="https://community.secop.gov.co/Public/Tendering/OpportunityDetail/Index?noticeUID=CO1.NTC.3797226&amp;isFromPublicArea=True&amp;isModal=true&amp;asPopupView=true"/>
    <x v="1"/>
    <x v="1"/>
    <s v="SUBD. EDUCACION TRIBUTARIA Y SERVICIO"/>
    <s v="0111-01"/>
    <s v="Prestar servicios profesionales para el apoyo en la gestión contractualy temas administrativos, de competencia de la Subdirección de EducaciónTributaria y Servicio de la Secretaria Distrital de Hacienda."/>
    <x v="2"/>
    <d v="2023-02-28T00:00:00"/>
    <n v="1010199709"/>
    <s v="TULIA INES CORREDOR GARCIA"/>
    <n v="76758000"/>
    <m/>
    <n v="76758000"/>
    <s v=""/>
    <n v="330"/>
    <d v="2023-01-19T00:00:00"/>
    <d v="2023-01-20T00:00:00"/>
    <n v="330"/>
    <d v="2023-12-20T00:00:00"/>
    <n v="76758000"/>
    <n v="39"/>
    <n v="11.68"/>
    <n v="2558600"/>
    <n v="67221400"/>
    <n v="0"/>
    <n v="0"/>
    <n v="76758000"/>
    <n v="330"/>
  </r>
  <r>
    <n v="2023"/>
    <n v="230105"/>
    <x v="0"/>
    <s v="https://community.secop.gov.co/Public/Tendering/OpportunityDetail/Index?noticeUID=CO1.NTC.3798567&amp;isFromPublicArea=True&amp;isModal=true&amp;asPopupView=true"/>
    <x v="1"/>
    <x v="1"/>
    <s v="OF. GESTION SERVICIO Y NOTIFICACIONES"/>
    <s v="0111-01"/>
    <s v="Prestar servicios profesionales para el desarrollo de actividades deatención al público, notificaciones, elaboración de informes y estudios,manejo de bases de datos, aporte al mejoramiento continuo de procesos,manejo de programas corporativos y respuesta a PQRS en la Oficina deGestión del Servicio y Notificaciones."/>
    <x v="2"/>
    <d v="2023-02-28T00:00:00"/>
    <n v="1030599185"/>
    <s v="JUAN CARLOS HOYOS ROBAYO"/>
    <n v="36288000"/>
    <m/>
    <n v="36288000"/>
    <s v=""/>
    <n v="270"/>
    <d v="2023-01-19T00:00:00"/>
    <d v="2023-01-24T00:00:00"/>
    <n v="270"/>
    <d v="2023-10-24T00:00:00"/>
    <n v="36288000"/>
    <n v="35"/>
    <n v="12.82"/>
    <n v="940800"/>
    <n v="35347200"/>
    <n v="0"/>
    <n v="0"/>
    <n v="36288000"/>
    <n v="270"/>
  </r>
  <r>
    <n v="2023"/>
    <n v="230147"/>
    <x v="0"/>
    <s v="https://community.secop.gov.co/Public/Tendering/OpportunityDetail/Index?noticeUID=CO1.NTC.3827602&amp;isFromPublicArea=True&amp;isModal=true&amp;asPopupView=true"/>
    <x v="1"/>
    <x v="1"/>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x v="2"/>
    <d v="2023-02-23T00:00:00"/>
    <n v="1031149187"/>
    <s v="BRAYAN DANIEL CRISTIANO CARDENAS"/>
    <n v="62792000"/>
    <m/>
    <n v="62792000"/>
    <s v=""/>
    <n v="240"/>
    <d v="2023-01-24T00:00:00"/>
    <d v="2023-01-26T00:00:00"/>
    <n v="240"/>
    <d v="2023-09-26T00:00:00"/>
    <n v="62792000"/>
    <n v="33"/>
    <n v="13.58"/>
    <n v="1308167"/>
    <n v="61483833"/>
    <n v="0"/>
    <n v="0"/>
    <n v="62792000"/>
    <n v="240"/>
  </r>
  <r>
    <n v="2022"/>
    <n v="220535"/>
    <x v="0"/>
    <s v="https://community.secop.gov.co/Public/Tendering/OpportunityDetail/Index?noticeUID=CO1.NTC.3213169&amp;isFromPublicArea=True&amp;isModal=true&amp;asPopupView=true"/>
    <x v="1"/>
    <x v="1"/>
    <s v="FONDO CUENTA CONCEJO DE BOGOTA, D.C."/>
    <s v="0111-04"/>
    <s v="Prestar servicios profesionales especializados para realizar laestructuración, instrumentalización y seguimiento de los planes y actividades que se deban formular y ejecutar con ocasión de la gestión del Laboratorio de Innovación y Gestión del Conocimiento delConcejo de Bogotá, en el marco de las líneas de participación ciudadana,innovación y gestión del conocimiento."/>
    <x v="2"/>
    <d v="2023-02-17T00:00:00"/>
    <n v="38562691"/>
    <s v="ERIKA NATHALIA JARAMILLO GUERRERO"/>
    <n v="51172000"/>
    <m/>
    <n v="69780000"/>
    <s v=""/>
    <n v="225"/>
    <d v="2022-08-31T00:00:00"/>
    <d v="2022-09-05T00:00:00"/>
    <n v="165"/>
    <d v="2023-04-20T00:00:00"/>
    <n v="51172000"/>
    <n v="176"/>
    <n v="77.53"/>
    <n v="17367466"/>
    <n v="26981601"/>
    <n v="1"/>
    <n v="18608000"/>
    <n v="69780000"/>
    <n v="225"/>
  </r>
  <r>
    <n v="2022"/>
    <n v="220723"/>
    <x v="0"/>
    <s v="https://community.secop.gov.co/Public/Tendering/OpportunityDetail/Index?noticeUID=CO1.NTC.3359657&amp;isFromPublicArea=True&amp;isModal=true&amp;asPopupView=true"/>
    <x v="1"/>
    <x v="2"/>
    <s v="FONDO CUENTA CONCEJO DE BOGOTA, D.C."/>
    <s v="0111-04"/>
    <s v="Prestar servicios de apoyo a la gestión en relación con los procesos acargo de las Comisiones Permanentes de la Corporación."/>
    <x v="2"/>
    <d v="2023-02-17T00:00:00"/>
    <n v="52751964"/>
    <s v="ERIKA NATHALIA JARAMILLO GUERRERO"/>
    <n v="6980000"/>
    <m/>
    <n v="8376000"/>
    <s v=""/>
    <n v="180"/>
    <d v="2022-10-07T00:00:00"/>
    <d v="2022-10-10T00:00:00"/>
    <n v="150"/>
    <d v="2023-04-10T00:00:00"/>
    <n v="6980000"/>
    <n v="141"/>
    <n v="77.47"/>
    <n v="977200"/>
    <n v="7398800"/>
    <n v="1"/>
    <n v="1396000"/>
    <n v="8376000"/>
    <n v="180"/>
  </r>
  <r>
    <n v="2022"/>
    <n v="220708"/>
    <x v="0"/>
    <s v="https://community.secop.gov.co/Public/Tendering/OpportunityDetail/Index?noticeUID=CO1.NTC.3365384&amp;isFromPublicArea=True&amp;isModal=true&amp;asPopupView=true"/>
    <x v="1"/>
    <x v="1"/>
    <s v="SUBD. TALENTO HUMANO"/>
    <s v="0111-01"/>
    <s v="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
    <x v="2"/>
    <d v="2023-02-20T00:00:00"/>
    <n v="52832650"/>
    <s v="ERIKA NATHALIA JARAMILLO GUERRERO"/>
    <n v="27305000"/>
    <m/>
    <n v="27305000"/>
    <s v=""/>
    <n v="150"/>
    <d v="2022-10-06T00:00:00"/>
    <d v="2022-10-10T00:00:00"/>
    <n v="150"/>
    <d v="2023-03-10T00:00:00"/>
    <n v="27305000"/>
    <n v="141"/>
    <n v="93.38"/>
    <n v="14744700"/>
    <n v="12560300"/>
    <n v="0"/>
    <n v="0"/>
    <n v="27305000"/>
    <n v="150"/>
  </r>
  <r>
    <n v="2022"/>
    <n v="220765"/>
    <x v="0"/>
    <s v="https://community.secop.gov.co/Public/Tendering/OpportunityDetail/Index?noticeUID=CO1.NTC.3404883&amp;isFromPublicArea=True&amp;isModal=true&amp;asPopupView=true"/>
    <x v="1"/>
    <x v="1"/>
    <s v="FONDO CUENTA CONCEJO DE BOGOTA, D.C."/>
    <s v="0111-04"/>
    <s v="Prestar servicios profesionales para brindar acompañamiento jurídico enel desarrollo de los procesos administrativos en el marco de lasgestiones jurídicas y judiciales de la Corporación."/>
    <x v="2"/>
    <d v="2023-02-28T00:00:00"/>
    <n v="1020793415"/>
    <s v="BANCOLOMBIA SA"/>
    <n v="23260000"/>
    <m/>
    <n v="23260000"/>
    <s v=""/>
    <n v="150"/>
    <d v="2022-10-14T00:00:00"/>
    <d v="2022-10-26T00:00:00"/>
    <n v="150"/>
    <d v="2023-03-26T00:00:00"/>
    <n v="23260000"/>
    <n v="125"/>
    <n v="82.78"/>
    <n v="0"/>
    <n v="23260000"/>
    <n v="0"/>
    <n v="0"/>
    <n v="23260000"/>
    <n v="150"/>
  </r>
  <r>
    <n v="2022"/>
    <n v="220833"/>
    <x v="0"/>
    <s v="https://community.secop.gov.co/Public/Tendering/OpportunityDetail/Index?noticeUID=CO1.NTC.3579651&amp;isFromPublicArea=True&amp;isModal=true&amp;asPopupView=true"/>
    <x v="1"/>
    <x v="2"/>
    <s v="OF. CUENTAS CORRIENTES Y DEVOLUCIONES"/>
    <s v="0111-01"/>
    <s v="Prestar los servicios de apoyo asistencial para el desarrollo deactividades relacionadas con la intervención y entrega de expedientes ymini-expedientes al área de Gestión Documental (archivo)."/>
    <x v="2"/>
    <d v="2023-02-15T00:00:00"/>
    <n v="1014204890"/>
    <s v="TULIA INES CORREDOR GARCIA"/>
    <n v="4887000"/>
    <m/>
    <n v="4887000"/>
    <s v=""/>
    <n v="90"/>
    <d v="2022-11-28T00:00:00"/>
    <d v="2022-12-21T00:00:00"/>
    <n v="90"/>
    <d v="2023-03-21T00:00:00"/>
    <n v="4887000"/>
    <n v="69"/>
    <n v="76.67"/>
    <n v="0"/>
    <n v="4887000"/>
    <n v="0"/>
    <n v="0"/>
    <n v="4887000"/>
    <n v="90"/>
  </r>
  <r>
    <n v="2022"/>
    <n v="220851"/>
    <x v="0"/>
    <s v="https://community.secop.gov.co/Public/Tendering/OpportunityDetail/Index?noticeUID=CO1.NTC.3613160&amp;isFromPublicArea=True&amp;isModal=true&amp;asPopupView=true"/>
    <x v="1"/>
    <x v="1"/>
    <s v="OF. CUENTAS CORRIENTES Y DEVOLUCIONES"/>
    <s v="0111-01"/>
    <s v="Prestar los servicios profesionales para el desarrollo de actividades enlos procesos de análisis de cuenta, corrección de la información y sustanciación de las solicitudes de devoluciones y/o compensaciones."/>
    <x v="2"/>
    <d v="2023-02-15T00:00:00"/>
    <n v="80097956"/>
    <s v="ANDREA PAOLA GARCIA RUIZ"/>
    <n v="12096000"/>
    <m/>
    <n v="12096000"/>
    <s v=""/>
    <n v="90"/>
    <d v="2022-12-07T00:00:00"/>
    <d v="2022-12-19T00:00:00"/>
    <n v="90"/>
    <d v="2023-03-19T00:00:00"/>
    <n v="12096000"/>
    <n v="71"/>
    <n v="78.89"/>
    <n v="0"/>
    <n v="12096000"/>
    <n v="0"/>
    <n v="0"/>
    <n v="1209600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27"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m="1" x="7"/>
        <item x="0"/>
        <item x="1"/>
        <item m="1" x="8"/>
        <item x="3"/>
        <item x="4"/>
        <item x="2"/>
        <item m="1" x="9"/>
        <item m="1" x="6"/>
        <item m="1" x="5"/>
        <item m="1" x="10"/>
      </items>
    </pivotField>
    <pivotField axis="axisRow" showAll="0" defaultSubtotal="0">
      <items count="12">
        <item m="1" x="10"/>
        <item m="1" x="6"/>
        <item x="3"/>
        <item m="1" x="8"/>
        <item x="4"/>
        <item x="1"/>
        <item x="2"/>
        <item x="0"/>
        <item m="1" x="7"/>
        <item m="1" x="9"/>
        <item x="5"/>
        <item m="1" x="11"/>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14">
    <i>
      <x v="1"/>
    </i>
    <i r="1">
      <x v="7"/>
    </i>
    <i>
      <x v="2"/>
    </i>
    <i r="1">
      <x v="5"/>
    </i>
    <i r="1">
      <x v="6"/>
    </i>
    <i>
      <x v="4"/>
    </i>
    <i r="1">
      <x v="2"/>
    </i>
    <i r="1">
      <x v="4"/>
    </i>
    <i r="1">
      <x v="10"/>
    </i>
    <i>
      <x v="5"/>
    </i>
    <i r="1">
      <x v="10"/>
    </i>
    <i>
      <x v="6"/>
    </i>
    <i r="1">
      <x v="2"/>
    </i>
    <i t="grand">
      <x/>
    </i>
  </rowItems>
  <colItems count="1">
    <i/>
  </colItems>
  <dataFields count="1">
    <dataField name="No. Contratos/Conv" fld="0" subtotal="count" baseField="0" baseItem="0"/>
  </dataFields>
  <formats count="65">
    <format dxfId="189">
      <pivotArea type="all" dataOnly="0" outline="0" fieldPosition="0"/>
    </format>
    <format dxfId="188">
      <pivotArea outline="0" collapsedLevelsAreSubtotals="1" fieldPosition="0"/>
    </format>
    <format dxfId="187">
      <pivotArea dataOnly="0" labelOnly="1" outline="0" axis="axisValues" fieldPosition="0"/>
    </format>
    <format dxfId="186">
      <pivotArea dataOnly="0" labelOnly="1" grandRow="1" outline="0" fieldPosition="0"/>
    </format>
    <format dxfId="185">
      <pivotArea dataOnly="0" labelOnly="1" outline="0" axis="axisValues" fieldPosition="0"/>
    </format>
    <format dxfId="184">
      <pivotArea dataOnly="0" labelOnly="1" grandRow="1" outline="0" fieldPosition="0"/>
    </format>
    <format dxfId="183">
      <pivotArea type="all" dataOnly="0" outline="0" fieldPosition="0"/>
    </format>
    <format dxfId="182">
      <pivotArea outline="0" collapsedLevelsAreSubtotals="1" fieldPosition="0"/>
    </format>
    <format dxfId="181">
      <pivotArea dataOnly="0" labelOnly="1" outline="0" axis="axisValues" fieldPosition="0"/>
    </format>
    <format dxfId="180">
      <pivotArea dataOnly="0" labelOnly="1" grandRow="1" outline="0" fieldPosition="0"/>
    </format>
    <format dxfId="179">
      <pivotArea dataOnly="0" labelOnly="1" outline="0" axis="axisValues" fieldPosition="0"/>
    </format>
    <format dxfId="178">
      <pivotArea dataOnly="0" labelOnly="1" outline="0" axis="axisValues" fieldPosition="0"/>
    </format>
    <format dxfId="177">
      <pivotArea dataOnly="0" labelOnly="1" outline="0" axis="axisValues" fieldPosition="0"/>
    </format>
    <format dxfId="176">
      <pivotArea type="all" dataOnly="0" outline="0" fieldPosition="0"/>
    </format>
    <format dxfId="175">
      <pivotArea dataOnly="0" labelOnly="1" grandRow="1" outline="0" fieldPosition="0"/>
    </format>
    <format dxfId="174">
      <pivotArea type="all" dataOnly="0" outline="0" fieldPosition="0"/>
    </format>
    <format dxfId="173">
      <pivotArea dataOnly="0" labelOnly="1" grandRow="1" outline="0" fieldPosition="0"/>
    </format>
    <format dxfId="172">
      <pivotArea dataOnly="0" labelOnly="1" fieldPosition="0">
        <references count="1">
          <reference field="5" count="0"/>
        </references>
      </pivotArea>
    </format>
    <format dxfId="171">
      <pivotArea dataOnly="0" labelOnly="1" fieldPosition="0">
        <references count="1">
          <reference field="4" count="0"/>
        </references>
      </pivotArea>
    </format>
    <format dxfId="170">
      <pivotArea dataOnly="0" labelOnly="1" grandRow="1" outline="0" fieldPosition="0"/>
    </format>
    <format dxfId="169">
      <pivotArea dataOnly="0" labelOnly="1" fieldPosition="0">
        <references count="2">
          <reference field="4" count="1" selected="0">
            <x v="0"/>
          </reference>
          <reference field="5" count="1">
            <x v="0"/>
          </reference>
        </references>
      </pivotArea>
    </format>
    <format dxfId="168">
      <pivotArea dataOnly="0" labelOnly="1" fieldPosition="0">
        <references count="2">
          <reference field="4" count="1" selected="0">
            <x v="1"/>
          </reference>
          <reference field="5" count="1">
            <x v="2"/>
          </reference>
        </references>
      </pivotArea>
    </format>
    <format dxfId="167">
      <pivotArea dataOnly="0" labelOnly="1" fieldPosition="0">
        <references count="2">
          <reference field="4" count="1" selected="0">
            <x v="2"/>
          </reference>
          <reference field="5" count="1">
            <x v="2"/>
          </reference>
        </references>
      </pivotArea>
    </format>
    <format dxfId="166">
      <pivotArea dataOnly="0" labelOnly="1" fieldPosition="0">
        <references count="2">
          <reference field="4" count="1" selected="0">
            <x v="3"/>
          </reference>
          <reference field="5" count="3">
            <x v="1"/>
            <x v="3"/>
            <x v="4"/>
          </reference>
        </references>
      </pivotArea>
    </format>
    <format dxfId="165">
      <pivotArea dataOnly="0" labelOnly="1" fieldPosition="0">
        <references count="2">
          <reference field="4" count="1" selected="0">
            <x v="4"/>
          </reference>
          <reference field="5" count="1">
            <x v="2"/>
          </reference>
        </references>
      </pivotArea>
    </format>
    <format dxfId="164">
      <pivotArea dataOnly="0" labelOnly="1" fieldPosition="0">
        <references count="2">
          <reference field="4" count="1" selected="0">
            <x v="5"/>
          </reference>
          <reference field="5" count="1">
            <x v="2"/>
          </reference>
        </references>
      </pivotArea>
    </format>
    <format dxfId="163">
      <pivotArea dataOnly="0" labelOnly="1" fieldPosition="0">
        <references count="2">
          <reference field="4" count="1" selected="0">
            <x v="6"/>
          </reference>
          <reference field="5" count="1">
            <x v="2"/>
          </reference>
        </references>
      </pivotArea>
    </format>
    <format dxfId="162">
      <pivotArea dataOnly="0" labelOnly="1" fieldPosition="0">
        <references count="1">
          <reference field="4" count="0"/>
        </references>
      </pivotArea>
    </format>
    <format dxfId="161">
      <pivotArea dataOnly="0" labelOnly="1" grandRow="1" outline="0" fieldPosition="0"/>
    </format>
    <format dxfId="160">
      <pivotArea dataOnly="0" labelOnly="1" fieldPosition="0">
        <references count="2">
          <reference field="4" count="1" selected="0">
            <x v="0"/>
          </reference>
          <reference field="5" count="1">
            <x v="0"/>
          </reference>
        </references>
      </pivotArea>
    </format>
    <format dxfId="159">
      <pivotArea dataOnly="0" labelOnly="1" fieldPosition="0">
        <references count="2">
          <reference field="4" count="1" selected="0">
            <x v="1"/>
          </reference>
          <reference field="5" count="1">
            <x v="2"/>
          </reference>
        </references>
      </pivotArea>
    </format>
    <format dxfId="158">
      <pivotArea dataOnly="0" labelOnly="1" fieldPosition="0">
        <references count="2">
          <reference field="4" count="1" selected="0">
            <x v="2"/>
          </reference>
          <reference field="5" count="1">
            <x v="2"/>
          </reference>
        </references>
      </pivotArea>
    </format>
    <format dxfId="157">
      <pivotArea dataOnly="0" labelOnly="1" fieldPosition="0">
        <references count="2">
          <reference field="4" count="1" selected="0">
            <x v="3"/>
          </reference>
          <reference field="5" count="3">
            <x v="1"/>
            <x v="3"/>
            <x v="4"/>
          </reference>
        </references>
      </pivotArea>
    </format>
    <format dxfId="156">
      <pivotArea dataOnly="0" labelOnly="1" fieldPosition="0">
        <references count="2">
          <reference field="4" count="1" selected="0">
            <x v="4"/>
          </reference>
          <reference field="5" count="1">
            <x v="2"/>
          </reference>
        </references>
      </pivotArea>
    </format>
    <format dxfId="155">
      <pivotArea dataOnly="0" labelOnly="1" fieldPosition="0">
        <references count="2">
          <reference field="4" count="1" selected="0">
            <x v="5"/>
          </reference>
          <reference field="5" count="1">
            <x v="2"/>
          </reference>
        </references>
      </pivotArea>
    </format>
    <format dxfId="154">
      <pivotArea dataOnly="0" labelOnly="1" fieldPosition="0">
        <references count="2">
          <reference field="4" count="1" selected="0">
            <x v="6"/>
          </reference>
          <reference field="5" count="1">
            <x v="2"/>
          </reference>
        </references>
      </pivotArea>
    </format>
    <format dxfId="153">
      <pivotArea type="all" dataOnly="0" outline="0" fieldPosition="0"/>
    </format>
    <format dxfId="152">
      <pivotArea outline="0" collapsedLevelsAreSubtotals="1" fieldPosition="0"/>
    </format>
    <format dxfId="151">
      <pivotArea field="4" type="button" dataOnly="0" labelOnly="1" outline="0" axis="axisRow" fieldPosition="0"/>
    </format>
    <format dxfId="150">
      <pivotArea dataOnly="0" labelOnly="1" fieldPosition="0">
        <references count="1">
          <reference field="4" count="0"/>
        </references>
      </pivotArea>
    </format>
    <format dxfId="149">
      <pivotArea dataOnly="0" labelOnly="1" grandRow="1" outline="0" fieldPosition="0"/>
    </format>
    <format dxfId="148">
      <pivotArea dataOnly="0" labelOnly="1" fieldPosition="0">
        <references count="2">
          <reference field="4" count="1" selected="0">
            <x v="0"/>
          </reference>
          <reference field="5" count="1">
            <x v="0"/>
          </reference>
        </references>
      </pivotArea>
    </format>
    <format dxfId="147">
      <pivotArea dataOnly="0" labelOnly="1" fieldPosition="0">
        <references count="2">
          <reference field="4" count="1" selected="0">
            <x v="1"/>
          </reference>
          <reference field="5" count="1">
            <x v="7"/>
          </reference>
        </references>
      </pivotArea>
    </format>
    <format dxfId="146">
      <pivotArea dataOnly="0" labelOnly="1" fieldPosition="0">
        <references count="2">
          <reference field="4" count="1" selected="0">
            <x v="2"/>
          </reference>
          <reference field="5" count="2">
            <x v="5"/>
            <x v="6"/>
          </reference>
        </references>
      </pivotArea>
    </format>
    <format dxfId="145">
      <pivotArea dataOnly="0" labelOnly="1" fieldPosition="0">
        <references count="2">
          <reference field="4" count="1" selected="0">
            <x v="3"/>
          </reference>
          <reference field="5" count="2">
            <x v="2"/>
            <x v="3"/>
          </reference>
        </references>
      </pivotArea>
    </format>
    <format dxfId="144">
      <pivotArea dataOnly="0" labelOnly="1" fieldPosition="0">
        <references count="2">
          <reference field="4" count="1" selected="0">
            <x v="4"/>
          </reference>
          <reference field="5" count="2">
            <x v="2"/>
            <x v="4"/>
          </reference>
        </references>
      </pivotArea>
    </format>
    <format dxfId="143">
      <pivotArea dataOnly="0" labelOnly="1" fieldPosition="0">
        <references count="2">
          <reference field="4" count="1" selected="0">
            <x v="5"/>
          </reference>
          <reference field="5" count="2">
            <x v="1"/>
            <x v="2"/>
          </reference>
        </references>
      </pivotArea>
    </format>
    <format dxfId="142">
      <pivotArea dataOnly="0" labelOnly="1" fieldPosition="0">
        <references count="2">
          <reference field="4" count="1" selected="0">
            <x v="6"/>
          </reference>
          <reference field="5" count="2">
            <x v="2"/>
            <x v="4"/>
          </reference>
        </references>
      </pivotArea>
    </format>
    <format dxfId="141">
      <pivotArea dataOnly="0" labelOnly="1" outline="0" axis="axisValues" fieldPosition="0"/>
    </format>
    <format dxfId="140">
      <pivotArea type="all" dataOnly="0" outline="0" fieldPosition="0"/>
    </format>
    <format dxfId="139">
      <pivotArea outline="0" collapsedLevelsAreSubtotals="1" fieldPosition="0"/>
    </format>
    <format dxfId="138">
      <pivotArea field="4" type="button" dataOnly="0" labelOnly="1" outline="0" axis="axisRow" fieldPosition="0"/>
    </format>
    <format dxfId="137">
      <pivotArea dataOnly="0" labelOnly="1" outline="0" axis="axisValues" fieldPosition="0"/>
    </format>
    <format dxfId="136">
      <pivotArea dataOnly="0" labelOnly="1" fieldPosition="0">
        <references count="1">
          <reference field="4" count="0"/>
        </references>
      </pivotArea>
    </format>
    <format dxfId="135">
      <pivotArea dataOnly="0" labelOnly="1" grandRow="1" outline="0" fieldPosition="0"/>
    </format>
    <format dxfId="134">
      <pivotArea dataOnly="0" labelOnly="1" fieldPosition="0">
        <references count="2">
          <reference field="4" count="1" selected="0">
            <x v="1"/>
          </reference>
          <reference field="5" count="4">
            <x v="2"/>
            <x v="7"/>
            <x v="8"/>
            <x v="9"/>
          </reference>
        </references>
      </pivotArea>
    </format>
    <format dxfId="133">
      <pivotArea dataOnly="0" labelOnly="1" fieldPosition="0">
        <references count="2">
          <reference field="4" count="1" selected="0">
            <x v="2"/>
          </reference>
          <reference field="5" count="2">
            <x v="5"/>
            <x v="6"/>
          </reference>
        </references>
      </pivotArea>
    </format>
    <format dxfId="132">
      <pivotArea dataOnly="0" labelOnly="1" fieldPosition="0">
        <references count="2">
          <reference field="4" count="1" selected="0">
            <x v="3"/>
          </reference>
          <reference field="5" count="2">
            <x v="2"/>
            <x v="3"/>
          </reference>
        </references>
      </pivotArea>
    </format>
    <format dxfId="131">
      <pivotArea dataOnly="0" labelOnly="1" fieldPosition="0">
        <references count="2">
          <reference field="4" count="1" selected="0">
            <x v="4"/>
          </reference>
          <reference field="5" count="1">
            <x v="2"/>
          </reference>
        </references>
      </pivotArea>
    </format>
    <format dxfId="130">
      <pivotArea dataOnly="0" labelOnly="1" fieldPosition="0">
        <references count="2">
          <reference field="4" count="1" selected="0">
            <x v="5"/>
          </reference>
          <reference field="5" count="1">
            <x v="2"/>
          </reference>
        </references>
      </pivotArea>
    </format>
    <format dxfId="129">
      <pivotArea dataOnly="0" labelOnly="1" fieldPosition="0">
        <references count="2">
          <reference field="4" count="1" selected="0">
            <x v="6"/>
          </reference>
          <reference field="5" count="1">
            <x v="2"/>
          </reference>
        </references>
      </pivotArea>
    </format>
    <format dxfId="128">
      <pivotArea dataOnly="0" labelOnly="1" fieldPosition="0">
        <references count="2">
          <reference field="4" count="1" selected="0">
            <x v="8"/>
          </reference>
          <reference field="5" count="2">
            <x v="2"/>
            <x v="10"/>
          </reference>
        </references>
      </pivotArea>
    </format>
    <format dxfId="127">
      <pivotArea dataOnly="0" labelOnly="1" fieldPosition="0">
        <references count="2">
          <reference field="4" count="1" selected="0">
            <x v="9"/>
          </reference>
          <reference field="5" count="1">
            <x v="2"/>
          </reference>
        </references>
      </pivotArea>
    </format>
    <format dxfId="126">
      <pivotArea dataOnly="0" labelOnly="1" fieldPosition="0">
        <references count="2">
          <reference field="4" count="1" selected="0">
            <x v="10"/>
          </reference>
          <reference field="5" count="1">
            <x v="11"/>
          </reference>
        </references>
      </pivotArea>
    </format>
    <format dxfId="125">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31">
    <pivotField dataField="1" showAll="0" defaultSubtotal="0"/>
    <pivotField showAll="0" defaultSubtotal="0"/>
    <pivotField showAll="0" defaultSubtotal="0">
      <items count="3">
        <item x="0"/>
        <item m="1" x="2"/>
        <item m="1" x="1"/>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1">
        <item m="1" x="8"/>
        <item m="1" x="6"/>
        <item m="1" x="10"/>
        <item m="1" x="5"/>
        <item m="1" x="3"/>
        <item m="1" x="4"/>
        <item m="1" x="7"/>
        <item m="1" x="9"/>
        <item x="0"/>
        <item x="1"/>
        <item x="2"/>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4">
    <i>
      <x v="8"/>
    </i>
    <i>
      <x v="9"/>
    </i>
    <i>
      <x v="10"/>
    </i>
    <i t="grand">
      <x/>
    </i>
  </rowItems>
  <colItems count="1">
    <i/>
  </colItems>
  <dataFields count="1">
    <dataField name="No. Contratos/Conv" fld="0" subtotal="count" baseField="0" baseItem="0"/>
  </dataFields>
  <formats count="30">
    <format dxfId="219">
      <pivotArea type="all" dataOnly="0" outline="0" fieldPosition="0"/>
    </format>
    <format dxfId="218">
      <pivotArea outline="0" collapsedLevelsAreSubtotals="1" fieldPosition="0"/>
    </format>
    <format dxfId="217">
      <pivotArea dataOnly="0" labelOnly="1" outline="0" axis="axisValues" fieldPosition="0"/>
    </format>
    <format dxfId="216">
      <pivotArea dataOnly="0" labelOnly="1" grandRow="1" outline="0" fieldPosition="0"/>
    </format>
    <format dxfId="215">
      <pivotArea dataOnly="0" labelOnly="1" outline="0" axis="axisValues" fieldPosition="0"/>
    </format>
    <format dxfId="214">
      <pivotArea dataOnly="0" labelOnly="1" grandRow="1" outline="0" fieldPosition="0"/>
    </format>
    <format dxfId="213">
      <pivotArea type="all" dataOnly="0" outline="0" fieldPosition="0"/>
    </format>
    <format dxfId="212">
      <pivotArea outline="0" collapsedLevelsAreSubtotals="1" fieldPosition="0"/>
    </format>
    <format dxfId="211">
      <pivotArea dataOnly="0" labelOnly="1" outline="0" axis="axisValues" fieldPosition="0"/>
    </format>
    <format dxfId="210">
      <pivotArea dataOnly="0" labelOnly="1" grandRow="1" outline="0" fieldPosition="0"/>
    </format>
    <format dxfId="209">
      <pivotArea dataOnly="0" labelOnly="1" outline="0" axis="axisValues" fieldPosition="0"/>
    </format>
    <format dxfId="208">
      <pivotArea type="all" dataOnly="0" outline="0" fieldPosition="0"/>
    </format>
    <format dxfId="207">
      <pivotArea type="all" dataOnly="0" outline="0" fieldPosition="0"/>
    </format>
    <format dxfId="206">
      <pivotArea field="2" type="button" dataOnly="0" labelOnly="1" outline="0"/>
    </format>
    <format dxfId="205">
      <pivotArea type="all" dataOnly="0" outline="0" fieldPosition="0"/>
    </format>
    <format dxfId="204">
      <pivotArea field="2" type="button" dataOnly="0" labelOnly="1" outline="0"/>
    </format>
    <format dxfId="203">
      <pivotArea dataOnly="0" labelOnly="1" fieldPosition="0">
        <references count="1">
          <reference field="9" count="0"/>
        </references>
      </pivotArea>
    </format>
    <format dxfId="202">
      <pivotArea type="all" dataOnly="0" outline="0" fieldPosition="0"/>
    </format>
    <format dxfId="201">
      <pivotArea outline="0" collapsedLevelsAreSubtotals="1" fieldPosition="0"/>
    </format>
    <format dxfId="200">
      <pivotArea field="9" type="button" dataOnly="0" labelOnly="1" outline="0" axis="axisRow" fieldPosition="0"/>
    </format>
    <format dxfId="199">
      <pivotArea dataOnly="0" labelOnly="1" fieldPosition="0">
        <references count="1">
          <reference field="9" count="0"/>
        </references>
      </pivotArea>
    </format>
    <format dxfId="198">
      <pivotArea dataOnly="0" labelOnly="1" grandRow="1" outline="0" fieldPosition="0"/>
    </format>
    <format dxfId="197">
      <pivotArea dataOnly="0" labelOnly="1" outline="0" axis="axisValues" fieldPosition="0"/>
    </format>
    <format dxfId="196">
      <pivotArea type="all" dataOnly="0" outline="0" fieldPosition="0"/>
    </format>
    <format dxfId="195">
      <pivotArea outline="0" collapsedLevelsAreSubtotals="1" fieldPosition="0"/>
    </format>
    <format dxfId="194">
      <pivotArea field="9" type="button" dataOnly="0" labelOnly="1" outline="0" axis="axisRow" fieldPosition="0"/>
    </format>
    <format dxfId="193">
      <pivotArea dataOnly="0" labelOnly="1" outline="0" axis="axisValues" fieldPosition="0"/>
    </format>
    <format dxfId="192">
      <pivotArea dataOnly="0" labelOnly="1" fieldPosition="0">
        <references count="1">
          <reference field="9" count="0"/>
        </references>
      </pivotArea>
    </format>
    <format dxfId="191">
      <pivotArea dataOnly="0" labelOnly="1" grandRow="1" outline="0" fieldPosition="0"/>
    </format>
    <format dxfId="19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58" totalsRowShown="0" headerRowDxfId="124" headerRowBorderDxfId="123">
  <autoFilter ref="B10:AF58" xr:uid="{55372DE8-9575-439E-BFEF-A81C65A43F55}"/>
  <sortState ref="B8:AF11">
    <sortCondition ref="L7:L11"/>
  </sortState>
  <tableColumns count="31">
    <tableColumn id="1" xr3:uid="{00000000-0010-0000-0000-000001000000}" name="VIGENCIA"/>
    <tableColumn id="13" xr3:uid="{00000000-0010-0000-0000-00000D000000}" name="NÚMERO CONTRATO"/>
    <tableColumn id="26" xr3:uid="{00000000-0010-0000-0000-00001A000000}" name="PORTAL CONTRATACION" dataDxfId="122"/>
    <tableColumn id="6" xr3:uid="{00000000-0010-0000-0000-000006000000}" name="URL SECOP" dataDxfId="121"/>
    <tableColumn id="33" xr3:uid="{00000000-0010-0000-0000-000021000000}" name="PROCESO SELECCIÓN" dataDxfId="120"/>
    <tableColumn id="32" xr3:uid="{00000000-0010-0000-0000-000020000000}" name="CLASE CONTRATO" dataDxfId="119"/>
    <tableColumn id="35" xr3:uid="{00000000-0010-0000-0000-000023000000}" name="DEPENDENCIA DESTINO" dataDxfId="118"/>
    <tableColumn id="31" xr3:uid="{00000000-0010-0000-0000-00001F000000}" name="NOMBRE UNIDAD EJECUTORA" dataDxfId="117"/>
    <tableColumn id="34" xr3:uid="{00000000-0010-0000-0000-000022000000}" name="OBJETO" dataDxfId="116"/>
    <tableColumn id="2" xr3:uid="{00000000-0010-0000-0000-000002000000}" name="CLASE MODIFICACIÓN" dataDxfId="115"/>
    <tableColumn id="3" xr3:uid="{00000000-0010-0000-0000-000003000000}" name="FECHA SUSCRIPCIÓN DE LA MODIFICACIÓN" dataDxfId="114"/>
    <tableColumn id="5" xr3:uid="{00000000-0010-0000-0000-000005000000}" name="IDENTIFICACIÓN CONTRATISTA"/>
    <tableColumn id="4" xr3:uid="{00000000-0010-0000-0000-000004000000}" name="RAZÓN SOCIAL_x000a_CESIONARIO" dataDxfId="113"/>
    <tableColumn id="14" xr3:uid="{00000000-0010-0000-0000-00000E000000}" name="VALOR CONTRATO PRINCIPAL" dataDxfId="112" dataCellStyle="Millares"/>
    <tableColumn id="15" xr3:uid="{00000000-0010-0000-0000-00000F000000}" name="VALOR ADICIÓN" dataDxfId="111" dataCellStyle="Millares"/>
    <tableColumn id="16" xr3:uid="{00000000-0010-0000-0000-000010000000}" name="VALOR TOTAL" dataDxfId="110" dataCellStyle="Millares"/>
    <tableColumn id="17" xr3:uid="{00000000-0010-0000-0000-000011000000}" name="PLAZO MODIFICACIÓN (Días)" dataDxfId="109"/>
    <tableColumn id="7" xr3:uid="{00000000-0010-0000-0000-000007000000}" name="PLAZO TOTAL_x000a_(DÍAS)*" dataDxfId="108"/>
    <tableColumn id="8" xr3:uid="{00000000-0010-0000-0000-000008000000}" name="Fecha de suscripción" dataDxfId="107"/>
    <tableColumn id="18" xr3:uid="{00000000-0010-0000-0000-000012000000}" name="Fecha de Inicio" dataDxfId="106"/>
    <tableColumn id="19" xr3:uid="{00000000-0010-0000-0000-000013000000}" name="Plazo Inicial (dias)" dataDxfId="105"/>
    <tableColumn id="9" xr3:uid="{00000000-0010-0000-0000-000009000000}" name="Fecha Finalizacion Programada" dataDxfId="104"/>
    <tableColumn id="10" xr3:uid="{00000000-0010-0000-0000-00000A000000}" name="Valor del Contrato_x000a_inical" dataDxfId="103" dataCellStyle="Millares"/>
    <tableColumn id="25" xr3:uid="{00000000-0010-0000-0000-000019000000}" name="dias ejecutados" dataDxfId="102">
      <calculatedColumnFormula>$D$5-Contratos[[#This Row],[Fecha de Inicio]]</calculatedColumnFormula>
    </tableColumn>
    <tableColumn id="11" xr3:uid="{00000000-0010-0000-0000-00000B000000}" name="% Ejecución" dataDxfId="101">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96" dataCellStyle="Millares"/>
    <tableColumn id="21" xr3:uid="{00000000-0010-0000-0000-000015000000}" name="Recursos pendientes de ejecutar." dataDxfId="95" dataCellStyle="Millares"/>
    <tableColumn id="22" xr3:uid="{00000000-0010-0000-0000-000016000000}" name="Cantidad de Adiciones/_x000a_prórrogas" dataDxfId="97"/>
    <tableColumn id="23" xr3:uid="{00000000-0010-0000-0000-000017000000}" name="Vr. Adiciones" dataDxfId="98" dataCellStyle="Millares"/>
    <tableColumn id="24" xr3:uid="{00000000-0010-0000-0000-000018000000}" name="Vr. Total con Adiciones" dataDxfId="100" dataCellStyle="Millares"/>
    <tableColumn id="20" xr3:uid="{00000000-0010-0000-0000-000014000000}" name="Plazo total con prorrogas (días)" dataDxfId="99"/>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9"/>
  <sheetViews>
    <sheetView showGridLines="0" tabSelected="1" topLeftCell="A2" workbookViewId="0">
      <selection activeCell="C15" sqref="C15"/>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5" t="s">
        <v>68</v>
      </c>
      <c r="E3" s="56"/>
      <c r="F3" s="56"/>
      <c r="G3" s="57"/>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7" t="s">
        <v>41</v>
      </c>
      <c r="D13" s="18" t="s">
        <v>2</v>
      </c>
      <c r="E13" s="8"/>
      <c r="F13" s="47" t="s">
        <v>42</v>
      </c>
      <c r="G13" s="20" t="s">
        <v>2</v>
      </c>
      <c r="H13" s="9"/>
    </row>
    <row r="14" spans="2:8" ht="15.75" thickBot="1" x14ac:dyDescent="0.3">
      <c r="B14" s="7"/>
      <c r="C14" s="51" t="s">
        <v>56</v>
      </c>
      <c r="D14" s="15">
        <v>31</v>
      </c>
      <c r="E14" s="8"/>
      <c r="F14" s="48" t="s">
        <v>69</v>
      </c>
      <c r="G14" s="15"/>
      <c r="H14" s="9"/>
    </row>
    <row r="15" spans="2:8" ht="15.75" thickBot="1" x14ac:dyDescent="0.3">
      <c r="B15" s="7"/>
      <c r="C15" s="51" t="s">
        <v>57</v>
      </c>
      <c r="D15" s="16">
        <v>7</v>
      </c>
      <c r="E15" s="8"/>
      <c r="F15" s="49" t="s">
        <v>70</v>
      </c>
      <c r="G15" s="16">
        <v>1</v>
      </c>
      <c r="H15" s="9"/>
    </row>
    <row r="16" spans="2:8" ht="15.75" thickBot="1" x14ac:dyDescent="0.3">
      <c r="B16" s="7"/>
      <c r="C16" s="48" t="s">
        <v>58</v>
      </c>
      <c r="D16" s="16">
        <v>10</v>
      </c>
      <c r="E16" s="8"/>
      <c r="F16" s="48" t="s">
        <v>43</v>
      </c>
      <c r="G16" s="16"/>
      <c r="H16" s="9"/>
    </row>
    <row r="17" spans="2:8" ht="15.75" thickBot="1" x14ac:dyDescent="0.3">
      <c r="B17" s="7"/>
      <c r="C17" s="19" t="s">
        <v>0</v>
      </c>
      <c r="D17" s="17">
        <v>48</v>
      </c>
      <c r="E17" s="8"/>
      <c r="F17" s="50" t="s">
        <v>45</v>
      </c>
      <c r="G17" s="16">
        <v>33</v>
      </c>
      <c r="H17" s="9"/>
    </row>
    <row r="18" spans="2:8" ht="15.75" thickBot="1" x14ac:dyDescent="0.3">
      <c r="B18" s="7"/>
      <c r="E18" s="8"/>
      <c r="F18" s="49" t="s">
        <v>80</v>
      </c>
      <c r="G18" s="16">
        <v>7</v>
      </c>
      <c r="H18" s="9"/>
    </row>
    <row r="19" spans="2:8" ht="15.75" thickBot="1" x14ac:dyDescent="0.3">
      <c r="B19" s="7"/>
      <c r="E19" s="8"/>
      <c r="F19" s="48" t="s">
        <v>46</v>
      </c>
      <c r="G19" s="16"/>
      <c r="H19" s="9"/>
    </row>
    <row r="20" spans="2:8" ht="15.75" thickBot="1" x14ac:dyDescent="0.3">
      <c r="B20" s="7"/>
      <c r="C20" s="8"/>
      <c r="D20" s="8"/>
      <c r="E20" s="8"/>
      <c r="F20" s="49" t="s">
        <v>44</v>
      </c>
      <c r="G20" s="16">
        <v>2</v>
      </c>
      <c r="H20" s="9"/>
    </row>
    <row r="21" spans="2:8" ht="15.75" thickBot="1" x14ac:dyDescent="0.3">
      <c r="B21" s="7"/>
      <c r="C21" s="8"/>
      <c r="D21" s="8"/>
      <c r="E21" s="8"/>
      <c r="F21" s="49" t="s">
        <v>55</v>
      </c>
      <c r="G21" s="16">
        <v>2</v>
      </c>
      <c r="H21" s="9"/>
    </row>
    <row r="22" spans="2:8" x14ac:dyDescent="0.25">
      <c r="B22" s="7"/>
      <c r="C22" s="8"/>
      <c r="D22" s="8"/>
      <c r="E22" s="8"/>
      <c r="F22" s="53" t="s">
        <v>54</v>
      </c>
      <c r="G22" s="16">
        <v>1</v>
      </c>
      <c r="H22" s="9"/>
    </row>
    <row r="23" spans="2:8" ht="15.75" thickBot="1" x14ac:dyDescent="0.3">
      <c r="B23" s="7"/>
      <c r="C23" s="8"/>
      <c r="D23" s="8"/>
      <c r="E23" s="8"/>
      <c r="F23" s="48" t="s">
        <v>110</v>
      </c>
      <c r="G23" s="16"/>
      <c r="H23" s="9"/>
    </row>
    <row r="24" spans="2:8" x14ac:dyDescent="0.25">
      <c r="B24" s="7"/>
      <c r="C24" s="8"/>
      <c r="D24" s="8"/>
      <c r="E24" s="8"/>
      <c r="F24" s="53" t="s">
        <v>54</v>
      </c>
      <c r="G24" s="16">
        <v>1</v>
      </c>
      <c r="H24" s="9"/>
    </row>
    <row r="25" spans="2:8" ht="15.75" thickBot="1" x14ac:dyDescent="0.3">
      <c r="B25" s="7"/>
      <c r="C25" s="8"/>
      <c r="D25" s="8"/>
      <c r="E25" s="8"/>
      <c r="F25" s="48" t="s">
        <v>33</v>
      </c>
      <c r="G25" s="16"/>
      <c r="H25" s="9"/>
    </row>
    <row r="26" spans="2:8" ht="15.75" thickBot="1" x14ac:dyDescent="0.3">
      <c r="B26" s="7"/>
      <c r="C26" s="45"/>
      <c r="D26" s="8"/>
      <c r="E26" s="8"/>
      <c r="F26" s="49" t="s">
        <v>44</v>
      </c>
      <c r="G26" s="16">
        <v>1</v>
      </c>
      <c r="H26" s="9"/>
    </row>
    <row r="27" spans="2:8" ht="15.75" thickBot="1" x14ac:dyDescent="0.3">
      <c r="B27" s="7"/>
      <c r="C27" s="8"/>
      <c r="D27" s="8"/>
      <c r="E27" s="8"/>
      <c r="F27" s="19" t="s">
        <v>0</v>
      </c>
      <c r="G27" s="17">
        <v>48</v>
      </c>
      <c r="H27" s="9"/>
    </row>
    <row r="28" spans="2:8" x14ac:dyDescent="0.25">
      <c r="B28" s="7"/>
      <c r="C28" s="8"/>
      <c r="D28" s="8"/>
      <c r="E28" s="8"/>
      <c r="H28" s="9"/>
    </row>
    <row r="29" spans="2:8" ht="15.75" thickBot="1" x14ac:dyDescent="0.3">
      <c r="B29" s="7"/>
      <c r="C29" s="8"/>
      <c r="D29" s="8"/>
      <c r="E29" s="8"/>
      <c r="H29" s="9"/>
    </row>
    <row r="30" spans="2:8" ht="15.75" thickBot="1" x14ac:dyDescent="0.3">
      <c r="B30" s="7"/>
      <c r="C30" s="8"/>
      <c r="D30" s="8"/>
      <c r="E30" s="8"/>
      <c r="H30" s="9"/>
    </row>
    <row r="31" spans="2:8" ht="15.75" thickBot="1" x14ac:dyDescent="0.3">
      <c r="B31" s="7"/>
      <c r="C31" s="8"/>
      <c r="D31" s="8"/>
      <c r="E31" s="8"/>
      <c r="H31" s="9"/>
    </row>
    <row r="32" spans="2:8" x14ac:dyDescent="0.25">
      <c r="B32" s="7"/>
      <c r="C32" s="8"/>
      <c r="D32" s="8"/>
      <c r="E32" s="8"/>
      <c r="H32" s="9"/>
    </row>
    <row r="33" spans="2:8" ht="15.75" thickBot="1" x14ac:dyDescent="0.3">
      <c r="B33" s="7"/>
      <c r="C33" s="8"/>
      <c r="D33" s="8"/>
      <c r="E33" s="8"/>
      <c r="H33" s="9"/>
    </row>
    <row r="34" spans="2:8" ht="15.75" thickBot="1" x14ac:dyDescent="0.3">
      <c r="B34" s="7"/>
      <c r="C34" s="8"/>
      <c r="D34" s="8"/>
      <c r="E34" s="8"/>
      <c r="H34" s="9"/>
    </row>
    <row r="35" spans="2:8" ht="15.75" thickBot="1" x14ac:dyDescent="0.3">
      <c r="B35" s="7"/>
      <c r="C35" s="8"/>
      <c r="D35" s="8"/>
      <c r="E35" s="8"/>
      <c r="H35" s="9"/>
    </row>
    <row r="36" spans="2:8" ht="15.75" thickBot="1" x14ac:dyDescent="0.3">
      <c r="B36" s="7"/>
      <c r="C36" s="8"/>
      <c r="D36" s="8"/>
      <c r="E36" s="8"/>
      <c r="H36" s="9"/>
    </row>
    <row r="37" spans="2:8" ht="15.75" thickBot="1" x14ac:dyDescent="0.3">
      <c r="B37" s="7"/>
      <c r="C37" s="8"/>
      <c r="D37" s="8"/>
      <c r="E37" s="8"/>
      <c r="H37" s="9"/>
    </row>
    <row r="38" spans="2:8" ht="15.75" thickBot="1" x14ac:dyDescent="0.3">
      <c r="B38" s="7"/>
      <c r="C38" s="8"/>
      <c r="D38" s="8"/>
      <c r="E38" s="8"/>
      <c r="H38" s="9"/>
    </row>
    <row r="39" spans="2:8" ht="15.75" thickBot="1" x14ac:dyDescent="0.3">
      <c r="B39" s="10"/>
      <c r="C39" s="11"/>
      <c r="D39" s="11"/>
      <c r="E39" s="11"/>
      <c r="F39" s="11"/>
      <c r="G39" s="11"/>
      <c r="H39" s="12"/>
    </row>
  </sheetData>
  <sheetProtection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58"/>
  <sheetViews>
    <sheetView showGridLines="0" topLeftCell="B1" zoomScale="85" zoomScaleNormal="85" workbookViewId="0">
      <pane ySplit="10" topLeftCell="A11" activePane="bottomLeft" state="frozen"/>
      <selection pane="bottomLeft" activeCell="B2" sqref="B2"/>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9" t="s">
        <v>68</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2:32" x14ac:dyDescent="0.25">
      <c r="E3" s="3"/>
    </row>
    <row r="4" spans="2:32" x14ac:dyDescent="0.25">
      <c r="B4" s="36" t="s">
        <v>36</v>
      </c>
      <c r="C4" s="34" t="s">
        <v>37</v>
      </c>
      <c r="D4" s="35" t="s">
        <v>38</v>
      </c>
      <c r="E4" s="3"/>
    </row>
    <row r="5" spans="2:32" x14ac:dyDescent="0.25">
      <c r="B5" s="33"/>
      <c r="C5" s="37">
        <v>44958</v>
      </c>
      <c r="D5" s="38">
        <v>44985</v>
      </c>
      <c r="E5" s="3"/>
    </row>
    <row r="6" spans="2:32" x14ac:dyDescent="0.25">
      <c r="B6" s="31"/>
      <c r="E6" s="3"/>
    </row>
    <row r="7" spans="2:32" x14ac:dyDescent="0.25">
      <c r="B7" s="32" t="s">
        <v>1</v>
      </c>
      <c r="C7" s="3"/>
      <c r="E7" s="2"/>
    </row>
    <row r="8" spans="2:32" ht="15.75" thickBot="1" x14ac:dyDescent="0.3">
      <c r="B8" s="2" t="s">
        <v>35</v>
      </c>
      <c r="C8" s="2"/>
      <c r="D8" s="2"/>
      <c r="E8" s="2"/>
    </row>
    <row r="9" spans="2:32" ht="18.75" customHeight="1" x14ac:dyDescent="0.25">
      <c r="B9" s="21" t="s">
        <v>30</v>
      </c>
      <c r="C9" s="22"/>
      <c r="D9" s="22"/>
      <c r="E9" s="22"/>
      <c r="F9" s="27"/>
      <c r="G9" s="27"/>
      <c r="H9" s="27"/>
      <c r="I9" s="27"/>
      <c r="J9" s="28"/>
      <c r="K9" s="24" t="s">
        <v>28</v>
      </c>
      <c r="L9" s="25"/>
      <c r="M9" s="25"/>
      <c r="N9" s="25"/>
      <c r="O9" s="25"/>
      <c r="P9" s="25"/>
      <c r="Q9" s="25"/>
      <c r="R9" s="26"/>
      <c r="S9" s="26"/>
      <c r="T9" s="21" t="s">
        <v>29</v>
      </c>
      <c r="U9" s="22"/>
      <c r="V9" s="22"/>
      <c r="W9" s="22"/>
      <c r="X9" s="22"/>
      <c r="Y9" s="22"/>
      <c r="Z9" s="22"/>
      <c r="AA9" s="22"/>
      <c r="AB9" s="22"/>
      <c r="AC9" s="22"/>
      <c r="AD9" s="22"/>
      <c r="AE9" s="23"/>
      <c r="AF9" s="23"/>
    </row>
    <row r="10" spans="2:32" ht="56.25" customHeight="1" thickBot="1" x14ac:dyDescent="0.3">
      <c r="B10" s="40" t="s">
        <v>3</v>
      </c>
      <c r="C10" s="41" t="s">
        <v>4</v>
      </c>
      <c r="D10" s="41" t="s">
        <v>31</v>
      </c>
      <c r="E10" s="41" t="s">
        <v>32</v>
      </c>
      <c r="F10" s="41" t="s">
        <v>26</v>
      </c>
      <c r="G10" s="41" t="s">
        <v>27</v>
      </c>
      <c r="H10" s="41" t="s">
        <v>25</v>
      </c>
      <c r="I10" s="41" t="s">
        <v>24</v>
      </c>
      <c r="J10" s="42" t="s">
        <v>8</v>
      </c>
      <c r="K10" s="43" t="s">
        <v>5</v>
      </c>
      <c r="L10" s="44" t="s">
        <v>6</v>
      </c>
      <c r="M10" s="44" t="s">
        <v>7</v>
      </c>
      <c r="N10" s="44" t="s">
        <v>39</v>
      </c>
      <c r="O10" s="44" t="s">
        <v>9</v>
      </c>
      <c r="P10" s="44" t="s">
        <v>10</v>
      </c>
      <c r="Q10" s="44" t="s">
        <v>11</v>
      </c>
      <c r="R10" s="44" t="s">
        <v>12</v>
      </c>
      <c r="S10" s="30" t="s">
        <v>34</v>
      </c>
      <c r="T10" s="40" t="s">
        <v>13</v>
      </c>
      <c r="U10" s="41" t="s">
        <v>14</v>
      </c>
      <c r="V10" s="41" t="s">
        <v>15</v>
      </c>
      <c r="W10" s="41" t="s">
        <v>16</v>
      </c>
      <c r="X10" s="41" t="s">
        <v>17</v>
      </c>
      <c r="Y10" s="41" t="s">
        <v>18</v>
      </c>
      <c r="Z10" s="41" t="s">
        <v>19</v>
      </c>
      <c r="AA10" s="41" t="s">
        <v>40</v>
      </c>
      <c r="AB10" s="41" t="s">
        <v>20</v>
      </c>
      <c r="AC10" s="41" t="s">
        <v>21</v>
      </c>
      <c r="AD10" s="41" t="s">
        <v>22</v>
      </c>
      <c r="AE10" s="41" t="s">
        <v>23</v>
      </c>
      <c r="AF10" s="42" t="s">
        <v>52</v>
      </c>
    </row>
    <row r="11" spans="2:32" x14ac:dyDescent="0.25">
      <c r="B11">
        <v>2022</v>
      </c>
      <c r="C11">
        <v>220421</v>
      </c>
      <c r="D11" t="s">
        <v>47</v>
      </c>
      <c r="E11" t="s">
        <v>125</v>
      </c>
      <c r="F11" t="s">
        <v>69</v>
      </c>
      <c r="G11" t="s">
        <v>70</v>
      </c>
      <c r="H11" t="s">
        <v>50</v>
      </c>
      <c r="I11" t="s">
        <v>51</v>
      </c>
      <c r="J11" t="s">
        <v>71</v>
      </c>
      <c r="K11" s="14" t="s">
        <v>56</v>
      </c>
      <c r="L11" s="1">
        <v>44965</v>
      </c>
      <c r="M11" t="s">
        <v>67</v>
      </c>
      <c r="N11" t="s">
        <v>67</v>
      </c>
      <c r="O11" s="29">
        <v>3569763402</v>
      </c>
      <c r="P11" s="29">
        <v>1000000000</v>
      </c>
      <c r="Q11" s="29">
        <v>4569763402</v>
      </c>
      <c r="R11" s="14">
        <v>53</v>
      </c>
      <c r="S11">
        <v>263</v>
      </c>
      <c r="T11" s="1">
        <v>44749</v>
      </c>
      <c r="U11" s="1">
        <v>44750</v>
      </c>
      <c r="V11">
        <v>180</v>
      </c>
      <c r="W11" s="1">
        <v>45016</v>
      </c>
      <c r="X11">
        <v>3569763402</v>
      </c>
      <c r="Y11" s="14">
        <f>$D$5-Contratos[[#This Row],[Fecha de Inicio]]</f>
        <v>235</v>
      </c>
      <c r="Z11">
        <f>ROUND(Contratos[[#This Row],[dias ejecutados]]/(Contratos[[#This Row],[Fecha Finalizacion Programada]]-Contratos[[#This Row],[Fecha de Inicio]])*100,2)</f>
        <v>88.35</v>
      </c>
      <c r="AA11" s="46">
        <v>1880352312</v>
      </c>
      <c r="AB11" s="46">
        <v>2689411090</v>
      </c>
      <c r="AC11">
        <v>1</v>
      </c>
      <c r="AD11" s="46">
        <v>1000000000</v>
      </c>
      <c r="AE11" s="46">
        <v>4569763402</v>
      </c>
      <c r="AF11">
        <v>263</v>
      </c>
    </row>
    <row r="12" spans="2:32" x14ac:dyDescent="0.25">
      <c r="B12">
        <v>2022</v>
      </c>
      <c r="C12">
        <v>220441</v>
      </c>
      <c r="D12" t="s">
        <v>47</v>
      </c>
      <c r="E12" s="14" t="s">
        <v>126</v>
      </c>
      <c r="F12" s="14" t="s">
        <v>43</v>
      </c>
      <c r="G12" s="14" t="s">
        <v>45</v>
      </c>
      <c r="H12" s="14" t="s">
        <v>50</v>
      </c>
      <c r="I12" s="14" t="s">
        <v>51</v>
      </c>
      <c r="J12" s="14" t="s">
        <v>72</v>
      </c>
      <c r="K12" s="14" t="s">
        <v>56</v>
      </c>
      <c r="L12" s="1">
        <v>44959</v>
      </c>
      <c r="M12" t="s">
        <v>67</v>
      </c>
      <c r="N12" t="s">
        <v>67</v>
      </c>
      <c r="O12" s="29">
        <v>27105000</v>
      </c>
      <c r="P12" s="29">
        <v>8131500</v>
      </c>
      <c r="Q12" s="29">
        <v>40657500</v>
      </c>
      <c r="R12" s="14">
        <v>45</v>
      </c>
      <c r="S12" s="14">
        <v>225</v>
      </c>
      <c r="T12" s="1">
        <v>44770</v>
      </c>
      <c r="U12" s="1">
        <v>44778</v>
      </c>
      <c r="V12" s="14">
        <v>150</v>
      </c>
      <c r="W12" s="1">
        <v>45017</v>
      </c>
      <c r="X12" s="54">
        <v>27105000</v>
      </c>
      <c r="Y12" s="14">
        <f>$D$5-Contratos[[#This Row],[Fecha de Inicio]]</f>
        <v>207</v>
      </c>
      <c r="Z12" s="14">
        <f>ROUND(Contratos[[#This Row],[dias ejecutados]]/(Contratos[[#This Row],[Fecha Finalizacion Programada]]-Contratos[[#This Row],[Fecha de Inicio]])*100,2)</f>
        <v>86.61</v>
      </c>
      <c r="AA12" s="46">
        <v>31803200</v>
      </c>
      <c r="AB12" s="46">
        <v>5421000</v>
      </c>
      <c r="AC12" s="14">
        <v>2</v>
      </c>
      <c r="AD12" s="46">
        <v>13552500</v>
      </c>
      <c r="AE12" s="46">
        <v>40657500</v>
      </c>
      <c r="AF12" s="14">
        <v>225</v>
      </c>
    </row>
    <row r="13" spans="2:32" x14ac:dyDescent="0.25">
      <c r="B13">
        <v>2022</v>
      </c>
      <c r="C13">
        <v>220451</v>
      </c>
      <c r="D13" t="s">
        <v>47</v>
      </c>
      <c r="E13" s="14" t="s">
        <v>127</v>
      </c>
      <c r="F13" s="14" t="s">
        <v>43</v>
      </c>
      <c r="G13" s="14" t="s">
        <v>45</v>
      </c>
      <c r="H13" s="14" t="s">
        <v>50</v>
      </c>
      <c r="I13" s="14" t="s">
        <v>51</v>
      </c>
      <c r="J13" s="14" t="s">
        <v>73</v>
      </c>
      <c r="K13" s="14" t="s">
        <v>56</v>
      </c>
      <c r="L13" s="1">
        <v>44974</v>
      </c>
      <c r="M13" t="s">
        <v>67</v>
      </c>
      <c r="N13" t="s">
        <v>67</v>
      </c>
      <c r="O13" s="29">
        <v>20160000</v>
      </c>
      <c r="P13" s="29">
        <v>4032000</v>
      </c>
      <c r="Q13" s="29">
        <v>30240000</v>
      </c>
      <c r="R13" s="14">
        <v>30</v>
      </c>
      <c r="S13" s="14">
        <v>225</v>
      </c>
      <c r="T13" s="1">
        <v>44776</v>
      </c>
      <c r="U13" s="1">
        <v>44778</v>
      </c>
      <c r="V13" s="14">
        <v>150</v>
      </c>
      <c r="W13" s="1">
        <v>45005</v>
      </c>
      <c r="X13" s="54">
        <v>20160000</v>
      </c>
      <c r="Y13" s="14">
        <f>$D$5-Contratos[[#This Row],[Fecha de Inicio]]</f>
        <v>207</v>
      </c>
      <c r="Z13" s="14">
        <f>ROUND(Contratos[[#This Row],[dias ejecutados]]/(Contratos[[#This Row],[Fecha Finalizacion Programada]]-Contratos[[#This Row],[Fecha de Inicio]])*100,2)</f>
        <v>91.19</v>
      </c>
      <c r="AA13" s="46">
        <v>11424000</v>
      </c>
      <c r="AB13" s="46">
        <v>14784000</v>
      </c>
      <c r="AC13" s="14">
        <v>2</v>
      </c>
      <c r="AD13" s="54">
        <v>10080000</v>
      </c>
      <c r="AE13" s="29">
        <v>30240000</v>
      </c>
      <c r="AF13" s="14">
        <v>225</v>
      </c>
    </row>
    <row r="14" spans="2:32" x14ac:dyDescent="0.25">
      <c r="B14">
        <v>2022</v>
      </c>
      <c r="C14">
        <v>220454</v>
      </c>
      <c r="D14" t="s">
        <v>47</v>
      </c>
      <c r="E14" s="14" t="s">
        <v>128</v>
      </c>
      <c r="F14" s="14" t="s">
        <v>43</v>
      </c>
      <c r="G14" s="14" t="s">
        <v>45</v>
      </c>
      <c r="H14" s="14" t="s">
        <v>50</v>
      </c>
      <c r="I14" s="14" t="s">
        <v>51</v>
      </c>
      <c r="J14" s="14" t="s">
        <v>74</v>
      </c>
      <c r="K14" s="14" t="s">
        <v>56</v>
      </c>
      <c r="L14" s="1">
        <v>44974</v>
      </c>
      <c r="M14" t="s">
        <v>67</v>
      </c>
      <c r="N14" t="s">
        <v>67</v>
      </c>
      <c r="O14" s="29">
        <v>25080000</v>
      </c>
      <c r="P14" s="29">
        <v>5016000</v>
      </c>
      <c r="Q14" s="29">
        <v>37620000</v>
      </c>
      <c r="R14" s="14">
        <v>30</v>
      </c>
      <c r="S14" s="14">
        <v>225</v>
      </c>
      <c r="T14" s="1">
        <v>44777</v>
      </c>
      <c r="U14" s="1">
        <v>44778</v>
      </c>
      <c r="V14" s="14">
        <v>150</v>
      </c>
      <c r="W14" s="1">
        <v>45005</v>
      </c>
      <c r="X14" s="54">
        <v>25080000</v>
      </c>
      <c r="Y14" s="14">
        <f>$D$5-Contratos[[#This Row],[Fecha de Inicio]]</f>
        <v>207</v>
      </c>
      <c r="Z14" s="14">
        <f>ROUND(Contratos[[#This Row],[dias ejecutados]]/(Contratos[[#This Row],[Fecha Finalizacion Programada]]-Contratos[[#This Row],[Fecha de Inicio]])*100,2)</f>
        <v>91.19</v>
      </c>
      <c r="AA14" s="46">
        <v>4347200</v>
      </c>
      <c r="AB14" s="46">
        <v>33272800</v>
      </c>
      <c r="AC14" s="14">
        <v>2</v>
      </c>
      <c r="AD14" s="54">
        <v>12540000</v>
      </c>
      <c r="AE14" s="29">
        <v>37620000</v>
      </c>
      <c r="AF14" s="14">
        <v>225</v>
      </c>
    </row>
    <row r="15" spans="2:32" x14ac:dyDescent="0.25">
      <c r="B15">
        <v>2022</v>
      </c>
      <c r="C15">
        <v>220535</v>
      </c>
      <c r="D15" t="s">
        <v>47</v>
      </c>
      <c r="E15" s="14" t="s">
        <v>129</v>
      </c>
      <c r="F15" s="14" t="s">
        <v>43</v>
      </c>
      <c r="G15" s="14" t="s">
        <v>45</v>
      </c>
      <c r="H15" s="14" t="s">
        <v>50</v>
      </c>
      <c r="I15" s="14" t="s">
        <v>51</v>
      </c>
      <c r="J15" s="14" t="s">
        <v>75</v>
      </c>
      <c r="K15" s="14" t="s">
        <v>56</v>
      </c>
      <c r="L15" s="1">
        <v>44974</v>
      </c>
      <c r="M15" t="s">
        <v>67</v>
      </c>
      <c r="N15" t="s">
        <v>67</v>
      </c>
      <c r="O15" s="29">
        <v>51172000</v>
      </c>
      <c r="P15" s="29">
        <v>18608000</v>
      </c>
      <c r="Q15" s="29">
        <v>69780000</v>
      </c>
      <c r="R15" s="14">
        <v>60</v>
      </c>
      <c r="S15" s="14">
        <v>225</v>
      </c>
      <c r="T15" s="1">
        <v>44804</v>
      </c>
      <c r="U15" s="1">
        <v>44809</v>
      </c>
      <c r="V15" s="14">
        <v>165</v>
      </c>
      <c r="W15" s="1">
        <v>45036</v>
      </c>
      <c r="X15" s="54">
        <v>51172000</v>
      </c>
      <c r="Y15" s="14">
        <f>$D$5-Contratos[[#This Row],[Fecha de Inicio]]</f>
        <v>176</v>
      </c>
      <c r="Z15" s="14">
        <f>ROUND(Contratos[[#This Row],[dias ejecutados]]/(Contratos[[#This Row],[Fecha Finalizacion Programada]]-Contratos[[#This Row],[Fecha de Inicio]])*100,2)</f>
        <v>77.53</v>
      </c>
      <c r="AA15" s="46">
        <v>17367466</v>
      </c>
      <c r="AB15" s="46">
        <v>26981601</v>
      </c>
      <c r="AC15" s="14">
        <v>1</v>
      </c>
      <c r="AD15" s="46">
        <v>18608000</v>
      </c>
      <c r="AE15" s="46">
        <v>69780000</v>
      </c>
      <c r="AF15" s="14">
        <v>225</v>
      </c>
    </row>
    <row r="16" spans="2:32" x14ac:dyDescent="0.25">
      <c r="B16">
        <v>2022</v>
      </c>
      <c r="C16">
        <v>220579</v>
      </c>
      <c r="D16" t="s">
        <v>47</v>
      </c>
      <c r="E16" s="14" t="s">
        <v>130</v>
      </c>
      <c r="F16" s="14" t="s">
        <v>43</v>
      </c>
      <c r="G16" s="14" t="s">
        <v>45</v>
      </c>
      <c r="H16" s="14" t="s">
        <v>50</v>
      </c>
      <c r="I16" s="14" t="s">
        <v>51</v>
      </c>
      <c r="J16" s="14" t="s">
        <v>76</v>
      </c>
      <c r="K16" s="14" t="s">
        <v>56</v>
      </c>
      <c r="L16" s="1">
        <v>44973</v>
      </c>
      <c r="M16" t="s">
        <v>67</v>
      </c>
      <c r="N16" t="s">
        <v>67</v>
      </c>
      <c r="O16" s="29">
        <v>25080000</v>
      </c>
      <c r="P16" s="29">
        <v>7524000</v>
      </c>
      <c r="Q16" s="29">
        <v>32604000</v>
      </c>
      <c r="R16" s="14">
        <v>45</v>
      </c>
      <c r="S16" s="14">
        <v>195</v>
      </c>
      <c r="T16" s="1">
        <v>44818</v>
      </c>
      <c r="U16" s="1">
        <v>44823</v>
      </c>
      <c r="V16" s="14">
        <v>150</v>
      </c>
      <c r="W16" s="1">
        <v>45019</v>
      </c>
      <c r="X16" s="54">
        <v>25080000</v>
      </c>
      <c r="Y16" s="14">
        <f>$D$5-Contratos[[#This Row],[Fecha de Inicio]]</f>
        <v>162</v>
      </c>
      <c r="Z16" s="14">
        <f>ROUND(Contratos[[#This Row],[dias ejecutados]]/(Contratos[[#This Row],[Fecha Finalizacion Programada]]-Contratos[[#This Row],[Fecha de Inicio]])*100,2)</f>
        <v>82.65</v>
      </c>
      <c r="AA16" s="46">
        <v>7022400</v>
      </c>
      <c r="AB16" s="46">
        <v>8025600</v>
      </c>
      <c r="AC16" s="14">
        <v>1</v>
      </c>
      <c r="AD16" s="46">
        <v>7524000</v>
      </c>
      <c r="AE16" s="46">
        <v>32604000</v>
      </c>
      <c r="AF16" s="14">
        <v>195</v>
      </c>
    </row>
    <row r="17" spans="2:32" x14ac:dyDescent="0.25">
      <c r="B17">
        <v>2022</v>
      </c>
      <c r="C17">
        <v>220612</v>
      </c>
      <c r="D17" t="s">
        <v>47</v>
      </c>
      <c r="E17" s="14" t="s">
        <v>131</v>
      </c>
      <c r="F17" s="14" t="s">
        <v>43</v>
      </c>
      <c r="G17" s="14" t="s">
        <v>45</v>
      </c>
      <c r="H17" s="14" t="s">
        <v>50</v>
      </c>
      <c r="I17" s="14" t="s">
        <v>51</v>
      </c>
      <c r="J17" s="14" t="s">
        <v>77</v>
      </c>
      <c r="K17" s="14" t="s">
        <v>56</v>
      </c>
      <c r="L17" s="1">
        <v>44974</v>
      </c>
      <c r="M17" t="s">
        <v>67</v>
      </c>
      <c r="N17" t="s">
        <v>67</v>
      </c>
      <c r="O17" s="29">
        <v>24675000</v>
      </c>
      <c r="P17" s="29">
        <v>7402500</v>
      </c>
      <c r="Q17" s="29">
        <v>32077500</v>
      </c>
      <c r="R17" s="14">
        <v>45</v>
      </c>
      <c r="S17" s="14">
        <v>195</v>
      </c>
      <c r="T17" s="1">
        <v>44825</v>
      </c>
      <c r="U17" s="1">
        <v>44827</v>
      </c>
      <c r="V17" s="14">
        <v>150</v>
      </c>
      <c r="W17" s="1">
        <v>45023</v>
      </c>
      <c r="X17" s="54">
        <v>24675000</v>
      </c>
      <c r="Y17" s="14">
        <f>$D$5-Contratos[[#This Row],[Fecha de Inicio]]</f>
        <v>158</v>
      </c>
      <c r="Z17" s="14">
        <f>ROUND(Contratos[[#This Row],[dias ejecutados]]/(Contratos[[#This Row],[Fecha Finalizacion Programada]]-Contratos[[#This Row],[Fecha de Inicio]])*100,2)</f>
        <v>80.61</v>
      </c>
      <c r="AA17" s="46">
        <v>4935000</v>
      </c>
      <c r="AB17" s="46">
        <v>27142500</v>
      </c>
      <c r="AC17" s="14">
        <v>1</v>
      </c>
      <c r="AD17" s="54">
        <v>7402500</v>
      </c>
      <c r="AE17" s="29">
        <v>32077500</v>
      </c>
      <c r="AF17" s="14">
        <v>195</v>
      </c>
    </row>
    <row r="18" spans="2:32" x14ac:dyDescent="0.25">
      <c r="B18">
        <v>2022</v>
      </c>
      <c r="C18">
        <v>220614</v>
      </c>
      <c r="D18" t="s">
        <v>47</v>
      </c>
      <c r="E18" s="14" t="s">
        <v>132</v>
      </c>
      <c r="F18" s="14" t="s">
        <v>43</v>
      </c>
      <c r="G18" s="14" t="s">
        <v>45</v>
      </c>
      <c r="H18" s="14" t="s">
        <v>50</v>
      </c>
      <c r="I18" s="14" t="s">
        <v>51</v>
      </c>
      <c r="J18" s="14" t="s">
        <v>78</v>
      </c>
      <c r="K18" s="14" t="s">
        <v>56</v>
      </c>
      <c r="L18" s="1">
        <v>44967</v>
      </c>
      <c r="M18" t="s">
        <v>67</v>
      </c>
      <c r="N18" t="s">
        <v>67</v>
      </c>
      <c r="O18" s="29">
        <v>30703500</v>
      </c>
      <c r="P18" s="29">
        <v>10234500</v>
      </c>
      <c r="Q18" s="29">
        <v>40938000</v>
      </c>
      <c r="R18" s="14">
        <v>45</v>
      </c>
      <c r="S18" s="14">
        <v>180</v>
      </c>
      <c r="T18" s="1">
        <v>44825</v>
      </c>
      <c r="U18" s="1">
        <v>44832</v>
      </c>
      <c r="V18" s="14">
        <v>135</v>
      </c>
      <c r="W18" s="1">
        <v>45012</v>
      </c>
      <c r="X18" s="54">
        <v>30703500</v>
      </c>
      <c r="Y18" s="14">
        <f>$D$5-Contratos[[#This Row],[Fecha de Inicio]]</f>
        <v>153</v>
      </c>
      <c r="Z18" s="14">
        <f>ROUND(Contratos[[#This Row],[dias ejecutados]]/(Contratos[[#This Row],[Fecha Finalizacion Programada]]-Contratos[[#This Row],[Fecha de Inicio]])*100,2)</f>
        <v>85</v>
      </c>
      <c r="AA18" s="46">
        <v>6528119</v>
      </c>
      <c r="AB18" s="46">
        <v>16375200</v>
      </c>
      <c r="AC18" s="14">
        <v>1</v>
      </c>
      <c r="AD18" s="46">
        <v>10234500</v>
      </c>
      <c r="AE18" s="46">
        <v>40938000</v>
      </c>
      <c r="AF18" s="14">
        <v>180</v>
      </c>
    </row>
    <row r="19" spans="2:32" x14ac:dyDescent="0.25">
      <c r="B19">
        <v>2022</v>
      </c>
      <c r="C19">
        <v>220616</v>
      </c>
      <c r="D19" t="s">
        <v>47</v>
      </c>
      <c r="E19" s="14" t="s">
        <v>133</v>
      </c>
      <c r="F19" s="14" t="s">
        <v>43</v>
      </c>
      <c r="G19" s="14" t="s">
        <v>45</v>
      </c>
      <c r="H19" s="14" t="s">
        <v>50</v>
      </c>
      <c r="I19" s="14" t="s">
        <v>51</v>
      </c>
      <c r="J19" s="14" t="s">
        <v>79</v>
      </c>
      <c r="K19" s="14" t="s">
        <v>56</v>
      </c>
      <c r="L19" s="1">
        <v>44979</v>
      </c>
      <c r="M19" t="s">
        <v>67</v>
      </c>
      <c r="N19" t="s">
        <v>67</v>
      </c>
      <c r="O19" s="29">
        <v>30240000</v>
      </c>
      <c r="P19" s="29">
        <v>9072000</v>
      </c>
      <c r="Q19" s="29">
        <v>39312000</v>
      </c>
      <c r="R19" s="14">
        <v>45</v>
      </c>
      <c r="S19" s="14">
        <v>195</v>
      </c>
      <c r="T19" s="1">
        <v>44826</v>
      </c>
      <c r="U19" s="1">
        <v>44832</v>
      </c>
      <c r="V19" s="14">
        <v>150</v>
      </c>
      <c r="W19" s="1">
        <v>45028</v>
      </c>
      <c r="X19" s="54">
        <v>30240000</v>
      </c>
      <c r="Y19" s="14">
        <f>$D$5-Contratos[[#This Row],[Fecha de Inicio]]</f>
        <v>153</v>
      </c>
      <c r="Z19" s="14">
        <f>ROUND(Contratos[[#This Row],[dias ejecutados]]/(Contratos[[#This Row],[Fecha Finalizacion Programada]]-Contratos[[#This Row],[Fecha de Inicio]])*100,2)</f>
        <v>78.06</v>
      </c>
      <c r="AA19" s="46">
        <v>6652800</v>
      </c>
      <c r="AB19" s="46">
        <v>23587200</v>
      </c>
      <c r="AC19" s="14">
        <v>1</v>
      </c>
      <c r="AD19" s="54">
        <v>9072000</v>
      </c>
      <c r="AE19" s="29">
        <v>39312000</v>
      </c>
      <c r="AF19" s="14">
        <v>195</v>
      </c>
    </row>
    <row r="20" spans="2:32" x14ac:dyDescent="0.25">
      <c r="B20">
        <v>2022</v>
      </c>
      <c r="C20">
        <v>220618</v>
      </c>
      <c r="D20" t="s">
        <v>47</v>
      </c>
      <c r="E20" s="14" t="s">
        <v>134</v>
      </c>
      <c r="F20" s="14" t="s">
        <v>43</v>
      </c>
      <c r="G20" s="14" t="s">
        <v>80</v>
      </c>
      <c r="H20" s="14" t="s">
        <v>50</v>
      </c>
      <c r="I20" s="14" t="s">
        <v>51</v>
      </c>
      <c r="J20" s="14" t="s">
        <v>81</v>
      </c>
      <c r="K20" s="14" t="s">
        <v>56</v>
      </c>
      <c r="L20" s="1">
        <v>44974</v>
      </c>
      <c r="M20" t="s">
        <v>67</v>
      </c>
      <c r="N20" t="s">
        <v>67</v>
      </c>
      <c r="O20" s="29">
        <v>11630000</v>
      </c>
      <c r="P20" s="29">
        <v>3489000</v>
      </c>
      <c r="Q20" s="29">
        <v>15119000</v>
      </c>
      <c r="R20" s="14">
        <v>45</v>
      </c>
      <c r="S20" s="14">
        <v>195</v>
      </c>
      <c r="T20" s="1">
        <v>44826</v>
      </c>
      <c r="U20" s="1">
        <v>44832</v>
      </c>
      <c r="V20" s="14">
        <v>150</v>
      </c>
      <c r="W20" s="1">
        <v>45028</v>
      </c>
      <c r="X20" s="54">
        <v>11630000</v>
      </c>
      <c r="Y20" s="14">
        <f>$D$5-Contratos[[#This Row],[Fecha de Inicio]]</f>
        <v>153</v>
      </c>
      <c r="Z20" s="14">
        <f>ROUND(Contratos[[#This Row],[dias ejecutados]]/(Contratos[[#This Row],[Fecha Finalizacion Programada]]-Contratos[[#This Row],[Fecha de Inicio]])*100,2)</f>
        <v>78.06</v>
      </c>
      <c r="AA20" s="46">
        <v>9536600</v>
      </c>
      <c r="AB20" s="46">
        <v>3256400</v>
      </c>
      <c r="AC20" s="14">
        <v>1</v>
      </c>
      <c r="AD20" s="46">
        <v>3489000</v>
      </c>
      <c r="AE20" s="46">
        <v>15119000</v>
      </c>
      <c r="AF20" s="14">
        <v>195</v>
      </c>
    </row>
    <row r="21" spans="2:32" x14ac:dyDescent="0.25">
      <c r="B21">
        <v>2022</v>
      </c>
      <c r="C21">
        <v>220626</v>
      </c>
      <c r="D21" t="s">
        <v>47</v>
      </c>
      <c r="E21" s="14" t="s">
        <v>135</v>
      </c>
      <c r="F21" s="14" t="s">
        <v>43</v>
      </c>
      <c r="G21" s="14" t="s">
        <v>45</v>
      </c>
      <c r="H21" s="14" t="s">
        <v>50</v>
      </c>
      <c r="I21" s="14" t="s">
        <v>51</v>
      </c>
      <c r="J21" s="14" t="s">
        <v>82</v>
      </c>
      <c r="K21" s="14" t="s">
        <v>56</v>
      </c>
      <c r="L21" s="1">
        <v>44964</v>
      </c>
      <c r="M21" t="s">
        <v>67</v>
      </c>
      <c r="N21" t="s">
        <v>67</v>
      </c>
      <c r="O21" s="29">
        <v>40774500</v>
      </c>
      <c r="P21" s="29">
        <v>13591500</v>
      </c>
      <c r="Q21" s="29">
        <v>54366000</v>
      </c>
      <c r="R21" s="14">
        <v>45</v>
      </c>
      <c r="S21" s="14">
        <v>180</v>
      </c>
      <c r="T21" s="1">
        <v>44826</v>
      </c>
      <c r="U21" s="1">
        <v>44827</v>
      </c>
      <c r="V21" s="14">
        <v>135</v>
      </c>
      <c r="W21" s="1">
        <v>45007</v>
      </c>
      <c r="X21" s="54">
        <v>40774500</v>
      </c>
      <c r="Y21" s="14">
        <f>$D$5-Contratos[[#This Row],[Fecha de Inicio]]</f>
        <v>158</v>
      </c>
      <c r="Z21" s="14">
        <f>ROUND(Contratos[[#This Row],[dias ejecutados]]/(Contratos[[#This Row],[Fecha Finalizacion Programada]]-Contratos[[#This Row],[Fecha de Inicio]])*100,2)</f>
        <v>87.78</v>
      </c>
      <c r="AA21" s="46">
        <v>11477267</v>
      </c>
      <c r="AB21" s="46">
        <v>29297233</v>
      </c>
      <c r="AC21" s="14">
        <v>1</v>
      </c>
      <c r="AD21" s="54">
        <v>13591500</v>
      </c>
      <c r="AE21" s="29">
        <v>54366000</v>
      </c>
      <c r="AF21" s="14">
        <v>180</v>
      </c>
    </row>
    <row r="22" spans="2:32" x14ac:dyDescent="0.25">
      <c r="B22">
        <v>2022</v>
      </c>
      <c r="C22">
        <v>220629</v>
      </c>
      <c r="D22" t="s">
        <v>47</v>
      </c>
      <c r="E22" s="14" t="s">
        <v>136</v>
      </c>
      <c r="F22" s="14" t="s">
        <v>43</v>
      </c>
      <c r="G22" s="14" t="s">
        <v>45</v>
      </c>
      <c r="H22" s="14" t="s">
        <v>50</v>
      </c>
      <c r="I22" s="14" t="s">
        <v>51</v>
      </c>
      <c r="J22" s="14" t="s">
        <v>83</v>
      </c>
      <c r="K22" s="14" t="s">
        <v>56</v>
      </c>
      <c r="L22" s="1">
        <v>44974</v>
      </c>
      <c r="M22" t="s">
        <v>67</v>
      </c>
      <c r="N22" t="s">
        <v>67</v>
      </c>
      <c r="O22" s="29">
        <v>19539000</v>
      </c>
      <c r="P22" s="29">
        <v>6513000</v>
      </c>
      <c r="Q22" s="29">
        <v>26052000</v>
      </c>
      <c r="R22" s="14">
        <v>45</v>
      </c>
      <c r="S22" s="14">
        <v>180</v>
      </c>
      <c r="T22" s="1">
        <v>44827</v>
      </c>
      <c r="U22" s="1">
        <v>44837</v>
      </c>
      <c r="V22" s="14">
        <v>135</v>
      </c>
      <c r="W22" s="1">
        <v>45018</v>
      </c>
      <c r="X22" s="54">
        <v>19539000</v>
      </c>
      <c r="Y22" s="14">
        <f>$D$5-Contratos[[#This Row],[Fecha de Inicio]]</f>
        <v>148</v>
      </c>
      <c r="Z22" s="14">
        <f>ROUND(Contratos[[#This Row],[dias ejecutados]]/(Contratos[[#This Row],[Fecha Finalizacion Programada]]-Contratos[[#This Row],[Fecha de Inicio]])*100,2)</f>
        <v>81.77</v>
      </c>
      <c r="AA22" s="46">
        <v>4203982</v>
      </c>
      <c r="AB22" s="46">
        <v>11144467</v>
      </c>
      <c r="AC22" s="14">
        <v>1</v>
      </c>
      <c r="AD22" s="46">
        <v>6513000</v>
      </c>
      <c r="AE22" s="46">
        <v>26052000</v>
      </c>
      <c r="AF22" s="14">
        <v>180</v>
      </c>
    </row>
    <row r="23" spans="2:32" x14ac:dyDescent="0.25">
      <c r="B23">
        <v>2022</v>
      </c>
      <c r="C23">
        <v>220632</v>
      </c>
      <c r="D23" t="s">
        <v>47</v>
      </c>
      <c r="E23" s="14" t="s">
        <v>137</v>
      </c>
      <c r="F23" s="14" t="s">
        <v>43</v>
      </c>
      <c r="G23" s="14" t="s">
        <v>45</v>
      </c>
      <c r="H23" s="14" t="s">
        <v>50</v>
      </c>
      <c r="I23" s="14" t="s">
        <v>51</v>
      </c>
      <c r="J23" s="14" t="s">
        <v>84</v>
      </c>
      <c r="K23" s="14" t="s">
        <v>56</v>
      </c>
      <c r="L23" s="1">
        <v>44973</v>
      </c>
      <c r="M23" t="s">
        <v>67</v>
      </c>
      <c r="N23" t="s">
        <v>67</v>
      </c>
      <c r="O23" s="29">
        <v>19075500</v>
      </c>
      <c r="P23" s="29">
        <v>6358500</v>
      </c>
      <c r="Q23" s="29">
        <v>25434000</v>
      </c>
      <c r="R23" s="14">
        <v>45</v>
      </c>
      <c r="S23" s="14">
        <v>180</v>
      </c>
      <c r="T23" s="1">
        <v>44830</v>
      </c>
      <c r="U23" s="1">
        <v>44837</v>
      </c>
      <c r="V23" s="14">
        <v>135</v>
      </c>
      <c r="W23" s="1">
        <v>45018</v>
      </c>
      <c r="X23" s="54">
        <v>19075500</v>
      </c>
      <c r="Y23" s="14">
        <f>$D$5-Contratos[[#This Row],[Fecha de Inicio]]</f>
        <v>148</v>
      </c>
      <c r="Z23" s="14">
        <f>ROUND(Contratos[[#This Row],[dias ejecutados]]/(Contratos[[#This Row],[Fecha Finalizacion Programada]]-Contratos[[#This Row],[Fecha de Inicio]])*100,2)</f>
        <v>81.77</v>
      </c>
      <c r="AA23" s="46">
        <v>8195400</v>
      </c>
      <c r="AB23" s="46">
        <v>6641100</v>
      </c>
      <c r="AC23" s="14">
        <v>1</v>
      </c>
      <c r="AD23" s="46">
        <v>6358500</v>
      </c>
      <c r="AE23" s="46">
        <v>25434000</v>
      </c>
      <c r="AF23" s="14">
        <v>180</v>
      </c>
    </row>
    <row r="24" spans="2:32" x14ac:dyDescent="0.25">
      <c r="B24">
        <v>2022</v>
      </c>
      <c r="C24">
        <v>220633</v>
      </c>
      <c r="D24" t="s">
        <v>47</v>
      </c>
      <c r="E24" s="14" t="s">
        <v>138</v>
      </c>
      <c r="F24" s="14" t="s">
        <v>43</v>
      </c>
      <c r="G24" s="14" t="s">
        <v>45</v>
      </c>
      <c r="H24" s="14" t="s">
        <v>50</v>
      </c>
      <c r="I24" s="14" t="s">
        <v>51</v>
      </c>
      <c r="J24" s="14" t="s">
        <v>85</v>
      </c>
      <c r="K24" s="14" t="s">
        <v>56</v>
      </c>
      <c r="L24" s="1">
        <v>44970</v>
      </c>
      <c r="M24" t="s">
        <v>67</v>
      </c>
      <c r="N24" t="s">
        <v>67</v>
      </c>
      <c r="O24" s="29">
        <v>16051500</v>
      </c>
      <c r="P24" s="29">
        <v>5350500</v>
      </c>
      <c r="Q24" s="29">
        <v>21402000</v>
      </c>
      <c r="R24" s="14">
        <v>45</v>
      </c>
      <c r="S24" s="14">
        <v>180</v>
      </c>
      <c r="T24" s="1">
        <v>44827</v>
      </c>
      <c r="U24" s="1">
        <v>44837</v>
      </c>
      <c r="V24" s="14">
        <v>135</v>
      </c>
      <c r="W24" s="1">
        <v>45018</v>
      </c>
      <c r="X24" s="54">
        <v>16051500</v>
      </c>
      <c r="Y24" s="14">
        <f>$D$5-Contratos[[#This Row],[Fecha de Inicio]]</f>
        <v>148</v>
      </c>
      <c r="Z24" s="14">
        <f>ROUND(Contratos[[#This Row],[dias ejecutados]]/(Contratos[[#This Row],[Fecha Finalizacion Programada]]-Contratos[[#This Row],[Fecha de Inicio]])*100,2)</f>
        <v>81.77</v>
      </c>
      <c r="AA24" s="46">
        <v>6896200</v>
      </c>
      <c r="AB24" s="46">
        <v>14505800</v>
      </c>
      <c r="AC24" s="14">
        <v>1</v>
      </c>
      <c r="AD24" s="54">
        <v>5350500</v>
      </c>
      <c r="AE24" s="29">
        <v>21402000</v>
      </c>
      <c r="AF24" s="14">
        <v>180</v>
      </c>
    </row>
    <row r="25" spans="2:32" x14ac:dyDescent="0.25">
      <c r="B25">
        <v>2022</v>
      </c>
      <c r="C25">
        <v>220634</v>
      </c>
      <c r="D25" t="s">
        <v>47</v>
      </c>
      <c r="E25" s="14" t="s">
        <v>139</v>
      </c>
      <c r="F25" s="14" t="s">
        <v>43</v>
      </c>
      <c r="G25" s="14" t="s">
        <v>45</v>
      </c>
      <c r="H25" s="14" t="s">
        <v>50</v>
      </c>
      <c r="I25" s="14" t="s">
        <v>51</v>
      </c>
      <c r="J25" s="14" t="s">
        <v>86</v>
      </c>
      <c r="K25" s="14" t="s">
        <v>56</v>
      </c>
      <c r="L25" s="1">
        <v>44968</v>
      </c>
      <c r="M25" t="s">
        <v>67</v>
      </c>
      <c r="N25" t="s">
        <v>67</v>
      </c>
      <c r="O25" s="29">
        <v>20934000</v>
      </c>
      <c r="P25" s="29">
        <v>6978000</v>
      </c>
      <c r="Q25" s="29">
        <v>27912000</v>
      </c>
      <c r="R25" s="14">
        <v>45</v>
      </c>
      <c r="S25" s="14">
        <v>180</v>
      </c>
      <c r="T25" s="1">
        <v>44830</v>
      </c>
      <c r="U25" s="1">
        <v>44832</v>
      </c>
      <c r="V25" s="14">
        <v>135</v>
      </c>
      <c r="W25" s="1">
        <v>45012</v>
      </c>
      <c r="X25" s="54">
        <v>20934000</v>
      </c>
      <c r="Y25" s="14">
        <f>$D$5-Contratos[[#This Row],[Fecha de Inicio]]</f>
        <v>153</v>
      </c>
      <c r="Z25" s="14">
        <f>ROUND(Contratos[[#This Row],[dias ejecutados]]/(Contratos[[#This Row],[Fecha Finalizacion Programada]]-Contratos[[#This Row],[Fecha de Inicio]])*100,2)</f>
        <v>85</v>
      </c>
      <c r="AA25" s="46">
        <v>465200</v>
      </c>
      <c r="AB25" s="46">
        <v>20468800</v>
      </c>
      <c r="AC25" s="14">
        <v>1</v>
      </c>
      <c r="AD25" s="54">
        <v>6978000</v>
      </c>
      <c r="AE25" s="29">
        <v>27912000</v>
      </c>
      <c r="AF25" s="14">
        <v>180</v>
      </c>
    </row>
    <row r="26" spans="2:32" x14ac:dyDescent="0.25">
      <c r="B26">
        <v>2022</v>
      </c>
      <c r="C26">
        <v>220635</v>
      </c>
      <c r="D26" t="s">
        <v>47</v>
      </c>
      <c r="E26" s="14" t="s">
        <v>140</v>
      </c>
      <c r="F26" s="14" t="s">
        <v>43</v>
      </c>
      <c r="G26" s="14" t="s">
        <v>45</v>
      </c>
      <c r="H26" s="14" t="s">
        <v>50</v>
      </c>
      <c r="I26" s="14" t="s">
        <v>51</v>
      </c>
      <c r="J26" s="14" t="s">
        <v>87</v>
      </c>
      <c r="K26" s="14" t="s">
        <v>56</v>
      </c>
      <c r="L26" s="1">
        <v>44967</v>
      </c>
      <c r="M26" t="s">
        <v>67</v>
      </c>
      <c r="N26" t="s">
        <v>67</v>
      </c>
      <c r="O26" s="29">
        <v>17680500</v>
      </c>
      <c r="P26" s="29">
        <v>5893500</v>
      </c>
      <c r="Q26" s="29">
        <v>23574000</v>
      </c>
      <c r="R26" s="14">
        <v>45</v>
      </c>
      <c r="S26" s="14">
        <v>180</v>
      </c>
      <c r="T26" s="1">
        <v>44830</v>
      </c>
      <c r="U26" s="1">
        <v>44834</v>
      </c>
      <c r="V26" s="14">
        <v>135</v>
      </c>
      <c r="W26" s="1">
        <v>45014</v>
      </c>
      <c r="X26" s="54">
        <v>17680500</v>
      </c>
      <c r="Y26" s="14">
        <f>$D$5-Contratos[[#This Row],[Fecha de Inicio]]</f>
        <v>151</v>
      </c>
      <c r="Z26" s="14">
        <f>ROUND(Contratos[[#This Row],[dias ejecutados]]/(Contratos[[#This Row],[Fecha Finalizacion Programada]]-Contratos[[#This Row],[Fecha de Inicio]])*100,2)</f>
        <v>83.89</v>
      </c>
      <c r="AA26" s="46">
        <v>130967</v>
      </c>
      <c r="AB26" s="46">
        <v>23443033</v>
      </c>
      <c r="AC26" s="14">
        <v>1</v>
      </c>
      <c r="AD26" s="54">
        <v>5893500</v>
      </c>
      <c r="AE26" s="29">
        <v>23574000</v>
      </c>
      <c r="AF26" s="14">
        <v>180</v>
      </c>
    </row>
    <row r="27" spans="2:32" x14ac:dyDescent="0.25">
      <c r="B27">
        <v>2022</v>
      </c>
      <c r="C27">
        <v>220639</v>
      </c>
      <c r="D27" t="s">
        <v>47</v>
      </c>
      <c r="E27" s="14" t="s">
        <v>141</v>
      </c>
      <c r="F27" s="14" t="s">
        <v>43</v>
      </c>
      <c r="G27" s="14" t="s">
        <v>45</v>
      </c>
      <c r="H27" s="14" t="s">
        <v>50</v>
      </c>
      <c r="I27" s="14" t="s">
        <v>51</v>
      </c>
      <c r="J27" s="14" t="s">
        <v>88</v>
      </c>
      <c r="K27" s="14" t="s">
        <v>56</v>
      </c>
      <c r="L27" s="1">
        <v>44978</v>
      </c>
      <c r="M27" t="s">
        <v>67</v>
      </c>
      <c r="N27" t="s">
        <v>67</v>
      </c>
      <c r="O27" s="29">
        <v>24675000</v>
      </c>
      <c r="P27" s="29">
        <v>7402500</v>
      </c>
      <c r="Q27" s="29">
        <v>32077500</v>
      </c>
      <c r="R27" s="14">
        <v>45</v>
      </c>
      <c r="S27" s="14">
        <v>195</v>
      </c>
      <c r="T27" s="1">
        <v>44830</v>
      </c>
      <c r="U27" s="1">
        <v>44831</v>
      </c>
      <c r="V27" s="14">
        <v>150</v>
      </c>
      <c r="W27" s="1">
        <v>45027</v>
      </c>
      <c r="X27" s="54">
        <v>24675000</v>
      </c>
      <c r="Y27" s="14">
        <f>$D$5-Contratos[[#This Row],[Fecha de Inicio]]</f>
        <v>154</v>
      </c>
      <c r="Z27" s="14">
        <f>ROUND(Contratos[[#This Row],[dias ejecutados]]/(Contratos[[#This Row],[Fecha Finalizacion Programada]]-Contratos[[#This Row],[Fecha de Inicio]])*100,2)</f>
        <v>78.569999999999993</v>
      </c>
      <c r="AA27" s="46">
        <v>15463000</v>
      </c>
      <c r="AB27" s="46">
        <v>24675000</v>
      </c>
      <c r="AC27" s="14">
        <v>1</v>
      </c>
      <c r="AD27" s="54">
        <v>7402500</v>
      </c>
      <c r="AE27" s="29">
        <v>32077500</v>
      </c>
      <c r="AF27" s="14">
        <v>195</v>
      </c>
    </row>
    <row r="28" spans="2:32" x14ac:dyDescent="0.25">
      <c r="B28">
        <v>2022</v>
      </c>
      <c r="C28">
        <v>220640</v>
      </c>
      <c r="D28" t="s">
        <v>47</v>
      </c>
      <c r="E28" s="14" t="s">
        <v>142</v>
      </c>
      <c r="F28" s="14" t="s">
        <v>43</v>
      </c>
      <c r="G28" s="14" t="s">
        <v>80</v>
      </c>
      <c r="H28" s="14" t="s">
        <v>50</v>
      </c>
      <c r="I28" s="14" t="s">
        <v>51</v>
      </c>
      <c r="J28" s="14" t="s">
        <v>89</v>
      </c>
      <c r="K28" s="14" t="s">
        <v>56</v>
      </c>
      <c r="L28" s="1">
        <v>44979</v>
      </c>
      <c r="M28" t="s">
        <v>67</v>
      </c>
      <c r="N28" t="s">
        <v>67</v>
      </c>
      <c r="O28" s="29">
        <v>25080000</v>
      </c>
      <c r="P28" s="29">
        <v>7524000</v>
      </c>
      <c r="Q28" s="29">
        <v>32604000</v>
      </c>
      <c r="R28" s="14">
        <v>45</v>
      </c>
      <c r="S28" s="14">
        <v>195</v>
      </c>
      <c r="T28" s="1">
        <v>44831</v>
      </c>
      <c r="U28" s="1">
        <v>44832</v>
      </c>
      <c r="V28" s="14">
        <v>150</v>
      </c>
      <c r="W28" s="1">
        <v>45028</v>
      </c>
      <c r="X28" s="54">
        <v>25080000</v>
      </c>
      <c r="Y28" s="14">
        <f>$D$5-Contratos[[#This Row],[Fecha de Inicio]]</f>
        <v>153</v>
      </c>
      <c r="Z28" s="14">
        <f>ROUND(Contratos[[#This Row],[dias ejecutados]]/(Contratos[[#This Row],[Fecha Finalizacion Programada]]-Contratos[[#This Row],[Fecha de Inicio]])*100,2)</f>
        <v>78.06</v>
      </c>
      <c r="AA28" s="46">
        <v>10533600</v>
      </c>
      <c r="AB28" s="46">
        <v>9530400</v>
      </c>
      <c r="AC28" s="14">
        <v>1</v>
      </c>
      <c r="AD28" s="46">
        <v>7524000</v>
      </c>
      <c r="AE28" s="46">
        <v>32604000</v>
      </c>
      <c r="AF28" s="14">
        <v>195</v>
      </c>
    </row>
    <row r="29" spans="2:32" x14ac:dyDescent="0.25">
      <c r="B29">
        <v>2022</v>
      </c>
      <c r="C29">
        <v>220644</v>
      </c>
      <c r="D29" t="s">
        <v>47</v>
      </c>
      <c r="E29" s="14" t="s">
        <v>143</v>
      </c>
      <c r="F29" s="14" t="s">
        <v>43</v>
      </c>
      <c r="G29" s="14" t="s">
        <v>45</v>
      </c>
      <c r="H29" s="14" t="s">
        <v>50</v>
      </c>
      <c r="I29" s="14" t="s">
        <v>51</v>
      </c>
      <c r="J29" s="14" t="s">
        <v>90</v>
      </c>
      <c r="K29" s="14" t="s">
        <v>56</v>
      </c>
      <c r="L29" s="1">
        <v>44985</v>
      </c>
      <c r="M29" t="s">
        <v>67</v>
      </c>
      <c r="N29" t="s">
        <v>67</v>
      </c>
      <c r="O29" s="29">
        <v>25485000</v>
      </c>
      <c r="P29" s="29">
        <v>5097000</v>
      </c>
      <c r="Q29" s="29">
        <v>30582000</v>
      </c>
      <c r="R29" s="14">
        <v>30</v>
      </c>
      <c r="S29" s="14">
        <v>180</v>
      </c>
      <c r="T29" s="1">
        <v>44830</v>
      </c>
      <c r="U29" s="1">
        <v>44834</v>
      </c>
      <c r="V29" s="14">
        <v>150</v>
      </c>
      <c r="W29" s="1">
        <v>45017</v>
      </c>
      <c r="X29" s="54">
        <v>25485000</v>
      </c>
      <c r="Y29" s="14">
        <f>$D$5-Contratos[[#This Row],[Fecha de Inicio]]</f>
        <v>151</v>
      </c>
      <c r="Z29" s="14">
        <f>ROUND(Contratos[[#This Row],[dias ejecutados]]/(Contratos[[#This Row],[Fecha Finalizacion Programada]]-Contratos[[#This Row],[Fecha de Inicio]])*100,2)</f>
        <v>82.51</v>
      </c>
      <c r="AA29" s="46">
        <v>169900</v>
      </c>
      <c r="AB29" s="46">
        <v>30412100</v>
      </c>
      <c r="AC29" s="14">
        <v>1</v>
      </c>
      <c r="AD29" s="54">
        <v>5097000</v>
      </c>
      <c r="AE29" s="29">
        <v>30582000</v>
      </c>
      <c r="AF29" s="14">
        <v>180</v>
      </c>
    </row>
    <row r="30" spans="2:32" x14ac:dyDescent="0.25">
      <c r="B30">
        <v>2022</v>
      </c>
      <c r="C30">
        <v>220645</v>
      </c>
      <c r="D30" t="s">
        <v>47</v>
      </c>
      <c r="E30" s="14" t="s">
        <v>144</v>
      </c>
      <c r="F30" s="14" t="s">
        <v>43</v>
      </c>
      <c r="G30" s="14" t="s">
        <v>45</v>
      </c>
      <c r="H30" s="14" t="s">
        <v>50</v>
      </c>
      <c r="I30" s="14" t="s">
        <v>51</v>
      </c>
      <c r="J30" s="14" t="s">
        <v>91</v>
      </c>
      <c r="K30" s="14" t="s">
        <v>56</v>
      </c>
      <c r="L30" s="1">
        <v>44967</v>
      </c>
      <c r="M30" t="s">
        <v>67</v>
      </c>
      <c r="N30" t="s">
        <v>67</v>
      </c>
      <c r="O30" s="29">
        <v>20934000</v>
      </c>
      <c r="P30" s="29">
        <v>6978000</v>
      </c>
      <c r="Q30" s="29">
        <v>27912000</v>
      </c>
      <c r="R30" s="14">
        <v>45</v>
      </c>
      <c r="S30" s="14">
        <v>180</v>
      </c>
      <c r="T30" s="1">
        <v>44830</v>
      </c>
      <c r="U30" s="1">
        <v>44832</v>
      </c>
      <c r="V30" s="14">
        <v>135</v>
      </c>
      <c r="W30" s="1">
        <v>45012</v>
      </c>
      <c r="X30" s="54">
        <v>20934000</v>
      </c>
      <c r="Y30" s="14">
        <f>$D$5-Contratos[[#This Row],[Fecha de Inicio]]</f>
        <v>153</v>
      </c>
      <c r="Z30" s="14">
        <f>ROUND(Contratos[[#This Row],[dias ejecutados]]/(Contratos[[#This Row],[Fecha Finalizacion Programada]]-Contratos[[#This Row],[Fecha de Inicio]])*100,2)</f>
        <v>85</v>
      </c>
      <c r="AA30" s="46">
        <v>465200</v>
      </c>
      <c r="AB30" s="46">
        <v>27446800</v>
      </c>
      <c r="AC30" s="14">
        <v>1</v>
      </c>
      <c r="AD30" s="54">
        <v>6978000</v>
      </c>
      <c r="AE30" s="29">
        <v>27912000</v>
      </c>
      <c r="AF30" s="14">
        <v>180</v>
      </c>
    </row>
    <row r="31" spans="2:32" x14ac:dyDescent="0.25">
      <c r="B31">
        <v>2022</v>
      </c>
      <c r="C31">
        <v>220646</v>
      </c>
      <c r="D31" t="s">
        <v>47</v>
      </c>
      <c r="E31" s="14" t="s">
        <v>141</v>
      </c>
      <c r="F31" s="14" t="s">
        <v>43</v>
      </c>
      <c r="G31" s="14" t="s">
        <v>45</v>
      </c>
      <c r="H31" s="14" t="s">
        <v>50</v>
      </c>
      <c r="I31" s="14" t="s">
        <v>51</v>
      </c>
      <c r="J31" s="14" t="s">
        <v>88</v>
      </c>
      <c r="K31" s="14" t="s">
        <v>56</v>
      </c>
      <c r="L31" s="1">
        <v>44979</v>
      </c>
      <c r="M31" t="s">
        <v>67</v>
      </c>
      <c r="N31" t="s">
        <v>67</v>
      </c>
      <c r="O31" s="29">
        <v>24675000</v>
      </c>
      <c r="P31" s="29">
        <v>7402500</v>
      </c>
      <c r="Q31" s="29">
        <v>32077500</v>
      </c>
      <c r="R31" s="14">
        <v>45</v>
      </c>
      <c r="S31" s="14">
        <v>195</v>
      </c>
      <c r="T31" s="1">
        <v>44830</v>
      </c>
      <c r="U31" s="1">
        <v>44832</v>
      </c>
      <c r="V31" s="14">
        <v>150</v>
      </c>
      <c r="W31" s="1">
        <v>45028</v>
      </c>
      <c r="X31" s="54">
        <v>24675000</v>
      </c>
      <c r="Y31" s="14">
        <f>$D$5-Contratos[[#This Row],[Fecha de Inicio]]</f>
        <v>153</v>
      </c>
      <c r="Z31" s="14">
        <f>ROUND(Contratos[[#This Row],[dias ejecutados]]/(Contratos[[#This Row],[Fecha Finalizacion Programada]]-Contratos[[#This Row],[Fecha de Inicio]])*100,2)</f>
        <v>78.06</v>
      </c>
      <c r="AA31" s="46">
        <v>20233500</v>
      </c>
      <c r="AB31" s="46">
        <v>4441500</v>
      </c>
      <c r="AC31" s="14">
        <v>1</v>
      </c>
      <c r="AD31" s="54">
        <v>7402500</v>
      </c>
      <c r="AE31" s="29">
        <v>32077500</v>
      </c>
      <c r="AF31" s="14">
        <v>195</v>
      </c>
    </row>
    <row r="32" spans="2:32" x14ac:dyDescent="0.25">
      <c r="B32">
        <v>2022</v>
      </c>
      <c r="C32">
        <v>220647</v>
      </c>
      <c r="D32" t="s">
        <v>47</v>
      </c>
      <c r="E32" s="14" t="s">
        <v>145</v>
      </c>
      <c r="F32" s="14" t="s">
        <v>43</v>
      </c>
      <c r="G32" s="14" t="s">
        <v>45</v>
      </c>
      <c r="H32" s="14" t="s">
        <v>50</v>
      </c>
      <c r="I32" s="14" t="s">
        <v>51</v>
      </c>
      <c r="J32" s="14" t="s">
        <v>92</v>
      </c>
      <c r="K32" s="14" t="s">
        <v>56</v>
      </c>
      <c r="L32" s="1">
        <v>44980</v>
      </c>
      <c r="M32" t="s">
        <v>67</v>
      </c>
      <c r="N32" t="s">
        <v>67</v>
      </c>
      <c r="O32" s="29">
        <v>25080000</v>
      </c>
      <c r="P32" s="29">
        <v>7524000</v>
      </c>
      <c r="Q32" s="29">
        <v>32604000</v>
      </c>
      <c r="R32" s="14">
        <v>45</v>
      </c>
      <c r="S32" s="14">
        <v>195</v>
      </c>
      <c r="T32" s="1">
        <v>44831</v>
      </c>
      <c r="U32" s="1">
        <v>44832</v>
      </c>
      <c r="V32" s="14">
        <v>150</v>
      </c>
      <c r="W32" s="1">
        <v>45028</v>
      </c>
      <c r="X32" s="54">
        <v>25080000</v>
      </c>
      <c r="Y32" s="14">
        <f>$D$5-Contratos[[#This Row],[Fecha de Inicio]]</f>
        <v>153</v>
      </c>
      <c r="Z32" s="14">
        <f>ROUND(Contratos[[#This Row],[dias ejecutados]]/(Contratos[[#This Row],[Fecha Finalizacion Programada]]-Contratos[[#This Row],[Fecha de Inicio]])*100,2)</f>
        <v>78.06</v>
      </c>
      <c r="AA32" s="46">
        <v>501600</v>
      </c>
      <c r="AB32" s="46">
        <v>14546400</v>
      </c>
      <c r="AC32" s="14">
        <v>1</v>
      </c>
      <c r="AD32" s="46">
        <v>7524000</v>
      </c>
      <c r="AE32" s="46">
        <v>32604000</v>
      </c>
      <c r="AF32" s="14">
        <v>195</v>
      </c>
    </row>
    <row r="33" spans="2:32" x14ac:dyDescent="0.25">
      <c r="B33">
        <v>2022</v>
      </c>
      <c r="C33">
        <v>220660</v>
      </c>
      <c r="D33" t="s">
        <v>47</v>
      </c>
      <c r="E33" s="14" t="s">
        <v>146</v>
      </c>
      <c r="F33" s="14" t="s">
        <v>43</v>
      </c>
      <c r="G33" s="14" t="s">
        <v>80</v>
      </c>
      <c r="H33" s="14" t="s">
        <v>50</v>
      </c>
      <c r="I33" s="14" t="s">
        <v>51</v>
      </c>
      <c r="J33" s="14" t="s">
        <v>93</v>
      </c>
      <c r="K33" s="14" t="s">
        <v>56</v>
      </c>
      <c r="L33" s="1">
        <v>44985</v>
      </c>
      <c r="M33" t="s">
        <v>67</v>
      </c>
      <c r="N33" t="s">
        <v>67</v>
      </c>
      <c r="O33" s="29">
        <v>16285000</v>
      </c>
      <c r="P33" s="29">
        <v>3257000</v>
      </c>
      <c r="Q33" s="29">
        <v>19542000</v>
      </c>
      <c r="R33" s="14">
        <v>30</v>
      </c>
      <c r="S33" s="14">
        <v>180</v>
      </c>
      <c r="T33" s="1">
        <v>44833</v>
      </c>
      <c r="U33" s="1">
        <v>44837</v>
      </c>
      <c r="V33" s="14">
        <v>150</v>
      </c>
      <c r="W33" s="1">
        <v>45019</v>
      </c>
      <c r="X33" s="54">
        <v>16285000</v>
      </c>
      <c r="Y33" s="14">
        <f>$D$5-Contratos[[#This Row],[Fecha de Inicio]]</f>
        <v>148</v>
      </c>
      <c r="Z33" s="14">
        <f>ROUND(Contratos[[#This Row],[dias ejecutados]]/(Contratos[[#This Row],[Fecha Finalizacion Programada]]-Contratos[[#This Row],[Fecha de Inicio]])*100,2)</f>
        <v>81.319999999999993</v>
      </c>
      <c r="AA33" s="46">
        <v>3039867</v>
      </c>
      <c r="AB33" s="46">
        <v>13245133</v>
      </c>
      <c r="AC33" s="14">
        <v>1</v>
      </c>
      <c r="AD33" s="54">
        <v>3257000</v>
      </c>
      <c r="AE33" s="29">
        <v>19542000</v>
      </c>
      <c r="AF33" s="14">
        <v>180</v>
      </c>
    </row>
    <row r="34" spans="2:32" x14ac:dyDescent="0.25">
      <c r="B34">
        <v>2022</v>
      </c>
      <c r="C34">
        <v>220661</v>
      </c>
      <c r="D34" t="s">
        <v>47</v>
      </c>
      <c r="E34" s="14" t="s">
        <v>147</v>
      </c>
      <c r="F34" s="14" t="s">
        <v>43</v>
      </c>
      <c r="G34" s="14" t="s">
        <v>80</v>
      </c>
      <c r="H34" s="14" t="s">
        <v>50</v>
      </c>
      <c r="I34" s="14" t="s">
        <v>51</v>
      </c>
      <c r="J34" s="14" t="s">
        <v>94</v>
      </c>
      <c r="K34" s="14" t="s">
        <v>56</v>
      </c>
      <c r="L34" s="1">
        <v>44973</v>
      </c>
      <c r="M34" t="s">
        <v>67</v>
      </c>
      <c r="N34" t="s">
        <v>67</v>
      </c>
      <c r="O34" s="29">
        <v>13743000</v>
      </c>
      <c r="P34" s="29">
        <v>4581000</v>
      </c>
      <c r="Q34" s="29">
        <v>18324000</v>
      </c>
      <c r="R34" s="14">
        <v>45</v>
      </c>
      <c r="S34" s="14">
        <v>180</v>
      </c>
      <c r="T34" s="1">
        <v>44833</v>
      </c>
      <c r="U34" s="1">
        <v>44838</v>
      </c>
      <c r="V34" s="14">
        <v>135</v>
      </c>
      <c r="W34" s="1">
        <v>45019</v>
      </c>
      <c r="X34" s="54">
        <v>13743000</v>
      </c>
      <c r="Y34" s="14">
        <f>$D$5-Contratos[[#This Row],[Fecha de Inicio]]</f>
        <v>147</v>
      </c>
      <c r="Z34" s="14">
        <f>ROUND(Contratos[[#This Row],[dias ejecutados]]/(Contratos[[#This Row],[Fecha Finalizacion Programada]]-Contratos[[#This Row],[Fecha de Inicio]])*100,2)</f>
        <v>81.22</v>
      </c>
      <c r="AA34" s="46">
        <v>5802600</v>
      </c>
      <c r="AB34" s="46">
        <v>6413400</v>
      </c>
      <c r="AC34" s="14">
        <v>1</v>
      </c>
      <c r="AD34" s="46">
        <v>4581000</v>
      </c>
      <c r="AE34" s="46">
        <v>18324000</v>
      </c>
      <c r="AF34" s="14">
        <v>180</v>
      </c>
    </row>
    <row r="35" spans="2:32" x14ac:dyDescent="0.25">
      <c r="B35">
        <v>2022</v>
      </c>
      <c r="C35">
        <v>220672</v>
      </c>
      <c r="D35" t="s">
        <v>47</v>
      </c>
      <c r="E35" s="14" t="s">
        <v>148</v>
      </c>
      <c r="F35" s="14" t="s">
        <v>43</v>
      </c>
      <c r="G35" s="14" t="s">
        <v>45</v>
      </c>
      <c r="H35" s="14" t="s">
        <v>50</v>
      </c>
      <c r="I35" s="14" t="s">
        <v>51</v>
      </c>
      <c r="J35" s="14" t="s">
        <v>95</v>
      </c>
      <c r="K35" s="14" t="s">
        <v>56</v>
      </c>
      <c r="L35" s="1">
        <v>44973</v>
      </c>
      <c r="M35" t="s">
        <v>67</v>
      </c>
      <c r="N35" t="s">
        <v>67</v>
      </c>
      <c r="O35" s="29">
        <v>20002500</v>
      </c>
      <c r="P35" s="29">
        <v>6667500</v>
      </c>
      <c r="Q35" s="29">
        <v>26670000</v>
      </c>
      <c r="R35" s="14">
        <v>45</v>
      </c>
      <c r="S35" s="14">
        <v>180</v>
      </c>
      <c r="T35" s="1">
        <v>44834</v>
      </c>
      <c r="U35" s="1">
        <v>44837</v>
      </c>
      <c r="V35" s="14">
        <v>135</v>
      </c>
      <c r="W35" s="1">
        <v>45018</v>
      </c>
      <c r="X35" s="54">
        <v>20002500</v>
      </c>
      <c r="Y35" s="14">
        <f>$D$5-Contratos[[#This Row],[Fecha de Inicio]]</f>
        <v>148</v>
      </c>
      <c r="Z35" s="14">
        <f>ROUND(Contratos[[#This Row],[dias ejecutados]]/(Contratos[[#This Row],[Fecha Finalizacion Programada]]-Contratos[[#This Row],[Fecha de Inicio]])*100,2)</f>
        <v>81.77</v>
      </c>
      <c r="AA35" s="46">
        <v>4148667</v>
      </c>
      <c r="AB35" s="46">
        <v>22521333</v>
      </c>
      <c r="AC35" s="14">
        <v>1</v>
      </c>
      <c r="AD35" s="54">
        <v>6667500</v>
      </c>
      <c r="AE35" s="29">
        <v>26670000</v>
      </c>
      <c r="AF35" s="14">
        <v>180</v>
      </c>
    </row>
    <row r="36" spans="2:32" x14ac:dyDescent="0.25">
      <c r="B36">
        <v>2022</v>
      </c>
      <c r="C36">
        <v>220675</v>
      </c>
      <c r="D36" t="s">
        <v>47</v>
      </c>
      <c r="E36" s="14" t="s">
        <v>149</v>
      </c>
      <c r="F36" s="14" t="s">
        <v>43</v>
      </c>
      <c r="G36" s="14" t="s">
        <v>45</v>
      </c>
      <c r="H36" s="14" t="s">
        <v>50</v>
      </c>
      <c r="I36" s="14" t="s">
        <v>51</v>
      </c>
      <c r="J36" s="14" t="s">
        <v>96</v>
      </c>
      <c r="K36" s="14" t="s">
        <v>56</v>
      </c>
      <c r="L36" s="1">
        <v>44974</v>
      </c>
      <c r="M36" t="s">
        <v>67</v>
      </c>
      <c r="N36" t="s">
        <v>67</v>
      </c>
      <c r="O36" s="29">
        <v>33493500</v>
      </c>
      <c r="P36" s="29">
        <v>11164500</v>
      </c>
      <c r="Q36" s="29">
        <v>44658000</v>
      </c>
      <c r="R36" s="14">
        <v>45</v>
      </c>
      <c r="S36" s="14">
        <v>180</v>
      </c>
      <c r="T36" s="1">
        <v>44837</v>
      </c>
      <c r="U36" s="1">
        <v>44838</v>
      </c>
      <c r="V36" s="14">
        <v>135</v>
      </c>
      <c r="W36" s="1">
        <v>45019</v>
      </c>
      <c r="X36" s="54">
        <v>33493500</v>
      </c>
      <c r="Y36" s="14">
        <f>$D$5-Contratos[[#This Row],[Fecha de Inicio]]</f>
        <v>147</v>
      </c>
      <c r="Z36" s="14">
        <f>ROUND(Contratos[[#This Row],[dias ejecutados]]/(Contratos[[#This Row],[Fecha Finalizacion Programada]]-Contratos[[#This Row],[Fecha de Inicio]])*100,2)</f>
        <v>81.22</v>
      </c>
      <c r="AA36" s="46">
        <v>29027700</v>
      </c>
      <c r="AB36" s="46">
        <v>8187300</v>
      </c>
      <c r="AC36" s="14">
        <v>1</v>
      </c>
      <c r="AD36" s="46">
        <v>11164500</v>
      </c>
      <c r="AE36" s="46">
        <v>44658000</v>
      </c>
      <c r="AF36" s="14">
        <v>180</v>
      </c>
    </row>
    <row r="37" spans="2:32" x14ac:dyDescent="0.25">
      <c r="B37">
        <v>2022</v>
      </c>
      <c r="C37">
        <v>220678</v>
      </c>
      <c r="D37" t="s">
        <v>47</v>
      </c>
      <c r="E37" s="14" t="s">
        <v>150</v>
      </c>
      <c r="F37" s="14" t="s">
        <v>43</v>
      </c>
      <c r="G37" s="14" t="s">
        <v>45</v>
      </c>
      <c r="H37" s="14" t="s">
        <v>50</v>
      </c>
      <c r="I37" s="14" t="s">
        <v>51</v>
      </c>
      <c r="J37" s="14" t="s">
        <v>97</v>
      </c>
      <c r="K37" s="14" t="s">
        <v>56</v>
      </c>
      <c r="L37" s="1">
        <v>44977</v>
      </c>
      <c r="M37" t="s">
        <v>67</v>
      </c>
      <c r="N37" t="s">
        <v>67</v>
      </c>
      <c r="O37" s="29">
        <v>36589500</v>
      </c>
      <c r="P37" s="29">
        <v>12196500</v>
      </c>
      <c r="Q37" s="29">
        <v>48786000</v>
      </c>
      <c r="R37" s="14">
        <v>45</v>
      </c>
      <c r="S37" s="14">
        <v>180</v>
      </c>
      <c r="T37" s="1">
        <v>44838</v>
      </c>
      <c r="U37" s="1">
        <v>44839</v>
      </c>
      <c r="V37" s="14">
        <v>135</v>
      </c>
      <c r="W37" s="1">
        <v>45020</v>
      </c>
      <c r="X37" s="54">
        <v>36589500</v>
      </c>
      <c r="Y37" s="14">
        <f>$D$5-Contratos[[#This Row],[Fecha de Inicio]]</f>
        <v>146</v>
      </c>
      <c r="Z37" s="14">
        <f>ROUND(Contratos[[#This Row],[dias ejecutados]]/(Contratos[[#This Row],[Fecha Finalizacion Programada]]-Contratos[[#This Row],[Fecha de Inicio]])*100,2)</f>
        <v>80.66</v>
      </c>
      <c r="AA37" s="46">
        <v>31439867</v>
      </c>
      <c r="AB37" s="46">
        <v>9486167</v>
      </c>
      <c r="AC37" s="14">
        <v>1</v>
      </c>
      <c r="AD37" s="46">
        <v>12196500</v>
      </c>
      <c r="AE37" s="46">
        <v>48786000</v>
      </c>
      <c r="AF37" s="14">
        <v>180</v>
      </c>
    </row>
    <row r="38" spans="2:32" x14ac:dyDescent="0.25">
      <c r="B38">
        <v>2022</v>
      </c>
      <c r="C38">
        <v>220702</v>
      </c>
      <c r="D38" t="s">
        <v>47</v>
      </c>
      <c r="E38" s="14" t="s">
        <v>151</v>
      </c>
      <c r="F38" s="14" t="s">
        <v>43</v>
      </c>
      <c r="G38" s="14" t="s">
        <v>80</v>
      </c>
      <c r="H38" s="14" t="s">
        <v>50</v>
      </c>
      <c r="I38" s="14" t="s">
        <v>51</v>
      </c>
      <c r="J38" s="14" t="s">
        <v>98</v>
      </c>
      <c r="K38" s="14" t="s">
        <v>56</v>
      </c>
      <c r="L38" s="1">
        <v>44980</v>
      </c>
      <c r="M38" t="s">
        <v>67</v>
      </c>
      <c r="N38" t="s">
        <v>67</v>
      </c>
      <c r="O38" s="29">
        <v>10467000</v>
      </c>
      <c r="P38" s="29">
        <v>3489000</v>
      </c>
      <c r="Q38" s="29">
        <v>13956000</v>
      </c>
      <c r="R38" s="14">
        <v>45</v>
      </c>
      <c r="S38" s="14">
        <v>180</v>
      </c>
      <c r="T38" s="1">
        <v>44839</v>
      </c>
      <c r="U38" s="1">
        <v>44845</v>
      </c>
      <c r="V38" s="14">
        <v>135</v>
      </c>
      <c r="W38" s="1">
        <v>45026</v>
      </c>
      <c r="X38" s="54">
        <v>10467000</v>
      </c>
      <c r="Y38" s="14">
        <f>$D$5-Contratos[[#This Row],[Fecha de Inicio]]</f>
        <v>140</v>
      </c>
      <c r="Z38" s="14">
        <f>ROUND(Contratos[[#This Row],[dias ejecutados]]/(Contratos[[#This Row],[Fecha Finalizacion Programada]]-Contratos[[#This Row],[Fecha de Inicio]])*100,2)</f>
        <v>77.349999999999994</v>
      </c>
      <c r="AA38" s="46">
        <v>13956000</v>
      </c>
      <c r="AB38" s="46">
        <v>3489000</v>
      </c>
      <c r="AC38" s="14">
        <v>1</v>
      </c>
      <c r="AD38" s="46">
        <v>3489000</v>
      </c>
      <c r="AE38" s="46">
        <v>13956000</v>
      </c>
      <c r="AF38" s="14">
        <v>180</v>
      </c>
    </row>
    <row r="39" spans="2:32" x14ac:dyDescent="0.25">
      <c r="B39">
        <v>2022</v>
      </c>
      <c r="C39">
        <v>220742</v>
      </c>
      <c r="D39" t="s">
        <v>47</v>
      </c>
      <c r="E39" s="14" t="s">
        <v>152</v>
      </c>
      <c r="F39" s="14" t="s">
        <v>43</v>
      </c>
      <c r="G39" s="14" t="s">
        <v>45</v>
      </c>
      <c r="H39" s="14" t="s">
        <v>50</v>
      </c>
      <c r="I39" s="14" t="s">
        <v>51</v>
      </c>
      <c r="J39" s="14" t="s">
        <v>99</v>
      </c>
      <c r="K39" s="14" t="s">
        <v>56</v>
      </c>
      <c r="L39" s="1">
        <v>44974</v>
      </c>
      <c r="M39" t="s">
        <v>67</v>
      </c>
      <c r="N39" t="s">
        <v>67</v>
      </c>
      <c r="O39" s="29">
        <v>16051500</v>
      </c>
      <c r="P39" s="29">
        <v>5350500</v>
      </c>
      <c r="Q39" s="29">
        <v>21402000</v>
      </c>
      <c r="R39" s="14">
        <v>45</v>
      </c>
      <c r="S39" s="14">
        <v>180</v>
      </c>
      <c r="T39" s="1">
        <v>44845</v>
      </c>
      <c r="U39" s="1">
        <v>44846</v>
      </c>
      <c r="V39" s="14">
        <v>135</v>
      </c>
      <c r="W39" s="1">
        <v>45027</v>
      </c>
      <c r="X39" s="54">
        <v>16051500</v>
      </c>
      <c r="Y39" s="14">
        <f>$D$5-Contratos[[#This Row],[Fecha de Inicio]]</f>
        <v>139</v>
      </c>
      <c r="Z39" s="14">
        <f>ROUND(Contratos[[#This Row],[dias ejecutados]]/(Contratos[[#This Row],[Fecha Finalizacion Programada]]-Contratos[[#This Row],[Fecha de Inicio]])*100,2)</f>
        <v>76.8</v>
      </c>
      <c r="AA39" s="46">
        <v>5826100</v>
      </c>
      <c r="AB39" s="46">
        <v>15575900</v>
      </c>
      <c r="AC39" s="14">
        <v>1</v>
      </c>
      <c r="AD39" s="54">
        <v>5350500</v>
      </c>
      <c r="AE39" s="29">
        <v>21402000</v>
      </c>
      <c r="AF39" s="14">
        <v>180</v>
      </c>
    </row>
    <row r="40" spans="2:32" x14ac:dyDescent="0.25">
      <c r="B40">
        <v>2022</v>
      </c>
      <c r="C40">
        <v>220748</v>
      </c>
      <c r="D40" t="s">
        <v>47</v>
      </c>
      <c r="E40" s="14" t="s">
        <v>153</v>
      </c>
      <c r="F40" s="14" t="s">
        <v>43</v>
      </c>
      <c r="G40" s="14" t="s">
        <v>45</v>
      </c>
      <c r="H40" s="14" t="s">
        <v>50</v>
      </c>
      <c r="I40" s="14" t="s">
        <v>51</v>
      </c>
      <c r="J40" s="14" t="s">
        <v>100</v>
      </c>
      <c r="K40" s="14" t="s">
        <v>56</v>
      </c>
      <c r="L40" s="1">
        <v>44970</v>
      </c>
      <c r="M40" t="s">
        <v>67</v>
      </c>
      <c r="N40" t="s">
        <v>67</v>
      </c>
      <c r="O40" s="29">
        <v>26980000</v>
      </c>
      <c r="P40" s="29">
        <v>10117500</v>
      </c>
      <c r="Q40" s="29">
        <v>37097500</v>
      </c>
      <c r="R40" s="14">
        <v>45</v>
      </c>
      <c r="S40" s="14">
        <v>165</v>
      </c>
      <c r="T40" s="1">
        <v>44846</v>
      </c>
      <c r="U40" s="1">
        <v>44853</v>
      </c>
      <c r="V40" s="14">
        <v>120</v>
      </c>
      <c r="W40" s="1">
        <v>45019</v>
      </c>
      <c r="X40" s="54">
        <v>26980000</v>
      </c>
      <c r="Y40" s="14">
        <f>$D$5-Contratos[[#This Row],[Fecha de Inicio]]</f>
        <v>132</v>
      </c>
      <c r="Z40" s="14">
        <f>ROUND(Contratos[[#This Row],[dias ejecutados]]/(Contratos[[#This Row],[Fecha Finalizacion Programada]]-Contratos[[#This Row],[Fecha de Inicio]])*100,2)</f>
        <v>79.52</v>
      </c>
      <c r="AA40" s="46">
        <v>2698000</v>
      </c>
      <c r="AB40" s="46">
        <v>34399500</v>
      </c>
      <c r="AC40" s="14">
        <v>1</v>
      </c>
      <c r="AD40" s="54">
        <v>10117500</v>
      </c>
      <c r="AE40" s="29">
        <v>37097500</v>
      </c>
      <c r="AF40" s="14">
        <v>165</v>
      </c>
    </row>
    <row r="41" spans="2:32" x14ac:dyDescent="0.25">
      <c r="B41">
        <v>2022</v>
      </c>
      <c r="C41">
        <v>220799</v>
      </c>
      <c r="D41" t="s">
        <v>47</v>
      </c>
      <c r="E41" s="14" t="s">
        <v>154</v>
      </c>
      <c r="F41" s="14" t="s">
        <v>43</v>
      </c>
      <c r="G41" s="14" t="s">
        <v>45</v>
      </c>
      <c r="H41" s="14" t="s">
        <v>50</v>
      </c>
      <c r="I41" s="14" t="s">
        <v>51</v>
      </c>
      <c r="J41" s="14" t="s">
        <v>101</v>
      </c>
      <c r="K41" s="14" t="s">
        <v>56</v>
      </c>
      <c r="L41" s="1">
        <v>44979</v>
      </c>
      <c r="M41" t="s">
        <v>67</v>
      </c>
      <c r="N41" t="s">
        <v>67</v>
      </c>
      <c r="O41" s="29">
        <v>20064000</v>
      </c>
      <c r="P41" s="29">
        <v>7524000</v>
      </c>
      <c r="Q41" s="29">
        <v>27588000</v>
      </c>
      <c r="R41" s="14">
        <v>45</v>
      </c>
      <c r="S41" s="14">
        <v>165</v>
      </c>
      <c r="T41" s="1">
        <v>44859</v>
      </c>
      <c r="U41" s="1">
        <v>44861</v>
      </c>
      <c r="V41" s="14">
        <v>120</v>
      </c>
      <c r="W41" s="1">
        <v>45027</v>
      </c>
      <c r="X41" s="54">
        <v>20064000</v>
      </c>
      <c r="Y41" s="14">
        <f>$D$5-Contratos[[#This Row],[Fecha de Inicio]]</f>
        <v>124</v>
      </c>
      <c r="Z41" s="14">
        <f>ROUND(Contratos[[#This Row],[dias ejecutados]]/(Contratos[[#This Row],[Fecha Finalizacion Programada]]-Contratos[[#This Row],[Fecha de Inicio]])*100,2)</f>
        <v>74.7</v>
      </c>
      <c r="AA41" s="46">
        <v>668800</v>
      </c>
      <c r="AB41" s="46">
        <v>19395200</v>
      </c>
      <c r="AC41" s="14">
        <v>1</v>
      </c>
      <c r="AD41" s="54">
        <v>7524000</v>
      </c>
      <c r="AE41" s="29">
        <v>27588000</v>
      </c>
      <c r="AF41" s="14">
        <v>165</v>
      </c>
    </row>
    <row r="42" spans="2:32" x14ac:dyDescent="0.25">
      <c r="B42">
        <v>2021</v>
      </c>
      <c r="C42">
        <v>210402</v>
      </c>
      <c r="D42" t="s">
        <v>47</v>
      </c>
      <c r="E42" s="14" t="s">
        <v>155</v>
      </c>
      <c r="F42" s="14" t="s">
        <v>33</v>
      </c>
      <c r="G42" s="14" t="s">
        <v>44</v>
      </c>
      <c r="H42" s="14" t="s">
        <v>102</v>
      </c>
      <c r="I42" s="14" t="s">
        <v>48</v>
      </c>
      <c r="J42" s="14" t="s">
        <v>103</v>
      </c>
      <c r="K42" s="14" t="s">
        <v>57</v>
      </c>
      <c r="L42" s="1">
        <v>44985</v>
      </c>
      <c r="M42" t="s">
        <v>67</v>
      </c>
      <c r="N42" t="s">
        <v>67</v>
      </c>
      <c r="O42" s="29">
        <v>194853153</v>
      </c>
      <c r="P42" s="29"/>
      <c r="Q42" s="29">
        <v>194853153</v>
      </c>
      <c r="R42" s="14">
        <v>122</v>
      </c>
      <c r="S42" s="14">
        <v>653</v>
      </c>
      <c r="T42" s="1">
        <v>44440</v>
      </c>
      <c r="U42" s="1">
        <v>44446</v>
      </c>
      <c r="V42" s="14">
        <v>360</v>
      </c>
      <c r="W42" s="1">
        <v>45107</v>
      </c>
      <c r="X42" s="54">
        <v>194853153</v>
      </c>
      <c r="Y42" s="14">
        <f>$D$5-Contratos[[#This Row],[Fecha de Inicio]]</f>
        <v>539</v>
      </c>
      <c r="Z42" s="14">
        <f>ROUND(Contratos[[#This Row],[dias ejecutados]]/(Contratos[[#This Row],[Fecha Finalizacion Programada]]-Contratos[[#This Row],[Fecha de Inicio]])*100,2)</f>
        <v>81.540000000000006</v>
      </c>
      <c r="AA42" s="46">
        <v>171281892</v>
      </c>
      <c r="AB42" s="46">
        <v>194853153</v>
      </c>
      <c r="AC42" s="14">
        <v>1</v>
      </c>
      <c r="AD42" s="54">
        <v>0</v>
      </c>
      <c r="AE42" s="29">
        <v>194853153</v>
      </c>
      <c r="AF42" s="14">
        <v>653</v>
      </c>
    </row>
    <row r="43" spans="2:32" x14ac:dyDescent="0.25">
      <c r="B43">
        <v>2022</v>
      </c>
      <c r="C43">
        <v>220372</v>
      </c>
      <c r="D43" t="s">
        <v>47</v>
      </c>
      <c r="E43" s="14" t="s">
        <v>156</v>
      </c>
      <c r="F43" s="14" t="s">
        <v>46</v>
      </c>
      <c r="G43" s="14" t="s">
        <v>44</v>
      </c>
      <c r="H43" s="14" t="s">
        <v>104</v>
      </c>
      <c r="I43" s="14" t="s">
        <v>48</v>
      </c>
      <c r="J43" s="14" t="s">
        <v>105</v>
      </c>
      <c r="K43" s="14" t="s">
        <v>57</v>
      </c>
      <c r="L43" s="1">
        <v>44958</v>
      </c>
      <c r="M43" t="s">
        <v>67</v>
      </c>
      <c r="N43" t="s">
        <v>67</v>
      </c>
      <c r="O43" s="29">
        <v>69823093</v>
      </c>
      <c r="P43" s="29"/>
      <c r="Q43" s="29">
        <v>69823093</v>
      </c>
      <c r="R43" s="14">
        <v>86</v>
      </c>
      <c r="S43" s="14">
        <v>356</v>
      </c>
      <c r="T43" s="1">
        <v>44659</v>
      </c>
      <c r="U43" s="1">
        <v>44683</v>
      </c>
      <c r="V43" s="14">
        <v>270</v>
      </c>
      <c r="W43" s="1">
        <v>45044</v>
      </c>
      <c r="X43" s="54">
        <v>69823093</v>
      </c>
      <c r="Y43" s="14">
        <f>$D$5-Contratos[[#This Row],[Fecha de Inicio]]</f>
        <v>302</v>
      </c>
      <c r="Z43" s="14">
        <f>ROUND(Contratos[[#This Row],[dias ejecutados]]/(Contratos[[#This Row],[Fecha Finalizacion Programada]]-Contratos[[#This Row],[Fecha de Inicio]])*100,2)</f>
        <v>83.66</v>
      </c>
      <c r="AA43" s="52">
        <v>43334800</v>
      </c>
      <c r="AB43" s="52">
        <v>26488293</v>
      </c>
      <c r="AC43" s="14">
        <v>1</v>
      </c>
      <c r="AD43" s="54">
        <v>0</v>
      </c>
      <c r="AE43" s="29">
        <v>69823093</v>
      </c>
      <c r="AF43" s="14">
        <v>356</v>
      </c>
    </row>
    <row r="44" spans="2:32" x14ac:dyDescent="0.25">
      <c r="B44">
        <v>2021</v>
      </c>
      <c r="C44">
        <v>210536</v>
      </c>
      <c r="D44" t="s">
        <v>47</v>
      </c>
      <c r="E44" s="14" t="s">
        <v>157</v>
      </c>
      <c r="F44" s="14" t="s">
        <v>46</v>
      </c>
      <c r="G44" s="14" t="s">
        <v>44</v>
      </c>
      <c r="H44" s="14" t="s">
        <v>49</v>
      </c>
      <c r="I44" s="14" t="s">
        <v>48</v>
      </c>
      <c r="J44" s="14" t="s">
        <v>106</v>
      </c>
      <c r="K44" s="14" t="s">
        <v>57</v>
      </c>
      <c r="L44" s="1">
        <v>44985</v>
      </c>
      <c r="M44" t="s">
        <v>67</v>
      </c>
      <c r="N44" t="s">
        <v>67</v>
      </c>
      <c r="O44" s="29">
        <v>106263000</v>
      </c>
      <c r="P44" s="29"/>
      <c r="Q44" s="29">
        <v>135263000</v>
      </c>
      <c r="R44" s="14">
        <v>30</v>
      </c>
      <c r="S44" s="14">
        <v>456</v>
      </c>
      <c r="T44" s="1">
        <v>44526</v>
      </c>
      <c r="U44" s="1">
        <v>44557</v>
      </c>
      <c r="V44">
        <v>180</v>
      </c>
      <c r="W44" s="1">
        <v>45016</v>
      </c>
      <c r="X44" s="54">
        <v>106263000</v>
      </c>
      <c r="Y44" s="14">
        <f>$D$5-Contratos[[#This Row],[Fecha de Inicio]]</f>
        <v>428</v>
      </c>
      <c r="Z44" s="14">
        <f>ROUND(Contratos[[#This Row],[dias ejecutados]]/(Contratos[[#This Row],[Fecha Finalizacion Programada]]-Contratos[[#This Row],[Fecha de Inicio]])*100,2)</f>
        <v>93.25</v>
      </c>
      <c r="AA44" s="52">
        <v>116644210</v>
      </c>
      <c r="AB44" s="52">
        <v>18618790</v>
      </c>
      <c r="AC44" s="14">
        <v>2</v>
      </c>
      <c r="AD44" s="54">
        <v>48000000</v>
      </c>
      <c r="AE44" s="29">
        <v>135263000</v>
      </c>
      <c r="AF44" s="14">
        <v>456</v>
      </c>
    </row>
    <row r="45" spans="2:32" x14ac:dyDescent="0.25">
      <c r="B45">
        <v>2022</v>
      </c>
      <c r="C45">
        <v>220605</v>
      </c>
      <c r="D45" t="s">
        <v>47</v>
      </c>
      <c r="E45" s="14" t="s">
        <v>158</v>
      </c>
      <c r="F45" s="14" t="s">
        <v>46</v>
      </c>
      <c r="G45" s="14" t="s">
        <v>55</v>
      </c>
      <c r="H45" s="14" t="s">
        <v>50</v>
      </c>
      <c r="I45" s="14" t="s">
        <v>51</v>
      </c>
      <c r="J45" s="14" t="s">
        <v>107</v>
      </c>
      <c r="K45" s="14" t="s">
        <v>57</v>
      </c>
      <c r="L45" s="1">
        <v>44970</v>
      </c>
      <c r="M45" t="s">
        <v>67</v>
      </c>
      <c r="N45" t="s">
        <v>67</v>
      </c>
      <c r="O45" s="29">
        <v>9917000</v>
      </c>
      <c r="P45" s="29"/>
      <c r="Q45" s="29">
        <v>9917000</v>
      </c>
      <c r="R45" s="14">
        <v>60</v>
      </c>
      <c r="S45" s="14">
        <v>180</v>
      </c>
      <c r="T45" s="1">
        <v>44824</v>
      </c>
      <c r="U45" s="1">
        <v>44852</v>
      </c>
      <c r="V45" s="14">
        <v>120</v>
      </c>
      <c r="W45" s="1">
        <v>45034</v>
      </c>
      <c r="X45" s="54">
        <v>9917000</v>
      </c>
      <c r="Y45" s="14">
        <f>$D$5-Contratos[[#This Row],[Fecha de Inicio]]</f>
        <v>133</v>
      </c>
      <c r="Z45" s="14">
        <f>ROUND(Contratos[[#This Row],[dias ejecutados]]/(Contratos[[#This Row],[Fecha Finalizacion Programada]]-Contratos[[#This Row],[Fecha de Inicio]])*100,2)</f>
        <v>73.08</v>
      </c>
      <c r="AA45" s="46">
        <v>0</v>
      </c>
      <c r="AB45" s="46">
        <v>9917000</v>
      </c>
      <c r="AC45" s="14">
        <v>1</v>
      </c>
      <c r="AD45" s="46">
        <v>0</v>
      </c>
      <c r="AE45" s="46">
        <v>9917000</v>
      </c>
      <c r="AF45" s="14">
        <v>180</v>
      </c>
    </row>
    <row r="46" spans="2:32" x14ac:dyDescent="0.25">
      <c r="B46">
        <v>2022</v>
      </c>
      <c r="C46">
        <v>220822</v>
      </c>
      <c r="D46" t="s">
        <v>47</v>
      </c>
      <c r="E46" s="14" t="s">
        <v>159</v>
      </c>
      <c r="F46" s="14" t="s">
        <v>46</v>
      </c>
      <c r="G46" s="14" t="s">
        <v>54</v>
      </c>
      <c r="H46" s="14" t="s">
        <v>50</v>
      </c>
      <c r="I46" s="14" t="s">
        <v>51</v>
      </c>
      <c r="J46" s="14" t="s">
        <v>108</v>
      </c>
      <c r="K46" s="14" t="s">
        <v>57</v>
      </c>
      <c r="L46" s="1">
        <v>44960</v>
      </c>
      <c r="M46" t="s">
        <v>67</v>
      </c>
      <c r="N46" t="s">
        <v>67</v>
      </c>
      <c r="O46" s="29">
        <v>2880000</v>
      </c>
      <c r="P46" s="29"/>
      <c r="Q46" s="29">
        <v>2880000</v>
      </c>
      <c r="R46" s="14">
        <v>60</v>
      </c>
      <c r="S46" s="14">
        <v>120</v>
      </c>
      <c r="T46" s="1">
        <v>44883</v>
      </c>
      <c r="U46" s="1">
        <v>44900</v>
      </c>
      <c r="V46" s="14">
        <v>60</v>
      </c>
      <c r="W46" s="1">
        <v>45021</v>
      </c>
      <c r="X46" s="54">
        <v>2880000</v>
      </c>
      <c r="Y46" s="14">
        <f>$D$5-Contratos[[#This Row],[Fecha de Inicio]]</f>
        <v>85</v>
      </c>
      <c r="Z46" s="14">
        <f>ROUND(Contratos[[#This Row],[dias ejecutados]]/(Contratos[[#This Row],[Fecha Finalizacion Programada]]-Contratos[[#This Row],[Fecha de Inicio]])*100,2)</f>
        <v>70.25</v>
      </c>
      <c r="AA46" s="46">
        <v>0</v>
      </c>
      <c r="AB46" s="46">
        <v>2880000</v>
      </c>
      <c r="AC46" s="14">
        <v>1</v>
      </c>
      <c r="AD46" s="46">
        <v>0</v>
      </c>
      <c r="AE46" s="46">
        <v>2880000</v>
      </c>
      <c r="AF46" s="14">
        <v>120</v>
      </c>
    </row>
    <row r="47" spans="2:32" x14ac:dyDescent="0.25">
      <c r="B47">
        <v>2022</v>
      </c>
      <c r="C47">
        <v>220827</v>
      </c>
      <c r="D47" t="s">
        <v>47</v>
      </c>
      <c r="E47" s="14" t="s">
        <v>160</v>
      </c>
      <c r="F47" s="14" t="s">
        <v>46</v>
      </c>
      <c r="G47" s="14" t="s">
        <v>55</v>
      </c>
      <c r="H47" s="14" t="s">
        <v>50</v>
      </c>
      <c r="I47" s="14" t="s">
        <v>51</v>
      </c>
      <c r="J47" s="14" t="s">
        <v>109</v>
      </c>
      <c r="K47" s="14" t="s">
        <v>57</v>
      </c>
      <c r="L47" s="1">
        <v>44977</v>
      </c>
      <c r="M47" t="s">
        <v>67</v>
      </c>
      <c r="N47" t="s">
        <v>67</v>
      </c>
      <c r="O47" s="29">
        <v>35535338</v>
      </c>
      <c r="P47" s="29"/>
      <c r="Q47" s="29">
        <v>35535338</v>
      </c>
      <c r="R47" s="14">
        <v>60</v>
      </c>
      <c r="S47" s="14">
        <v>120</v>
      </c>
      <c r="T47" s="1">
        <v>44889</v>
      </c>
      <c r="U47" s="1">
        <v>44915</v>
      </c>
      <c r="V47" s="14">
        <v>60</v>
      </c>
      <c r="W47" s="1">
        <v>45036</v>
      </c>
      <c r="X47" s="54">
        <v>35535338</v>
      </c>
      <c r="Y47" s="14">
        <f>$D$5-Contratos[[#This Row],[Fecha de Inicio]]</f>
        <v>70</v>
      </c>
      <c r="Z47" s="14">
        <f>ROUND(Contratos[[#This Row],[dias ejecutados]]/(Contratos[[#This Row],[Fecha Finalizacion Programada]]-Contratos[[#This Row],[Fecha de Inicio]])*100,2)</f>
        <v>57.85</v>
      </c>
      <c r="AA47" s="46">
        <v>0</v>
      </c>
      <c r="AB47" s="46">
        <v>35535338</v>
      </c>
      <c r="AC47" s="14">
        <v>1</v>
      </c>
      <c r="AD47" s="46">
        <v>0</v>
      </c>
      <c r="AE47" s="46">
        <v>35535338</v>
      </c>
      <c r="AF47" s="14">
        <v>120</v>
      </c>
    </row>
    <row r="48" spans="2:32" x14ac:dyDescent="0.25">
      <c r="B48">
        <v>2022</v>
      </c>
      <c r="C48">
        <v>220871</v>
      </c>
      <c r="D48" t="s">
        <v>47</v>
      </c>
      <c r="E48" s="14" t="s">
        <v>161</v>
      </c>
      <c r="F48" s="14" t="s">
        <v>110</v>
      </c>
      <c r="G48" s="14" t="s">
        <v>54</v>
      </c>
      <c r="H48" s="14" t="s">
        <v>104</v>
      </c>
      <c r="I48" s="14" t="s">
        <v>51</v>
      </c>
      <c r="J48" s="14" t="s">
        <v>111</v>
      </c>
      <c r="K48" s="14" t="s">
        <v>57</v>
      </c>
      <c r="L48" s="1">
        <v>44979</v>
      </c>
      <c r="M48" t="s">
        <v>67</v>
      </c>
      <c r="N48" t="s">
        <v>67</v>
      </c>
      <c r="O48" s="29">
        <v>35000000</v>
      </c>
      <c r="P48" s="29"/>
      <c r="Q48" s="29">
        <v>35000000</v>
      </c>
      <c r="R48" s="14">
        <v>60</v>
      </c>
      <c r="S48" s="14">
        <v>120</v>
      </c>
      <c r="T48" s="1">
        <v>44911</v>
      </c>
      <c r="U48" s="1">
        <v>44917</v>
      </c>
      <c r="V48" s="14">
        <v>60</v>
      </c>
      <c r="W48" s="1">
        <v>45038</v>
      </c>
      <c r="X48" s="54">
        <v>35000000</v>
      </c>
      <c r="Y48" s="14">
        <f>$D$5-Contratos[[#This Row],[Fecha de Inicio]]</f>
        <v>68</v>
      </c>
      <c r="Z48" s="14">
        <f>ROUND(Contratos[[#This Row],[dias ejecutados]]/(Contratos[[#This Row],[Fecha Finalizacion Programada]]-Contratos[[#This Row],[Fecha de Inicio]])*100,2)</f>
        <v>56.2</v>
      </c>
      <c r="AA48" s="46">
        <v>0</v>
      </c>
      <c r="AB48" s="46">
        <v>35000000</v>
      </c>
      <c r="AC48" s="14">
        <v>1</v>
      </c>
      <c r="AD48" s="46">
        <v>0</v>
      </c>
      <c r="AE48" s="46">
        <v>35000000</v>
      </c>
      <c r="AF48" s="14">
        <v>120</v>
      </c>
    </row>
    <row r="49" spans="2:32" x14ac:dyDescent="0.25">
      <c r="B49">
        <v>2023</v>
      </c>
      <c r="C49">
        <v>230007</v>
      </c>
      <c r="D49" t="s">
        <v>47</v>
      </c>
      <c r="E49" s="14" t="s">
        <v>162</v>
      </c>
      <c r="F49" s="14" t="s">
        <v>43</v>
      </c>
      <c r="G49" s="14" t="s">
        <v>45</v>
      </c>
      <c r="H49" s="14" t="s">
        <v>53</v>
      </c>
      <c r="I49" s="14" t="s">
        <v>48</v>
      </c>
      <c r="J49" s="14" t="s">
        <v>112</v>
      </c>
      <c r="K49" s="14" t="s">
        <v>58</v>
      </c>
      <c r="L49" s="1">
        <v>44967</v>
      </c>
      <c r="M49">
        <v>1022374752</v>
      </c>
      <c r="N49" t="s">
        <v>60</v>
      </c>
      <c r="O49" s="29">
        <v>26056000</v>
      </c>
      <c r="P49" s="29"/>
      <c r="Q49" s="29">
        <v>26056000</v>
      </c>
      <c r="R49" s="14" t="s">
        <v>59</v>
      </c>
      <c r="S49" s="14">
        <v>240</v>
      </c>
      <c r="T49" s="1">
        <v>44937</v>
      </c>
      <c r="U49" s="1">
        <v>44945</v>
      </c>
      <c r="V49" s="14">
        <v>240</v>
      </c>
      <c r="W49" s="1">
        <v>45188</v>
      </c>
      <c r="X49" s="54">
        <v>26056000</v>
      </c>
      <c r="Y49" s="14">
        <f>$D$5-Contratos[[#This Row],[Fecha de Inicio]]</f>
        <v>40</v>
      </c>
      <c r="Z49" s="14">
        <f>ROUND(Contratos[[#This Row],[dias ejecutados]]/(Contratos[[#This Row],[Fecha Finalizacion Programada]]-Contratos[[#This Row],[Fecha de Inicio]])*100,2)</f>
        <v>16.46</v>
      </c>
      <c r="AA49" s="46">
        <v>2388466</v>
      </c>
      <c r="AB49" s="46">
        <v>23667534</v>
      </c>
      <c r="AC49" s="14">
        <v>0</v>
      </c>
      <c r="AD49" s="46">
        <v>0</v>
      </c>
      <c r="AE49" s="46">
        <v>26056000</v>
      </c>
      <c r="AF49" s="14">
        <v>240</v>
      </c>
    </row>
    <row r="50" spans="2:32" x14ac:dyDescent="0.25">
      <c r="B50">
        <v>2023</v>
      </c>
      <c r="C50">
        <v>230096</v>
      </c>
      <c r="D50" t="s">
        <v>47</v>
      </c>
      <c r="E50" s="14" t="s">
        <v>163</v>
      </c>
      <c r="F50" s="14" t="s">
        <v>43</v>
      </c>
      <c r="G50" s="14" t="s">
        <v>45</v>
      </c>
      <c r="H50" s="14" t="s">
        <v>113</v>
      </c>
      <c r="I50" s="14" t="s">
        <v>48</v>
      </c>
      <c r="J50" s="14" t="s">
        <v>114</v>
      </c>
      <c r="K50" s="14" t="s">
        <v>58</v>
      </c>
      <c r="L50" s="1">
        <v>44985</v>
      </c>
      <c r="M50">
        <v>1010199709</v>
      </c>
      <c r="N50" t="s">
        <v>61</v>
      </c>
      <c r="O50" s="29">
        <v>76758000</v>
      </c>
      <c r="P50" s="29"/>
      <c r="Q50" s="29">
        <v>76758000</v>
      </c>
      <c r="R50" s="14" t="s">
        <v>59</v>
      </c>
      <c r="S50" s="14">
        <v>330</v>
      </c>
      <c r="T50" s="1">
        <v>44945</v>
      </c>
      <c r="U50" s="1">
        <v>44946</v>
      </c>
      <c r="V50" s="14">
        <v>330</v>
      </c>
      <c r="W50" s="1">
        <v>45280</v>
      </c>
      <c r="X50" s="54">
        <v>76758000</v>
      </c>
      <c r="Y50" s="14">
        <f>$D$5-Contratos[[#This Row],[Fecha de Inicio]]</f>
        <v>39</v>
      </c>
      <c r="Z50" s="14">
        <f>ROUND(Contratos[[#This Row],[dias ejecutados]]/(Contratos[[#This Row],[Fecha Finalizacion Programada]]-Contratos[[#This Row],[Fecha de Inicio]])*100,2)</f>
        <v>11.68</v>
      </c>
      <c r="AA50" s="46">
        <v>2558600</v>
      </c>
      <c r="AB50" s="46">
        <v>67221400</v>
      </c>
      <c r="AC50" s="14">
        <v>0</v>
      </c>
      <c r="AD50" s="46">
        <v>0</v>
      </c>
      <c r="AE50" s="46">
        <v>76758000</v>
      </c>
      <c r="AF50" s="14">
        <v>330</v>
      </c>
    </row>
    <row r="51" spans="2:32" x14ac:dyDescent="0.25">
      <c r="B51">
        <v>2023</v>
      </c>
      <c r="C51">
        <v>230105</v>
      </c>
      <c r="D51" t="s">
        <v>47</v>
      </c>
      <c r="E51" s="14" t="s">
        <v>164</v>
      </c>
      <c r="F51" s="14" t="s">
        <v>43</v>
      </c>
      <c r="G51" s="14" t="s">
        <v>45</v>
      </c>
      <c r="H51" s="14" t="s">
        <v>115</v>
      </c>
      <c r="I51" s="14" t="s">
        <v>48</v>
      </c>
      <c r="J51" s="14" t="s">
        <v>116</v>
      </c>
      <c r="K51" s="14" t="s">
        <v>58</v>
      </c>
      <c r="L51" s="1">
        <v>44985</v>
      </c>
      <c r="M51">
        <v>1030599185</v>
      </c>
      <c r="N51" t="s">
        <v>62</v>
      </c>
      <c r="O51" s="29">
        <v>36288000</v>
      </c>
      <c r="P51" s="29"/>
      <c r="Q51" s="29">
        <v>36288000</v>
      </c>
      <c r="R51" s="14" t="s">
        <v>59</v>
      </c>
      <c r="S51" s="14">
        <v>270</v>
      </c>
      <c r="T51" s="1">
        <v>44945</v>
      </c>
      <c r="U51" s="1">
        <v>44950</v>
      </c>
      <c r="V51" s="14">
        <v>270</v>
      </c>
      <c r="W51" s="1">
        <v>45223</v>
      </c>
      <c r="X51" s="54">
        <v>36288000</v>
      </c>
      <c r="Y51" s="14">
        <f>$D$5-Contratos[[#This Row],[Fecha de Inicio]]</f>
        <v>35</v>
      </c>
      <c r="Z51" s="14">
        <f>ROUND(Contratos[[#This Row],[dias ejecutados]]/(Contratos[[#This Row],[Fecha Finalizacion Programada]]-Contratos[[#This Row],[Fecha de Inicio]])*100,2)</f>
        <v>12.82</v>
      </c>
      <c r="AA51" s="46">
        <v>940800</v>
      </c>
      <c r="AB51" s="46">
        <v>35347200</v>
      </c>
      <c r="AC51" s="14">
        <v>0</v>
      </c>
      <c r="AD51" s="54">
        <v>0</v>
      </c>
      <c r="AE51" s="29">
        <v>36288000</v>
      </c>
      <c r="AF51" s="14">
        <v>270</v>
      </c>
    </row>
    <row r="52" spans="2:32" x14ac:dyDescent="0.25">
      <c r="B52">
        <v>2023</v>
      </c>
      <c r="C52">
        <v>230147</v>
      </c>
      <c r="D52" t="s">
        <v>47</v>
      </c>
      <c r="E52" s="14" t="s">
        <v>165</v>
      </c>
      <c r="F52" s="14" t="s">
        <v>43</v>
      </c>
      <c r="G52" s="14" t="s">
        <v>45</v>
      </c>
      <c r="H52" s="14" t="s">
        <v>117</v>
      </c>
      <c r="I52" s="14" t="s">
        <v>48</v>
      </c>
      <c r="J52" s="14" t="s">
        <v>118</v>
      </c>
      <c r="K52" s="14" t="s">
        <v>58</v>
      </c>
      <c r="L52" s="1">
        <v>44980</v>
      </c>
      <c r="M52">
        <v>1031149187</v>
      </c>
      <c r="N52" t="s">
        <v>63</v>
      </c>
      <c r="O52" s="29">
        <v>62792000</v>
      </c>
      <c r="P52" s="29"/>
      <c r="Q52" s="29">
        <v>62792000</v>
      </c>
      <c r="R52" s="14" t="s">
        <v>59</v>
      </c>
      <c r="S52" s="14">
        <v>240</v>
      </c>
      <c r="T52" s="1">
        <v>44950</v>
      </c>
      <c r="U52" s="1">
        <v>44952</v>
      </c>
      <c r="V52" s="14">
        <v>240</v>
      </c>
      <c r="W52" s="1">
        <v>45195</v>
      </c>
      <c r="X52" s="54">
        <v>62792000</v>
      </c>
      <c r="Y52" s="14">
        <f>$D$5-Contratos[[#This Row],[Fecha de Inicio]]</f>
        <v>33</v>
      </c>
      <c r="Z52" s="14">
        <f>ROUND(Contratos[[#This Row],[dias ejecutados]]/(Contratos[[#This Row],[Fecha Finalizacion Programada]]-Contratos[[#This Row],[Fecha de Inicio]])*100,2)</f>
        <v>13.58</v>
      </c>
      <c r="AA52" s="52">
        <v>1308167</v>
      </c>
      <c r="AB52" s="52">
        <v>61483833</v>
      </c>
      <c r="AC52" s="14">
        <v>0</v>
      </c>
      <c r="AD52" s="54">
        <v>0</v>
      </c>
      <c r="AE52" s="29">
        <v>62792000</v>
      </c>
      <c r="AF52" s="14">
        <v>240</v>
      </c>
    </row>
    <row r="53" spans="2:32" x14ac:dyDescent="0.25">
      <c r="B53">
        <v>2022</v>
      </c>
      <c r="C53">
        <v>220535</v>
      </c>
      <c r="D53" t="s">
        <v>47</v>
      </c>
      <c r="E53" s="14" t="s">
        <v>129</v>
      </c>
      <c r="F53" s="14" t="s">
        <v>43</v>
      </c>
      <c r="G53" s="14" t="s">
        <v>45</v>
      </c>
      <c r="H53" s="14" t="s">
        <v>50</v>
      </c>
      <c r="I53" s="14" t="s">
        <v>51</v>
      </c>
      <c r="J53" s="14" t="s">
        <v>75</v>
      </c>
      <c r="K53" s="14" t="s">
        <v>58</v>
      </c>
      <c r="L53" s="1">
        <v>44974</v>
      </c>
      <c r="M53">
        <v>38562691</v>
      </c>
      <c r="N53" t="s">
        <v>64</v>
      </c>
      <c r="O53" s="29">
        <v>51172000</v>
      </c>
      <c r="P53" s="29"/>
      <c r="Q53" s="29">
        <v>69780000</v>
      </c>
      <c r="R53" s="14" t="s">
        <v>59</v>
      </c>
      <c r="S53" s="14">
        <v>225</v>
      </c>
      <c r="T53" s="1">
        <v>44804</v>
      </c>
      <c r="U53" s="1">
        <v>44809</v>
      </c>
      <c r="V53" s="14">
        <v>165</v>
      </c>
      <c r="W53" s="1">
        <v>45036</v>
      </c>
      <c r="X53" s="54">
        <v>51172000</v>
      </c>
      <c r="Y53" s="14">
        <f>$D$5-Contratos[[#This Row],[Fecha de Inicio]]</f>
        <v>176</v>
      </c>
      <c r="Z53" s="14">
        <f>ROUND(Contratos[[#This Row],[dias ejecutados]]/(Contratos[[#This Row],[Fecha Finalizacion Programada]]-Contratos[[#This Row],[Fecha de Inicio]])*100,2)</f>
        <v>77.53</v>
      </c>
      <c r="AA53" s="46">
        <v>17367466</v>
      </c>
      <c r="AB53" s="46">
        <v>26981601</v>
      </c>
      <c r="AC53" s="14">
        <v>1</v>
      </c>
      <c r="AD53" s="46">
        <v>18608000</v>
      </c>
      <c r="AE53" s="46">
        <v>69780000</v>
      </c>
      <c r="AF53" s="14">
        <v>225</v>
      </c>
    </row>
    <row r="54" spans="2:32" x14ac:dyDescent="0.25">
      <c r="B54">
        <v>2022</v>
      </c>
      <c r="C54">
        <v>220723</v>
      </c>
      <c r="D54" t="s">
        <v>47</v>
      </c>
      <c r="E54" s="14" t="s">
        <v>166</v>
      </c>
      <c r="F54" s="14" t="s">
        <v>43</v>
      </c>
      <c r="G54" s="14" t="s">
        <v>80</v>
      </c>
      <c r="H54" s="14" t="s">
        <v>50</v>
      </c>
      <c r="I54" s="14" t="s">
        <v>51</v>
      </c>
      <c r="J54" s="14" t="s">
        <v>119</v>
      </c>
      <c r="K54" s="14" t="s">
        <v>58</v>
      </c>
      <c r="L54" s="1">
        <v>44974</v>
      </c>
      <c r="M54">
        <v>52751964</v>
      </c>
      <c r="N54" t="s">
        <v>64</v>
      </c>
      <c r="O54" s="29">
        <v>6980000</v>
      </c>
      <c r="P54" s="29"/>
      <c r="Q54" s="29">
        <v>8376000</v>
      </c>
      <c r="R54" s="14" t="s">
        <v>59</v>
      </c>
      <c r="S54" s="14">
        <v>180</v>
      </c>
      <c r="T54" s="1">
        <v>44841</v>
      </c>
      <c r="U54" s="1">
        <v>44844</v>
      </c>
      <c r="V54" s="14">
        <v>150</v>
      </c>
      <c r="W54" s="1">
        <v>45026</v>
      </c>
      <c r="X54" s="54">
        <v>6980000</v>
      </c>
      <c r="Y54" s="14">
        <f>$D$5-Contratos[[#This Row],[Fecha de Inicio]]</f>
        <v>141</v>
      </c>
      <c r="Z54" s="14">
        <f>ROUND(Contratos[[#This Row],[dias ejecutados]]/(Contratos[[#This Row],[Fecha Finalizacion Programada]]-Contratos[[#This Row],[Fecha de Inicio]])*100,2)</f>
        <v>77.47</v>
      </c>
      <c r="AA54" s="46">
        <v>977200</v>
      </c>
      <c r="AB54" s="46">
        <v>7398800</v>
      </c>
      <c r="AC54" s="14">
        <v>1</v>
      </c>
      <c r="AD54" s="54">
        <v>1396000</v>
      </c>
      <c r="AE54" s="29">
        <v>8376000</v>
      </c>
      <c r="AF54" s="14">
        <v>180</v>
      </c>
    </row>
    <row r="55" spans="2:32" x14ac:dyDescent="0.25">
      <c r="B55">
        <v>2022</v>
      </c>
      <c r="C55">
        <v>220708</v>
      </c>
      <c r="D55" t="s">
        <v>47</v>
      </c>
      <c r="E55" s="14" t="s">
        <v>167</v>
      </c>
      <c r="F55" s="14" t="s">
        <v>43</v>
      </c>
      <c r="G55" s="14" t="s">
        <v>45</v>
      </c>
      <c r="H55" s="14" t="s">
        <v>104</v>
      </c>
      <c r="I55" s="14" t="s">
        <v>48</v>
      </c>
      <c r="J55" s="14" t="s">
        <v>120</v>
      </c>
      <c r="K55" s="14" t="s">
        <v>58</v>
      </c>
      <c r="L55" s="1">
        <v>44977</v>
      </c>
      <c r="M55">
        <v>52832650</v>
      </c>
      <c r="N55" t="s">
        <v>64</v>
      </c>
      <c r="O55" s="29">
        <v>27305000</v>
      </c>
      <c r="P55" s="29"/>
      <c r="Q55" s="29">
        <v>27305000</v>
      </c>
      <c r="R55" s="14" t="s">
        <v>59</v>
      </c>
      <c r="S55" s="14">
        <v>150</v>
      </c>
      <c r="T55" s="1">
        <v>44840</v>
      </c>
      <c r="U55" s="1">
        <v>44844</v>
      </c>
      <c r="V55" s="14">
        <v>150</v>
      </c>
      <c r="W55" s="1">
        <v>44995</v>
      </c>
      <c r="X55" s="54">
        <v>27305000</v>
      </c>
      <c r="Y55" s="14">
        <f>$D$5-Contratos[[#This Row],[Fecha de Inicio]]</f>
        <v>141</v>
      </c>
      <c r="Z55" s="14">
        <f>ROUND(Contratos[[#This Row],[dias ejecutados]]/(Contratos[[#This Row],[Fecha Finalizacion Programada]]-Contratos[[#This Row],[Fecha de Inicio]])*100,2)</f>
        <v>93.38</v>
      </c>
      <c r="AA55" s="46">
        <v>14744700</v>
      </c>
      <c r="AB55" s="46">
        <v>12560300</v>
      </c>
      <c r="AC55" s="14">
        <v>0</v>
      </c>
      <c r="AD55" s="54">
        <v>0</v>
      </c>
      <c r="AE55" s="29">
        <v>27305000</v>
      </c>
      <c r="AF55" s="14">
        <v>150</v>
      </c>
    </row>
    <row r="56" spans="2:32" x14ac:dyDescent="0.25">
      <c r="B56">
        <v>2022</v>
      </c>
      <c r="C56">
        <v>220765</v>
      </c>
      <c r="D56" t="s">
        <v>47</v>
      </c>
      <c r="E56" s="14" t="s">
        <v>168</v>
      </c>
      <c r="F56" s="14" t="s">
        <v>43</v>
      </c>
      <c r="G56" s="14" t="s">
        <v>45</v>
      </c>
      <c r="H56" s="14" t="s">
        <v>50</v>
      </c>
      <c r="I56" s="14" t="s">
        <v>51</v>
      </c>
      <c r="J56" s="14" t="s">
        <v>121</v>
      </c>
      <c r="K56" s="14" t="s">
        <v>58</v>
      </c>
      <c r="L56" s="1">
        <v>44985</v>
      </c>
      <c r="M56">
        <v>1020793415</v>
      </c>
      <c r="N56" t="s">
        <v>65</v>
      </c>
      <c r="O56" s="29">
        <v>23260000</v>
      </c>
      <c r="P56" s="29"/>
      <c r="Q56" s="29">
        <v>23260000</v>
      </c>
      <c r="R56" s="14" t="s">
        <v>59</v>
      </c>
      <c r="S56" s="14">
        <v>150</v>
      </c>
      <c r="T56" s="1">
        <v>44848</v>
      </c>
      <c r="U56" s="1">
        <v>44860</v>
      </c>
      <c r="V56" s="14">
        <v>150</v>
      </c>
      <c r="W56" s="1">
        <v>45011</v>
      </c>
      <c r="X56" s="54">
        <v>23260000</v>
      </c>
      <c r="Y56" s="14">
        <f>$D$5-Contratos[[#This Row],[Fecha de Inicio]]</f>
        <v>125</v>
      </c>
      <c r="Z56" s="14">
        <f>ROUND(Contratos[[#This Row],[dias ejecutados]]/(Contratos[[#This Row],[Fecha Finalizacion Programada]]-Contratos[[#This Row],[Fecha de Inicio]])*100,2)</f>
        <v>82.78</v>
      </c>
      <c r="AA56" s="46">
        <v>0</v>
      </c>
      <c r="AB56" s="46">
        <v>23260000</v>
      </c>
      <c r="AC56" s="14">
        <v>0</v>
      </c>
      <c r="AD56" s="46">
        <v>0</v>
      </c>
      <c r="AE56" s="46">
        <v>23260000</v>
      </c>
      <c r="AF56" s="14">
        <v>150</v>
      </c>
    </row>
    <row r="57" spans="2:32" x14ac:dyDescent="0.25">
      <c r="B57">
        <v>2022</v>
      </c>
      <c r="C57">
        <v>220833</v>
      </c>
      <c r="D57" t="s">
        <v>47</v>
      </c>
      <c r="E57" s="14" t="s">
        <v>169</v>
      </c>
      <c r="F57" s="14" t="s">
        <v>43</v>
      </c>
      <c r="G57" s="14" t="s">
        <v>80</v>
      </c>
      <c r="H57" s="14" t="s">
        <v>122</v>
      </c>
      <c r="I57" s="14" t="s">
        <v>48</v>
      </c>
      <c r="J57" s="14" t="s">
        <v>123</v>
      </c>
      <c r="K57" s="14" t="s">
        <v>58</v>
      </c>
      <c r="L57" s="1">
        <v>44972</v>
      </c>
      <c r="M57">
        <v>1014204890</v>
      </c>
      <c r="N57" t="s">
        <v>61</v>
      </c>
      <c r="O57" s="29">
        <v>4887000</v>
      </c>
      <c r="P57" s="29"/>
      <c r="Q57" s="29">
        <v>4887000</v>
      </c>
      <c r="R57" s="14" t="s">
        <v>59</v>
      </c>
      <c r="S57" s="14">
        <v>90</v>
      </c>
      <c r="T57" s="1">
        <v>44893</v>
      </c>
      <c r="U57" s="1">
        <v>44916</v>
      </c>
      <c r="V57" s="14">
        <v>90</v>
      </c>
      <c r="W57" s="1">
        <v>45006</v>
      </c>
      <c r="X57" s="54">
        <v>4887000</v>
      </c>
      <c r="Y57" s="14">
        <f>$D$5-Contratos[[#This Row],[Fecha de Inicio]]</f>
        <v>69</v>
      </c>
      <c r="Z57" s="14">
        <f>ROUND(Contratos[[#This Row],[dias ejecutados]]/(Contratos[[#This Row],[Fecha Finalizacion Programada]]-Contratos[[#This Row],[Fecha de Inicio]])*100,2)</f>
        <v>76.67</v>
      </c>
      <c r="AA57" s="52">
        <v>0</v>
      </c>
      <c r="AB57" s="52">
        <v>4887000</v>
      </c>
      <c r="AC57" s="14">
        <v>0</v>
      </c>
      <c r="AD57" s="54">
        <v>0</v>
      </c>
      <c r="AE57" s="29">
        <v>4887000</v>
      </c>
      <c r="AF57" s="14">
        <v>90</v>
      </c>
    </row>
    <row r="58" spans="2:32" x14ac:dyDescent="0.25">
      <c r="B58">
        <v>2022</v>
      </c>
      <c r="C58">
        <v>220851</v>
      </c>
      <c r="D58" t="s">
        <v>47</v>
      </c>
      <c r="E58" s="14" t="s">
        <v>170</v>
      </c>
      <c r="F58" s="14" t="s">
        <v>43</v>
      </c>
      <c r="G58" s="14" t="s">
        <v>45</v>
      </c>
      <c r="H58" s="14" t="s">
        <v>122</v>
      </c>
      <c r="I58" s="14" t="s">
        <v>48</v>
      </c>
      <c r="J58" s="14" t="s">
        <v>124</v>
      </c>
      <c r="K58" s="14" t="s">
        <v>58</v>
      </c>
      <c r="L58" s="1">
        <v>44972</v>
      </c>
      <c r="M58">
        <v>80097956</v>
      </c>
      <c r="N58" t="s">
        <v>66</v>
      </c>
      <c r="O58" s="29">
        <v>12096000</v>
      </c>
      <c r="P58" s="29"/>
      <c r="Q58" s="29">
        <v>12096000</v>
      </c>
      <c r="R58" s="14" t="s">
        <v>59</v>
      </c>
      <c r="S58" s="14">
        <v>90</v>
      </c>
      <c r="T58" s="1">
        <v>44902</v>
      </c>
      <c r="U58" s="1">
        <v>44914</v>
      </c>
      <c r="V58" s="14">
        <v>90</v>
      </c>
      <c r="W58" s="1">
        <v>45004</v>
      </c>
      <c r="X58" s="54">
        <v>12096000</v>
      </c>
      <c r="Y58" s="14">
        <f>$D$5-Contratos[[#This Row],[Fecha de Inicio]]</f>
        <v>71</v>
      </c>
      <c r="Z58" s="14">
        <f>ROUND(Contratos[[#This Row],[dias ejecutados]]/(Contratos[[#This Row],[Fecha Finalizacion Programada]]-Contratos[[#This Row],[Fecha de Inicio]])*100,2)</f>
        <v>78.89</v>
      </c>
      <c r="AA58" s="52">
        <v>0</v>
      </c>
      <c r="AB58" s="52">
        <v>12096000</v>
      </c>
      <c r="AC58" s="14">
        <v>0</v>
      </c>
      <c r="AD58" s="54">
        <v>0</v>
      </c>
      <c r="AE58" s="29">
        <v>12096000</v>
      </c>
      <c r="AF58" s="14">
        <v>90</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2023-03-29T06:04:09Z</dcterms:modified>
</cp:coreProperties>
</file>