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https://shdgov-my.sharepoint.com/personal/msuna_shd_gov_co/Documents/Documentos/publicaciones en WEB/2025/seguimientos/"/>
    </mc:Choice>
  </mc:AlternateContent>
  <xr:revisionPtr revIDLastSave="0" documentId="8_{C1EEB8F7-5A1A-4573-840E-4830DE31B692}" xr6:coauthVersionLast="47" xr6:coauthVersionMax="47" xr10:uidLastSave="{00000000-0000-0000-0000-000000000000}"/>
  <bookViews>
    <workbookView xWindow="-120" yWindow="-120" windowWidth="20730" windowHeight="11160" tabRatio="364" xr2:uid="{44810845-46BC-42E9-B98F-1120D7EA0379}"/>
  </bookViews>
  <sheets>
    <sheet name="ConsolPM-CB" sheetId="1" r:id="rId1"/>
  </sheets>
  <definedNames>
    <definedName name="_xlnm._FilterDatabase" localSheetId="0" hidden="1">'ConsolPM-CB'!$A$3:$IM$52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O23" i="1" l="1"/>
  <c r="AO20" i="1"/>
  <c r="AO16" i="1" l="1"/>
  <c r="AO41" i="1"/>
  <c r="AO40" i="1"/>
  <c r="AO39" i="1"/>
  <c r="AO36" i="1"/>
  <c r="AO29" i="1"/>
  <c r="AO1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tc={DD934199-E335-4B01-84FC-A063DF2F42FF}</author>
  </authors>
  <commentList>
    <comment ref="AB8" authorId="0" shapeId="0" xr:uid="{DD934199-E335-4B01-84FC-A063DF2F42FF}">
      <text>
        <t>[Comentario encadenado]
Su versión de Excel le permite leer este comentario encadenado; sin embargo, las ediciones que se apliquen se quitarán si el archivo se abre en una versión más reciente de Excel. Más información: https://go.microsoft.com/fwlink/?linkid=870924
Comentario:
    Correo de cambio 31/12/2024 Angie</t>
      </text>
    </comment>
  </commentList>
</comments>
</file>

<file path=xl/sharedStrings.xml><?xml version="1.0" encoding="utf-8"?>
<sst xmlns="http://schemas.openxmlformats.org/spreadsheetml/2006/main" count="1034" uniqueCount="585">
  <si>
    <t>2. REPORTE RESPONSABLE DEL PLAN</t>
  </si>
  <si>
    <t>3. SEGUIMIENTO OCI</t>
  </si>
  <si>
    <t>Seguimiento con corte a 31 de diciembre de 2023</t>
  </si>
  <si>
    <t>Seguimiento con corte a 30 de septiembre de 2024</t>
  </si>
  <si>
    <t>Seguimiento con corte a 31 de diciembre de 2024</t>
  </si>
  <si>
    <t>CÓDIGO DE LA ENTIDAD</t>
  </si>
  <si>
    <t>VIGENCIA PAD AUDITORIA o VISITA</t>
  </si>
  <si>
    <t>COD. AUDITORIA SEGÚN PAD DE LA VIGENCIA</t>
  </si>
  <si>
    <t>NOMBRE DE LA AUDITORIA</t>
  </si>
  <si>
    <t>No. HALLAZGO o Numeral del Informe de la Auditoría o Visita</t>
  </si>
  <si>
    <t>DESCRIPCIÓN DEL HALLAZGO</t>
  </si>
  <si>
    <t>CAUSA DEL HALLAZGO</t>
  </si>
  <si>
    <t>CÓDIGO ACCIÓN</t>
  </si>
  <si>
    <t>DESCRIPCIÓN ACCIÓN</t>
  </si>
  <si>
    <t>NOMBRE DEL INDICADOR</t>
  </si>
  <si>
    <t>FORMULA DEL INDICADOR</t>
  </si>
  <si>
    <t>META</t>
  </si>
  <si>
    <t>AREA RESPONSABLE</t>
  </si>
  <si>
    <t>DEPENDENCIA QUE REPORTA</t>
  </si>
  <si>
    <t>FECHA DE INICIO</t>
  </si>
  <si>
    <t>FECHA DE TERMINACIÓN</t>
  </si>
  <si>
    <t>Estado OCI
31/12/2023</t>
  </si>
  <si>
    <t>Estado OCI
30/06/2024</t>
  </si>
  <si>
    <t xml:space="preserve">ANÁLISIS SEGUIMIENTO 
RESPONSABLE </t>
  </si>
  <si>
    <t>VARIABLES DEL INDICADOR</t>
  </si>
  <si>
    <t>RESULTADO  DEL INDICADOR</t>
  </si>
  <si>
    <t>FECHA DE CORTE DEL AVANCE</t>
  </si>
  <si>
    <t>VARIABLES DEL INDICADOR (28)</t>
  </si>
  <si>
    <t>PORCENTAJE EJECUTADO (40)</t>
  </si>
  <si>
    <t>ANÁLISIS SEGUIMIENTO 
OCI (36)</t>
  </si>
  <si>
    <t>FECHA DE SEGUIMIENTO OCI (48)</t>
  </si>
  <si>
    <t>OBSERVACIONES OCI</t>
  </si>
  <si>
    <t>Estado OCI
30/09/2024</t>
  </si>
  <si>
    <t>ESTADO
31/12/2024</t>
  </si>
  <si>
    <t>3.2.1</t>
  </si>
  <si>
    <t>Registro de vehículos omisos gestionados de manera persuasiva</t>
  </si>
  <si>
    <t>DIB</t>
  </si>
  <si>
    <t>EJECUCIÓN</t>
  </si>
  <si>
    <t>CUMPLIDA</t>
  </si>
  <si>
    <t>DCO</t>
  </si>
  <si>
    <t>Registro de vehículos omisos gestionados en etapa de liquidación</t>
  </si>
  <si>
    <t>Auditoría Financiera y de Gestión</t>
  </si>
  <si>
    <t>3.2.1.1</t>
  </si>
  <si>
    <t>Hallazgo Administrativo, por deficiente depuración de partidas conciliatorias con antigüedad superior a 90 días, al cierre de la vigencia 2023</t>
  </si>
  <si>
    <t>Se presentaron dificultades en la compensación de partidas conciliatorias originadas en la legalización de rechazos y/o en la falta de identificación de algunos criterios de legalización de ingresos que dificultan el proceso de conciliaciones bancarias</t>
  </si>
  <si>
    <t>Realizar análisis de las partidas conciliatorias que afectan las cuentas bancarias con partidas antiguas o superiores a 90 días</t>
  </si>
  <si>
    <t>% Partidas analizadas</t>
  </si>
  <si>
    <t>Número de Partidas analizadas/150 Partidas pendientes de compensar del 2023</t>
  </si>
  <si>
    <t>DDT- OGID
DC-SGCH</t>
  </si>
  <si>
    <t>DDC</t>
  </si>
  <si>
    <t>No Inicia Aún</t>
  </si>
  <si>
    <t>De las tres (3) cuentas bancarias que presentaban partidas conciliatorias mayores a 90 días al corte de diciembre 2023 (Cuenta Bancolombia 031-00000928, Occidente 256-00007436 y BBVA 309-045714), se ha realizado análisis y al cierre de las conciliaciones del mes de septiembre de 2024 quedan pendientes 26 partidas conciliatorias correspondientes a recaudos pendientes de identificación y legalización a diciembre 2023 de la cuenta BBVA 309-045714, las cuales se detallan en el archivo de Excel nombrado "3.2.1.1.act 1 y 2- bbva 5714 -partidas 2023 pendientes" hoja Pendientes Comp 3,2,1,1 , asi mismo estas se podrán ver en el archivo PDF nombrado "3.2.1.1 act1 y 2-Conciliacion_Sep_BBVA_5714" por el número de documento.</t>
  </si>
  <si>
    <t>124/150</t>
  </si>
  <si>
    <t>De acuerdo con la información allegada, se indicó que se adelantó el registro de 124 partidas conciliatorias, de acuerdo con el archivo excel, de igual manera se evidencian los registros contables de las compensaciones realizadas en el módulo FI. A su vez, se entregaron copias de las conciliaciones bancarias con corte a septiembre de 2024.</t>
  </si>
  <si>
    <t>Seguimiento realizado por Fabián González</t>
  </si>
  <si>
    <t>Se realizó el  análisis  de las  26 partidas conciliatorias correspondientes a recaudos pendientes de identificación y legalización a diciembre 2023 de la cuenta BBVA 309-045714.</t>
  </si>
  <si>
    <t>150 Partidas analizadas/150 Partidas pendientes de compensar del 2023</t>
  </si>
  <si>
    <t>Compensar las partidas  conciliatorias de las cuentas  identificadas a dic. 2023 con partidas antiguas o superiores a 90 días</t>
  </si>
  <si>
    <t>% Partidas compensadas</t>
  </si>
  <si>
    <t>Número de Partidas compensadas/150 Partidas pendientes de compensar del 2023</t>
  </si>
  <si>
    <t>DDC-SGCH</t>
  </si>
  <si>
    <t>De acuerdo con la información allegada, se indicó que se adelantó el registro de 124 partidas conciliatorias, de acuerdo con el archivo excel, de igual manera se evidencian los registros contables de las compensaciones realizadas en el módulo FI. A su vez se  se entregaron copias de las conciliaciones bancarias con corte a septiembre de 2024.</t>
  </si>
  <si>
    <t>Las 26 partidas conciliatorias pendientes de la cuenta  BBVA 309-045714, fueron compensadas en los meses de noviembre y diciembre de 2024.
Al cierre de diciembre, se realizó gestión y compensación de las 150 partidas de las cuatro (4) cuentas bancarias que presentaban partidas conciliatorias mayores a 90 días al corte de diciembre 2023 (Cuenta Bancolombia 031-00000928, Davivienda No. 006000956349, Occidente 256-00007436  y BBVA 309-045714) con lo cual, se logra cumplir el 100% de la meta establecida.
Se adjunta archivo en excel como soporte de las partidas analizadas y compensadas, así como,  copia de las conciliaciones a diciembre 2024 de las cuatro (4) cuentas donde no se observan partidas superiores a 90 días ni de períodos anteriores.</t>
  </si>
  <si>
    <t>3.2.1.2</t>
  </si>
  <si>
    <t>Hallazgo Administrativo, por no contar con la fecha de registro de ingresos de partidas pendientes por registrar, de conformidad con la conciliación para la cuenta de ahorros número 1303090200045714 del Banco BBVA.</t>
  </si>
  <si>
    <t>Se han presentado dificultades en la legalización o cargue de recaudos del Botón de Pagos generada por inconsistencias en las validaciones del pago en BogData</t>
  </si>
  <si>
    <t>Realizar la identificación de recaudos pendientes de legalizar (cargar) en el sistema Core Tributario</t>
  </si>
  <si>
    <t>Partidas identificadas y cargadas en FICA y FI</t>
  </si>
  <si>
    <t xml:space="preserve">Número de Partidas identificadas y cargadas/
106 Partidas pendientes de compensar </t>
  </si>
  <si>
    <t>DDC-SGCH
DIB-OAFS</t>
  </si>
  <si>
    <t>De las 106 partidas conciliatorias, se identificaron 55 registros los cuales fueron gestionados mediante la carga de pagos o reclasificados desde la cuenta de fondos en transito dado que se idéntico su documento de contabilización en el módulo FICA del Core Tributario.</t>
  </si>
  <si>
    <t>55/106</t>
  </si>
  <si>
    <t xml:space="preserve">106  Partidas identificadas y cargadas/
106 Partidas pendientes de compensar </t>
  </si>
  <si>
    <t xml:space="preserve">Se han presentado dificultades en la legalización o cargue de recaudos del Botón de Pagos generada por inconsistencias en las validaciones del pago en BogData </t>
  </si>
  <si>
    <t>Realizar mesas de trabajo para verificar los partidas identificadas y ejecutar los procesos que se requieran en el sistema de información tendientes a su solución.</t>
  </si>
  <si>
    <t>% Mesas de trabajo realizadas</t>
  </si>
  <si>
    <t>Mesas de trabajo realizadas/12 Mesas de trabajo programadas</t>
  </si>
  <si>
    <t>DDC-SGCH
DIB - SPIT - OAFS
DIT - SOTIC
DDT - OGI</t>
  </si>
  <si>
    <t>Se ha adelantado cinco (5) mesas de trabajo para la verificación de las partidas identificadas, ejecutar la compensación y  el seguimiento las mismas.</t>
  </si>
  <si>
    <t>05 de 12</t>
  </si>
  <si>
    <t>5 de 12</t>
  </si>
  <si>
    <t xml:space="preserve">Respecto de las 5 evidencias entregadas, se analizó que las mismas corresponden a pantallazos de reuniones que se han llevado a cabo, sin embargo, en ellas no se identifican las áreas participantes, el registro de asistencia, los temas tratados, los compromisos resultantes de la reunión o mesa de trabajo,  la fecha y hora de la reunión, así mismo no se adjuntan las presentaciones y demás documentación analizada en las reuniones o mesas realizadas. Se recomienda mejorar las evidencias presentadas, para ser valoradas y aprobadas por el equipo de la Contraloría. </t>
  </si>
  <si>
    <t>12 Mesas de trabajo realizadas/12 Mesas de trabajo programadas</t>
  </si>
  <si>
    <t>Compensar las partidas  (documentos PS - Core tributario) con las partidas  de extracto, identificadas con los archivos ACH de la cuenta BBVA 5714</t>
  </si>
  <si>
    <t>Número de Partidas compensadas/106 Partidas pendientes de compensar</t>
  </si>
  <si>
    <t>Se compensaron  los 55 registros identificados,  los cuales fueron gestionados mediante la carga de pagos o reclasificaciones desde la cuenta de fondos en transito tras la identificación de su documento de contabilización en el módulo FICA del Core Tributario.</t>
  </si>
  <si>
    <t>De acuerdo con la información recibida se evidencia en el archivo excel, la compensación realizada a 55 partidas por la suma de  $737.612.000 de la cuenta  1110060953, a su vez se entrega relación de las 51 partidas pendientes por compensar que suman un total de $421.606.000, se recomienda continuar esta tarea antes del 31 de enero de 2025. De otra parte no se informa las acciones adelantadas por parte de los responsables para identificar las fechas de las partidas pendientes de registro y/o reconocimiento en la contabilidad.</t>
  </si>
  <si>
    <t>106 Partidas compensadas/106 Partidas pendientes de compensar</t>
  </si>
  <si>
    <t>3.2.1.3</t>
  </si>
  <si>
    <t>Hallazgo Administrativo, por presentar en el Estado de Situación Financiera con corte a 31/12/2023, subcuentas con saldos contrarios a su naturaleza contable, en la cuenta 1385.</t>
  </si>
  <si>
    <t>En la salida a productivo y operación del sistema BOGDATA, fue necesario incluir algunas cuentas a nivel auxiliar en el módulo contable FI para compensar los saldos que se migraron en el módulo de gestión de impuestos con los saldos certificados como cartera tributaria</t>
  </si>
  <si>
    <t xml:space="preserve">Realizar mesa de trabajo mensual para analizar las claves de reconciliación del CORE y que generan  saldos contrarios a su naturaleza en los auxiliares de la cuenta 1385 </t>
  </si>
  <si>
    <t>Mesas de trabajo realizadas /7 Mesas de trabajo programadas</t>
  </si>
  <si>
    <t>DDC-SGCH
DIB - SPIT - SRCC - OAFS</t>
  </si>
  <si>
    <t>Se han realizo cuatro (4) mesas de trabajo para analizar las claves de reconciliación del CORE que generan saldos contrarios a su naturaleza en los auxiliares de la cuenta 1385.</t>
  </si>
  <si>
    <t>4 de 7</t>
  </si>
  <si>
    <t>En ocasión a la información allegada se evidenció que algunas mesas de trabajo no establecen las áreas participantes, los temas a tratar, el listado de participantes, los compromisos que surgen de dichas mesas, etc...., a su vez,  en la mesas de trabajo no se mencionan las situaciones que conllevan a un registro contable contrario a su naturaleza y su posible solución. Se recomienda mejorar las evidencias para ser valoradas y validadas por el equipo auditor de la Contraloría.</t>
  </si>
  <si>
    <t xml:space="preserve">Se  realizaron tres (3) mesas  de trabajo así: noviembre 6, 18 y 25 de 2024, para analizar las  claves de reconciliación  del CORE, las cuales generaban saldos contrarios, con lo anterior, se completan las 7 mesas planteadas y se logra el cumplimiento del 100% de la meta.
Se adjuntan 3 archivos en PDF  identificados con el número del hallazgo y la actividad  1 y 2 </t>
  </si>
  <si>
    <t>7 Mesas de trabajo realizadas /7 Mesas de trabajo programadas</t>
  </si>
  <si>
    <t>Realizar  traslado o ajuste de las claves de reconciliación que generaron partidas de naturaleza contraria en los auxiliares de la cuenta 1385</t>
  </si>
  <si>
    <t>Cuentas auxiliares sin saldos de naturaleza contraria en la cuenta 1385</t>
  </si>
  <si>
    <t>Claves de reconciliación trasladadas o ajustadas / Claves de reconciliación identificadas</t>
  </si>
  <si>
    <t>Se realizo identificación de 11513 claves que afectaban la cuenta 1385, susceptibles de generar saldos contrarios de este universo se trasladaron a FI 11509 claves. Para cumplir eta actividad, se realizaron dos mesas de trabajo en la SGCH para realizar los traslados de las claves identificadas.</t>
  </si>
  <si>
    <t>11509/11513</t>
  </si>
  <si>
    <t>se evidenció la información entregada en archivo excel, sin embargo, se identificó que algunas hojas no explican de manera detallada y clara las actividades realizadas para que en la contabilidad se ajusten las saldos de las cuentas que presentan cifras contrarias a su naturaleza, se reportan en el mismo 11509 claves, que según el responsable viene resolviendo dicha situación. Se recomienda mejorar las evidencias entregadas para ser valoradas y validadas tanto por la OCI, como por el equipo auditor de la Contraloría.</t>
  </si>
  <si>
    <t>11513 Claves de reconciliación trasladadas o ajustadas / 11513 Claves de reconciliación identificadas</t>
  </si>
  <si>
    <t>3.2.1.4</t>
  </si>
  <si>
    <t>Hallazgo Administrativo con presunta incidencia disciplinaria, por inconsistencias en el proceso de baja en cuenta de partidas pertenecientes al rubro contable “Cuentas de Difícil Recaudo”, durante la vigencia 2023.</t>
  </si>
  <si>
    <t>Deficiencia en la información de cartera a gestionar</t>
  </si>
  <si>
    <t>Actualizar  el  instructivo 110-I-01  Análisis de procedibilidad cobro tributario asociado con la clasificación de la cartera y generación de reportes contables</t>
  </si>
  <si>
    <t>Instructivo 110-I-01 actualizado</t>
  </si>
  <si>
    <t>Instructivo actualizado</t>
  </si>
  <si>
    <t>DDCO - SCT</t>
  </si>
  <si>
    <t xml:space="preserve">Se adelantan las actividades para la actualización del instructivo 110-I-01, cuyo vencimiento esta para el mes de noviembre </t>
  </si>
  <si>
    <t>No reportó</t>
  </si>
  <si>
    <t>La actividad esta programada para finalizar el 30 de  noviembre de 2024,  sin embargo, se recomienda aplicar algún control que les permita verificar el avance y cumplir con el indicador, debido a que no se tiene reporte de avance de la actividad.</t>
  </si>
  <si>
    <t>No se aporta avances de las actividades realizadas para la actualización del instructivo 110-I-01
Seguimiento realizado por Nelson J. Duarte y Claudia R. Torres P.</t>
  </si>
  <si>
    <t>Se realiza actualización del Instructivo en función de: 
&gt; Transacciones para la clasificación y reparto de la cartera
&gt; Reglas de Negocio para la clasificación de la cartera por costo beneficio
Con la implementación de estos cambios se espera que la información a reportar contenga un porcentaje de error menor.
Anexo. 110-I-01_V6.0_16Dic 1_VF</t>
  </si>
  <si>
    <t xml:space="preserve">Seguimiento realizado por Nelson Javier Duarte </t>
  </si>
  <si>
    <t>Las resoluciones generadas por la ODC que dan de baja saldos por pagar no tienen totalizados los valores a depurar por concepto de capital</t>
  </si>
  <si>
    <t>Analizar y modificar los formatos del instructivo 110-I-08 para incluir la celda que permita totalizar la información de valores de capital en las resoluciones de Remisibilidad, Prescripción Probada y Depuración Masiva generadas por la ODC</t>
  </si>
  <si>
    <t>Actualización de formatos en SIG-MIGEMA</t>
  </si>
  <si>
    <t>(Formatos Actualizados/Formatos que requieren actualización)*100</t>
  </si>
  <si>
    <t>DDCO - ODC</t>
  </si>
  <si>
    <t>Se estan revisando los formatos que genera la ODC para solicitud de actualización en el SGC.</t>
  </si>
  <si>
    <t>La actividad esta programada para finalizar el 31 de  diciembre de 2024, sin embargo, se recomienda aplicar algún control que les permita verificar el avance y cumplir con el indicador, debido a que no se tiene reporte de avance de la actividad.</t>
  </si>
  <si>
    <t>Seguimiento realizado por Nelson J. Duarte y Claudia R. Torres P.</t>
  </si>
  <si>
    <t xml:space="preserve">Se realiza actualización de los formatos incluyendo la celda que permite totalizar la información de valores de capital en las resoluciones de Remisibilidad, Prescripción Probada y Depuración Masiva generadas por la ODC. Los formatos actualizados son: 110-F.95 ; 110-F.96 ; 110-F.97 y 110-F.111 </t>
  </si>
  <si>
    <t>(4/4)*100</t>
  </si>
  <si>
    <t>Se observa como ejecución y cumplimiento de la acción,  los formatos 110-F.95 "Prescripción de oficio", 110-F.96 "Resolución depuración costo ingreso", 110-F.97 "Resolución remisibilidad" y 110-F.111 "Resolución prescripción a solicitud de parte";  los cuales, consultado el Sistema de Gestión MIGEMA, se encuentran en flujo de actualización desde el 23/12/2024,</t>
  </si>
  <si>
    <t>Deficiencia en el flujo de información reportada entre la DDC y la DDCO</t>
  </si>
  <si>
    <t>La ODC realizará la aplicación en cuenta corriente de las obligaciones contenidas en los actos administrativos de depuración, para actualizar y aplicar saldos, en el sistema SAP-TRM de las prescripciones puntuales efectuadas en el 2023.</t>
  </si>
  <si>
    <t>Actualización Prescripciones Puntuales</t>
  </si>
  <si>
    <t>(No. Prescripciones Puntuales generadas y  notificadas/ Prescripciones aplicadasn en Cuenta Cte)*100</t>
  </si>
  <si>
    <t>Se esta generando el inventario de actos administrativos generados para revisión de notificación y aplicación en cuenta</t>
  </si>
  <si>
    <t>La actividad esta programada para finalizar el 15 de  diciembre de 2024, sin embargo, se recomienda aplicar algún control que les permita verificar el avance y cumplir con el indicador, debido a que no se tiene reporte de avance de la actividad.</t>
  </si>
  <si>
    <t>No se aporta evidencia de aplicación en cuenta, no obstante haberse remitido mediante memorando 2024IE025735O1 del 30/08/2024, la base relacionando las resoluciones con las cuales se afectó la cuenta corriente contribuyentes.
Seguimiento realizado por Nelson J. Duarte y Claudia R. Torres P.</t>
  </si>
  <si>
    <t xml:space="preserve">Se realizó el cargue de las resoluciones emitidas por la ODC en el aplicativo SAP, actualizando la cuenta corriente de los contribuyentes. </t>
  </si>
  <si>
    <t>(316/316)*100</t>
  </si>
  <si>
    <t xml:space="preserve">Se observa como evidencia del cumplimiento de la acción archivo en Excel relacionando 316 registros objeto de prescripción a solicitud de parte y de oficio para impuestos predial, vehicular e ICA; para 115 registros se registra fecha de aplicación, así como estados de cuenta de aplicación para predial y vehículos del contribuyente </t>
  </si>
  <si>
    <t>Mesas de trabajo</t>
  </si>
  <si>
    <t>(195232/195232)*100</t>
  </si>
  <si>
    <t>3.2.1.5</t>
  </si>
  <si>
    <t>Hallazgo Administrativo, por inconsistencias en la información revelada en las Notas a los Estados Financieros respecto a los parámetros para cálculo de la depreciación determinada por la SDH de la Propiedad Planta y Equipo, frente a los cálculos de la depreciación reportados en el Formato CBN 1026.</t>
  </si>
  <si>
    <t>Existen algunos bienes afectados por deterioro, capitalizaciones o cambio de vida útil, estos conceptos afectan el cálculo de la depreciación y no se evidencian en la información incorporada en el Formato CBN-1026  remitido a la Contraloria, los cuales deben ser revelados en las notas a los EF</t>
  </si>
  <si>
    <t>Realizar mesa de trabajo orientada a la definición de un documento anexo que permita enlistar los activos que presentan afectación en el cálculo de la depreciación para dar claridad en la interpretación de las notas del estado financiero.</t>
  </si>
  <si>
    <t>Documento anexo generado para interpretación de notas de estados financieros</t>
  </si>
  <si>
    <t>Documento anexo para interpretación de notas de estados financieros  generado</t>
  </si>
  <si>
    <t>DGC-SAF
DDC-SGCH</t>
  </si>
  <si>
    <t>DGC</t>
  </si>
  <si>
    <t>1</t>
  </si>
  <si>
    <t>La dependencia responsable allega correo electrónico con la citación para llevar a cabo mesa de trabajo con asunto: Hallazgo CB 3.2.1.5-1 Desarrollo Historial de Activos Fijos, captura de pantalla con imágen del reporte de historial de activos fijos. Y un documento de Reporte Historial de activos fijos. Archivo en Excel con titulo: REPORTE HISTORIAL DE ACTIVOS FIJOS.</t>
  </si>
  <si>
    <t>Acción desarrollada en su totalidad, conforme a lo establecido en el Plan de Mejoramiento y respaldada por las evidencias proporcionadas por la dependencia responsable.
Seguimiento realizado por Angélica Reyes</t>
  </si>
  <si>
    <t xml:space="preserve">Se aporta una captura de pantalla de mesa de trabajo realizada a través de Teams el 29/07/2024, cuyo tema fue: "Revisión tema reporte historial de movimiento de activos", en la misma se concluye...que las consultas realizadas no son lo suficiente detalladas para sustentar los activos y las diferencias que se presentan. Por lo anterior, se acordó realizar una hoja de cálculo para generar un reporte con la trazabilidad de todos los activos que han sufrido algún tipo de modificación para complementar en las notas a los estados financieros. </t>
  </si>
  <si>
    <t>Dado que la acción no muestra avances y aún no se ha generado el documento anexo indicado, se recomienda agilizar las actividades necesarias para su cumplimiento, considerando que la fecha de finalización es el 31 de diciembre de 2024.
Seguimiento realizado por Angélica Reyes</t>
  </si>
  <si>
    <t>3.2.1.7</t>
  </si>
  <si>
    <t>Hallazgo Administrativo, por deficiencias en la información contable reportada a este Organismo de Control con respecto a la baja de Intangibles.</t>
  </si>
  <si>
    <t>DGC -SAF</t>
  </si>
  <si>
    <t>No se cuenta con un reporte que permita controlar la vida útil de los intangibles por lo cual, se presentaron registros de baja y posterior reincorporación de intangibles con los nuevos parámetros de amortización y vida útil</t>
  </si>
  <si>
    <t>Realizar mesas de trabajo para verificar los intangibles que presenten vidas útiles próximas a vencer para realizar su modificación</t>
  </si>
  <si>
    <t>% Mesa de trabajo realizadas</t>
  </si>
  <si>
    <t>Mesas de trabajo realizadas / 2 mesas de trabajo programadas</t>
  </si>
  <si>
    <t>El 27 de agosto se realizó mesa de trabajo para la revisión de las vidas útiles de intangibles. Los temas tratados fueron:
1. Generación reporte CBN-1026, para identificar los intangibles con vida útil próximas a vencer al corte del 30 de agosto de 2024.
2. Envío de la información a los responsables para su revisión y ajustes que se consideren pertinentes para proyección del memorando.
3. Realización de ajustes en el sistema.
4. Desarrollo del reporte de vencimiento de vidas útiles de activos fijos y ajuste del CBN-1026 para que la vida útil se refleje en días y no en meses e inclusión del segmento.</t>
  </si>
  <si>
    <t>La dependencia responsable presenta el formato de Control de Asistencia correspondiente a la mesa de trabajo realizada el 27 de agosto de 2024, sobre el tema "Revisión de vidas útiles de intangibles", incluyendo la relación de los puntos tratados. Asimismo, se adjuntan dos archivos en Excel del formato CBN 1026 para la SDH y el Concejo de Bogotá.</t>
  </si>
  <si>
    <t>Se recomienda elaborar un acta producto de la mesa de trabajo que refleje los puntos tratados, los compromisos adquiridos por las dependencias involucradas en el desarrollo de la acción propuesta y las conclusiones. Esta información será parte del insumo para la correspondiente calificación por parte de la Contraloría de Bogotá.
Seguimiento realizado por Angélica Reyes</t>
  </si>
  <si>
    <t xml:space="preserve">Los días 14 y 26 de noviembre 2024 se realizaron las mesas de trabajo programadas, en las cuales se emitieron los reportes de Bogdata con la relación de vidas útiles próximas a vencer para su actualización.
</t>
  </si>
  <si>
    <t>Mesas de trabajo realizadas</t>
  </si>
  <si>
    <t>3/3</t>
  </si>
  <si>
    <t xml:space="preserve">Se evidencia formato de Control de Asistencia para la mesa de trabajo realizadas el 14 y 26 de noviembre de 2024. Correos electrónicos remitiendo reporte vidas útiles por vencer.  Archivo de excel con la relación de activos indicando su vida útil. </t>
  </si>
  <si>
    <t>3.2.1.8</t>
  </si>
  <si>
    <t>Hallazgo Administrativo con presunta incidencia disciplinaria, por falta de depuración de la subcuenta 240720 recaudos por clasificar, con saldo a 31/12/2023 por valor de $147.476.187.493.</t>
  </si>
  <si>
    <t xml:space="preserve">Falta el registro contable por la aplicación en cuenta corriente de algunos documentos por daciones en pago recibidas registradas en la cuenta 2407200100 </t>
  </si>
  <si>
    <t>Realizar la verificación  de la aplicación de documentos en la cuenta corriente para realizar los registros contables que generan saldos en la cuenta 2407200100 Daciones en pago</t>
  </si>
  <si>
    <t>% de aplicación de daciones en pago registradas</t>
  </si>
  <si>
    <t>Comprobantes de registro emitidos / 84 documentos de daciones en pago aplicadas en cuenta</t>
  </si>
  <si>
    <t>DIB -OCC
DDC-SGCH</t>
  </si>
  <si>
    <t>De los registros que forman parte del detalle de la cuenta, se realizó registro de 68 documentos que presentaban saldo en la cuenta 2407200100 de acuerdo con los soportes de informe concursal finalizado</t>
  </si>
  <si>
    <t>68/84</t>
  </si>
  <si>
    <t>43/84</t>
  </si>
  <si>
    <r>
      <t xml:space="preserve">En la información suministrada para el presente seguimiento, solo establecen actividades para los meses de julio y agosto de 2024 , que corresponde a un total de 43 contribuyentes ajustando las siguientes cifras por la suma de: 2.317.019.768 en agosto  y  </t>
    </r>
    <r>
      <rPr>
        <sz val="10"/>
        <rFont val="Arial"/>
        <family val="2"/>
      </rPr>
      <t>3.333.691.294 en j</t>
    </r>
    <r>
      <rPr>
        <sz val="10"/>
        <color rgb="FF000000"/>
        <rFont val="Arial"/>
        <family val="2"/>
      </rPr>
      <t>ulio, sin embargo, esta cifra no concuerda con lo reportado 68  items. A su vez no se evidencian o adjuntan los actos administrativos que soporten dichos registros contables.</t>
    </r>
  </si>
  <si>
    <t>Segumiento realizado por Fabián González</t>
  </si>
  <si>
    <t>Se presentan registros desde la gestión que generan registros en las cuenta 2407200400 y 2407200408 como partidas por clarificar por inconsistencias en los cargues de información de los diferentes impuestos</t>
  </si>
  <si>
    <t>Realizar mesas de trabajo para análisis y seguimiento de las partidas pendientes de clarificar de ICA y ReteICA,  que generan saldos en las cuentas 2407200400 y 2407200408, y determinar los ajustar pertinentes.</t>
  </si>
  <si>
    <t>Mesa de trabajo realizadas</t>
  </si>
  <si>
    <t>Mesas de trabajo realizadas / 7 mesas de trabajo programadas</t>
  </si>
  <si>
    <t>DIB - OCC- OAFS
DIT - SOTIC  
DDC-SGCH</t>
  </si>
  <si>
    <t>Para analizar saldos en las cuentas 2407200400, se  han realizado  mesa de trabajo  virtuales  y una presencial sala de juntas 7  A,  el día 17 de septiembre del 2024, con el fin de validar y realizar los ajustes en este cuenta, para el efecto  con SOTIC se analizaron  384 documentos FICA, producto de la mesa la Dirección de Impuestos realizó la anulación de 384 documentos FICA  por valor de $ 31.516.397.000 Impuesto -unificados fondos pobres azar y espectáculos  (UFPAE),  este registro quedo contabilizado En FI el  17 de septiembre afectando las cuentas de fondos en tránsito y cuentas en clarificación.</t>
  </si>
  <si>
    <t>Mesas programadas/ Mesas Realizadas</t>
  </si>
  <si>
    <t>4/7</t>
  </si>
  <si>
    <t>En  julio y  septiembre  se efectuaron mesas de trabajo con  las  Subdirecciones  de Gestión Contable, Recaudación y Cuentas Corrientes, Ofic.de Depuración de Cartera y Ofic. de Administración Funcional del Sistema, como se observa en las  Actas, donde se establecieron los puntos a trabajar; la estructura del procedimiento, creación  del flujograma y las actividades puntuales del proceso, de  acuerdo con el concepto jurídico Radicado N° 2023IE034707O1 del 20/11/2023 y su alcance con Radicado N° 2024IE006032C2 del 28/02/2024 y la Afectación Cuenta Corriente, Sistema de Información Tributaria</t>
  </si>
  <si>
    <t>La Oficina de Control Interno evidencia que aún faltan 3 mesas de trabajo que representan el 42,86% de la meta,  según el reporte de  avance, por lo tanto se alerta a los responsables de la acción; programar las reuniones y  agilizar la gestion  para cumplir la meta dentro del plazo establecido teniendo en cuenta que la fecha de terminación de la acción es el 31  de  Diciembre del 2024.
Realizado Por:   Irmis Soraya Maldonado y Ana Mercedes Rojas R.</t>
  </si>
  <si>
    <t>Se dió cumplimiento a la acción con las mesas de trabajo  llevadas a cabo los días: 17/09/2024, 06/11/2024, 18/11/2024, 25/11/2024, 29/11/2024, 11/12/2024 y 18/12/2024 con la DIB - Subdirección de Recaudación y Cuentas Corrientes, Oficina de Cuentas Corrientes y Devoluciones y Oficina de Administración Funcional del Sistema,  DIT- Subdirección de Soluciones de TIC  y  DDC - Subdirección de Gestión Contable de Hacienda,  efectuando el análisis y seguimiento de las partidas pendientes de clarificar de ICA y ReteICA cargados en BOGDATA SAP, que generan saldos en las cuentas 24072000400 y 2407200408 y  determinando los ajustes a realizar.</t>
  </si>
  <si>
    <t>Como resultado de las reuniones y lo reflejado en las actas correspondientes, se evidencia que, para el mes de diciembre de 2024, aún permanecen documentos identificados sin referencias, los cuales están pendientes de análisis y gestión por parte de la Oficina de Cuentas Corrientes y Devoluciones.
Seguimiento realizado por Sandra Herrera con el apoyo de Zulma Parales</t>
  </si>
  <si>
    <t>Realizar una validación masiva de los pagos pendientes de los impuestos predial unificado y sobre vehículos automotores adelantados durante el año 2022 y 2023, clasificados como gestionables  y ajustar los que correspondan.</t>
  </si>
  <si>
    <t>Validación registros de pagos efectuados 2022 y 2023 para predial y vehículos</t>
  </si>
  <si>
    <t>Total de registros validados de forma masiva/ Total de registros identificados para trabajo masivo</t>
  </si>
  <si>
    <t>DIT-SOTIC
DIB-OCCyD
SGCH</t>
  </si>
  <si>
    <t xml:space="preserve">En las mesas de trabajo se realizo la validación de los siguientes pasos durante el tercer trmiestre del año 2024, en el mes de julio 14,200; en agosto 2587 y en septiembre 2977 para un total de 19,764.  </t>
  </si>
  <si>
    <t>Consolidado Trimestral</t>
  </si>
  <si>
    <t xml:space="preserve">Total de registros validados de forma masiva/ Total de registros identificados para trabajo masivo trimestre 
</t>
  </si>
  <si>
    <t>La Oficina de Control Interno en el seguimiento evidencia que  se realizo la validacion de los pagos  y  por correo electrónico la Subdirección de Recaudación y Cuenta Corriente remite   a la SGCH  la consolidación de los pagos validados en el trimestre (Julio, Agosto y Septiembre).</t>
  </si>
  <si>
    <t xml:space="preserve">
Examinadas las evidencias aportadas  se observa que se estan adelantando las actividades propuestas dentro de la fecha programada, 
Realizado Por:   Irmis Soraya Maldonado y Ana Mercedes Rojas R.</t>
  </si>
  <si>
    <t>Durante el último trimestre, se validaron un total de 2,120 pagos, de los cuales 1,184 corresponden a la vigencia 2022 y 936 a la vigencia 2023. Es relevante destacar que se validaron todos los registros clasificados como gestionables para las vigencias correspondientes, alcanzando un cumplimiento del 100% en este proceso.</t>
  </si>
  <si>
    <t>Seguimiento realizado por Sandra Herrera con el apoyo de Zulma Parales</t>
  </si>
  <si>
    <t>Se presentan registros con información del aplicativo SIT II que generan registros en la cuenta 2407200401 como partidas por clarificar por inconsistencias en los cargues de información de los diferentes impuestos</t>
  </si>
  <si>
    <t>Remitir informe mensual con los saldos de las partidas pendientes de clarificar en SIT II</t>
  </si>
  <si>
    <t>Informes de partidas pendientes de clarificar en SIT II remitidos</t>
  </si>
  <si>
    <t>Informes remitidos</t>
  </si>
  <si>
    <t>DIB - OAFS</t>
  </si>
  <si>
    <t>Con fecha 5 de agosto, 6 de septiembre y  2 de octubre de 2024, se remitieron a la Subdireccion de Gestión Contable de Hacienda los informes correspondientes a los meses de Julio, agosto y septiembre de 2024, con los documentos y  saldos de las partidas pendientes de clarificar en SIT II, de los los impuestos de ICA, RETEICA y Azar y Espectáculos.</t>
  </si>
  <si>
    <t>La OCI observa la realización de mesas de trabajo  con las áreas de la DIB (O.C.CTE), DIT (SOTIC )y DDC(SGCH), entre Julio y Septiembre  del 2024, realizando cronograma para el análisis, validación  y realizaron los ajustes en los saldos de la  cuentas 2407200400, anulando  384 documentos FICA, por valor de $ 31.516.397.000 de Impuesto -unificados fondos pobres azar y espectáculos  (UFPAE), registro contabilizado en FI el  17 de septiembre afectando las cuentas de fondos en tránsito y cuentas en clarificación. Cumpliendo con  lo establecido en la acción.</t>
  </si>
  <si>
    <t>Validadas  las evidencias aportadas  se observa que se estan adelantando las mesas de trabajo con las áreas responsables, se recomienda seguir con  actividades propuestas dentro de la fecha programada, 
Realizado Por:   Irmis Soraya Maldonado y Ana Mercedes Rojas R.</t>
  </si>
  <si>
    <t>Realizar los registros contables para actualización del saldo de la cuenta 2407200401, de acuerdo con los soportes recibidos</t>
  </si>
  <si>
    <t xml:space="preserve">Registros realizados </t>
  </si>
  <si>
    <t xml:space="preserve">Número de registro realizados / 6 informes recibidos </t>
  </si>
  <si>
    <t>Se recibieron tres (3) informes de partidas por clarificar de los impuestos de ICA - Azar y Espectáculos, correspondientes a registros generados en el aplicativo SIT II, específicamente en la cuenta 2407200401</t>
  </si>
  <si>
    <t>3 de 6</t>
  </si>
  <si>
    <t>Revisada las evidencias se observan 3 documentos que corresponden a los mes de julio, agosto y septiembre de 2024, sin embargo, los documentos no detallan el valor del importe realizado en cada mes en la cuenta 2407200401, se recomienda mejorar las evidencias para ser valoradas y validadas por la OCI y por los auditores designados por la Contraloría.</t>
  </si>
  <si>
    <t>3.2.1.9</t>
  </si>
  <si>
    <t>Hallazgo Administrativo, por saldos pendientes de legalización con corte a 31/12/2023, en la cuenta contable 2902 - Recursos Recibidos en Administración, las cuales presentan una antigüedad superior a un año.</t>
  </si>
  <si>
    <t>Existen saldos de recursos recibidos en administración desde vigencias anteriores originados en la falta gestión para cancelación o devolución por parte de las entidades.</t>
  </si>
  <si>
    <t>DDT</t>
  </si>
  <si>
    <t>3 de 3</t>
  </si>
  <si>
    <t>Análisis realizado por Victor Hernández</t>
  </si>
  <si>
    <t>Preparar documento explicativo de cada deposito constituido como recursos en administración, el cual servirá de insumo para las notas a los estados financieros, con el objetivo de revelar de manera clara la dinámica de los recursos recibidos en administración a cargo de la Dirección Distrital de Tesoreria.</t>
  </si>
  <si>
    <t>Documento explicativo de los depósitos recibidos en administración</t>
  </si>
  <si>
    <t>Documento explicativo entregado</t>
  </si>
  <si>
    <t>DDT-OC</t>
  </si>
  <si>
    <t>No se ha iniciado la actividad por cuanto es un documento que hará parte de los Estados Financieros de la vigencia 2024</t>
  </si>
  <si>
    <t>Actividad se cumple con el cierre contable 2024</t>
  </si>
  <si>
    <t>3.2.1.10.1</t>
  </si>
  <si>
    <t xml:space="preserve"> Hallazgo Administrativo, por incumplimiento a lo contemplado en la Resolución 331 del 19/12/2022, respecto a la modificación de las Normas para el Reconocimiento, Medición, Revelación y Presentación de los Hechos Económicos del Marco Normativo para Entidades de Gobierno, para ser aplicadas en la vigencia 2023.</t>
  </si>
  <si>
    <t>Falta de actualización del manual contable de la SDH por la emisión de nuevas normas expedidas por la CGN</t>
  </si>
  <si>
    <t>Seguimiento ralizado por Fabián González</t>
  </si>
  <si>
    <t>Emitir la nueva versión del manual contable de la SDH cuando sea necesario adecuarlo a nueva normatividad contable</t>
  </si>
  <si>
    <t xml:space="preserve">Manual de políticas emitido </t>
  </si>
  <si>
    <t>Documento de políticas emitido</t>
  </si>
  <si>
    <t>INCUMPLIDA</t>
  </si>
  <si>
    <t xml:space="preserve">El manual contable V.6. se encuentra editado para publicación mediante Resolución, la cual fue remitida a la Dirección Jurídica para revisión y posterior firma </t>
  </si>
  <si>
    <t>Se evidencia documento de ajuste del manual de políticas contables versión No. 6 aprobado por la contadora de Bogotá y el Subdirector de Gestión Contable Hacienda el día 11 de octubre de 2024, no obstante el responsable no reportó grado de avance en la acción formulada al presente seguimiento</t>
  </si>
  <si>
    <t>3.2.1.10.3</t>
  </si>
  <si>
    <t>Hallazgo Administrativo, por incumplimientos en la realización de reunión ordinaria del Comité Técnico Saneamiento Contable-CTSC, y en algunas actividades establecidas en el Plan de Sostenibilidad Contable en la vigencia 2023.</t>
  </si>
  <si>
    <t>En el encabezado del Acta del CTSC No. 3 celebrado en 2023, se digitó erradamente el carácter de la reunión como "extraordinaria" del Comité, siendo una reunión "ordinaria" como se expresó en el cuerpo del acta</t>
  </si>
  <si>
    <t xml:space="preserve">En el correo de citacion a  reunion del CTSC, la secretaría técnica del Comité debe incluir el carácter de la reunión (ordinaria o extraordinaria), para controlar que este coincida con lo descrito en el contenido del acta de la reunión  </t>
  </si>
  <si>
    <t>% de Actas revisadas</t>
  </si>
  <si>
    <t>Número de actas revisadas/ número de actas emitidas</t>
  </si>
  <si>
    <t>El número total de actas emitidas se determinará al concluir la acción. A la fecha de este informe,  no se ha reunido el CTSC por lo tanto, no se han emitido citaciones ni actas.</t>
  </si>
  <si>
    <t>No se evidencian avances en la acción debido a que no se allegaron documentos por parte del responsable de la acción que den cuenta de las reuniones adelantadas por el Comité Técnico de Sostenibilidad Contable</t>
  </si>
  <si>
    <t xml:space="preserve">Se presentaron retrasos en la ejecución de las actividades definidas en el PSC del 2023 </t>
  </si>
  <si>
    <t>Realizar reuniones de seguimiento con las áreas de gestión, en los meses de julio, septiembre  y noviembre para verificar el avance de las actividades definidas en el plan de acción</t>
  </si>
  <si>
    <t>% reuniones de seguimiento realizadas</t>
  </si>
  <si>
    <t>Reuniones realizadas
 /  Reuniones programadas</t>
  </si>
  <si>
    <t>Se han realizado siete (7) reuniones de seguimiento para verificar el avance de las actividades del plan de acción de once (11) reuniones de seguimiento previstas</t>
  </si>
  <si>
    <t>7 Reuniones realizadas
 /  11 Reuniones programadas</t>
  </si>
  <si>
    <t>7 de 11</t>
  </si>
  <si>
    <t>Revisada la documentación entregada por parte del responsable de la acción, se envidencian  siete (7) actas de seguimiento al Plan de Sostenibilidad Contable con las diferentes direcciones, sin embargo, hay que tener en cuenta que el hallazgo refiere a las sesiones ordinarias del Comite Técnico de Sostenibilidad Contable y al seguimiento al Plan de Sostenibilidad Contable, lo anterior  en cumplimiento de sus funciones. A la fecha del presente seguimiento no se han realizado reuniones de dicho comité.</t>
  </si>
  <si>
    <t>Presentar al CTSC el resultado de la ejecución de las actividades definidas en el PSC 2024 por cada área de gestión</t>
  </si>
  <si>
    <t>Avance PSC presentado</t>
  </si>
  <si>
    <t>Acta de reunión CTSC</t>
  </si>
  <si>
    <t>El resultado de la ejecución del PSC se presentará al CTSC en la reunión prevista a realizarse al cierre de la vigencia 2024</t>
  </si>
  <si>
    <t>No se evidencian avances en la acción a la fecha del presente seguimiento.</t>
  </si>
  <si>
    <t>3.3.2.1</t>
  </si>
  <si>
    <t>Hallazgo Administrativo con presunta incidencia disciplinaria, por exceder los porcentajes máximos permitidos en la constitución de reservas presupuestales a 31/12/2023 en la Unidad Ejecutora 04 – Fondo Cuenta Concejo de Bogotá, D.C. (Reiterativo)</t>
  </si>
  <si>
    <t>Falta de formulación de controles efectivos que garanticen el máximo cumplimiento de los giros  durante la vigencia, para evitar el incremento del monto de las reservas presupuestales</t>
  </si>
  <si>
    <t>Diseñar e implementar una herramienta de control y seguimiento a los proyectos de inversión, validada por el Comité Directivo, que genere alertas tempranas sobre los posibles incumplimientos en tiempos de contratación y de giros. La validación al cumplimiento se realizará mímino cada dos meses en los espacios dispuestos por la Subsecretaría Técnica para el seguimiento a los PI y por la Subdirección de Asuntos Contractuales en el Comité de Contratación.</t>
  </si>
  <si>
    <t xml:space="preserve">Seguimientos realizados y presentados con base en la herramienta </t>
  </si>
  <si>
    <t>(Número de seguimientos realizados y presentados a la alta dirección (comité directivo y/o comité se seguimiento PI y/o comité de contratación) / Número de seguimientos programados)*100</t>
  </si>
  <si>
    <t>FCCB</t>
  </si>
  <si>
    <t>Se creo la base de control donde se realiza la verificación de los pagos efectuados mes a mes con la cual se generan alertas a la DGC, quien determina si se remite a la Corporación la información del estado de los pagos de los compromisos de la UE04, tanto de la vigencia actual como de resevas presupuestales. Se presentaron los informes a la DGC mediante correos electrónicos del 03/07/2024, 29/07/2024, 09/09/2024 y 26/09/2024 que genereraron los siguientes oficios a cada uno de los supervisores asignados por el Concejo de Bogotá:
PAGOS VIGENCIA Y RESERVAS PRESUPUESTALES: 
2024EE336979O1 del 17/09/2024
2024EE3370470O1 del 17/09/2024
2024EE335355O1 del 16/09/2024
2024EE337077O1 del 16/09/2024
2024EE335152O1 del 16/09/2024
2024EE337112O1 del 17/09/2024
2024EE341034O1 del 23/09/2024
2024EE335287O1 del 16/09/2024
2024EE336522O1 del 17/09/2024
2024EE337005O1 del 17/09/2024
2024EE341013O1 del 23/09/2024
2024EE335831O1 del 17/09/2024
Sobre los procesos contractuales se generaron ALERTA SOBRE EJECUCIÓN DE PAA
2024EE336486O1 del 1/09/2024</t>
  </si>
  <si>
    <t>3/4*100</t>
  </si>
  <si>
    <t>3/4</t>
  </si>
  <si>
    <t>Se evidencia oficio #2024EE336486O1, dirigido a las direcciones Administrativa y Financiera, en el cual se detallan las dificultades para la ejecución del PAA. Además, se incluyen los archivos Anexo 1 y 2, que contienen la relación de todos los contratos de prestación de servicios profesionales y jurídicos legalizados y en ejecución con la información sobre los pagos y las cuentas pendientes de radicar con fecha de corte 9/09/24. Asimismo, se han enviado oficios a los supervisores, relacionando los contratos con reservas presupuestales, y las directrices establecidas en la Guía 115-G-03.</t>
  </si>
  <si>
    <t>Seguimiento realizado por Angélica Reyes</t>
  </si>
  <si>
    <t>Se creo la base de control donde se realiza la verificación de los pagos efectuados mes a mes con la cual se generan alertas a la DGC, quien determina si se remite a la Corporación la información del estado de los pagos de los compromisos de la UE04, tanto de la vigencia actual como de resevas presupuestales. Se presentaron los informes a la DGC y como resultado de este ejercicio, se genereraron los siguientes oficios a cada uno de los supervisores asignados por el Concejo de Bogotá:
PAGOS PENDIENTES DE LA VIGENCIA Y RESERVAS PRESUPUESTALES: 
Corte 31 de agosto:
2024EE336979O1 del 17/09/2024 - 2024EE3370470O1 del 17/09/2024 -  2024EE335355O1 del 16/09/2024 - 2024EE337077O1 del 16/09/2024 - 2024EE335152O1 del 16/09/2024 - 2024EE337112O1 del 17/09/2024 - 2024EE341034O1 del 23/09/2024 - 2024EE335287O1 del 16/09/2024 - 2024EE336522O1 del 17/09/2024 - 2024EE337005O1 del 17/09/2024 - 2024EE341013O1 del 23/09/2024 - 2024EE335831O1 del 17/09/2024
Corte 30 de Septiembre
2024EE335831O1 del 17/09/2024 - 2024EE362041O1 del 7/10/2024 - 2024EE363469O1 del 7/10/2024 - 2024EE363474O1 del 7/10/2024 - 2024EE363486O1 del 7/10/2024 - 2024EE363495O1 del 7/10/2024 - 2024EE363498O1 del 7/10/2024 - 2024EE364345O1 del 8/10/2024 - 2024EE364356O1 del 8/10/2024 - 2024EE364360O1 del 8/10/2024 - 2024EE364906O1 del 8/10/2024 - 2024EE364943O1 del 8/10/2024
Corte 31 de Octubre
2024EE400373O1 del 06/11/2024 - 2024EE400540O1 del 05/11/2024 - 2024EE401070O1 del 05/11/2024 - 2024EE401086O1 del 05/11/2024 - 2024EE401744O1 del 05/11/2024 - 2024EE402107O1 del 06/11/2024 - 2024EE402250O1 del 06/11/2024 - 2024EE402263O1 del 06/11/2024 - 2024EE402301O1 del 06/11/2024 - 2024EE402323O1 del 06/11/2024 - 2024EE402407O1 del 06/11/2024 - 2024EE402428O1 del 06/11/2024
Sobre los procesos contractuales se generaron ALERTA SOBRE EJECUCIÓN DE PAA
•	2024EE336486O1 del 1/09/2024
•	2024EE358381O1del 2/10/2024
•	2024EE400495O1 del 5/11/2024</t>
  </si>
  <si>
    <t>(3/3)*100</t>
  </si>
  <si>
    <t>4/4</t>
  </si>
  <si>
    <t>Emitir una circular conjunta del Concejo de Bogotá y la SHD en donde se solicite al supervisor y/o contratistas  la radicación de las facturas y/o cuentas de cobro correspondientes a los servicios prestados, maxímo tres (3) días hábiles despues de inicial el mes siguiente, sobre los productos y/o servicios recibidos el mes anterior.</t>
  </si>
  <si>
    <t>Una circular emitida por las dos entidades</t>
  </si>
  <si>
    <t>Número de circulares emitidas/ total circulares *100</t>
  </si>
  <si>
    <t xml:space="preserve">Se realizaron mesas de trabajo con la SAC y se planteo un documento inicial de trabajo que actualmente se encuentra en revisión por las partes interesadas, </t>
  </si>
  <si>
    <t xml:space="preserve">Se presenta un borrador de la Circular dirigida a los directivos y supervisores del Concejo de Bogotá y emita por el Presidente de esa Corporación y el Director de Gestión Corporativa de la Secretaría Distrital de Hacienda, con  ajustes por parte de la Subdirección de Asuntos Contractuales y la Dirección de Gestión Corporativa; sin embargo y de acuerdo con lo definido en el indicador, el documento no se encuentra formalizado. Por lo tanto, el porcentaje de avance se registra en 0% </t>
  </si>
  <si>
    <t>Se recomienda agilizar el trámite de firma por parte de los involucrados para culminar la acción lo antes posible, dado que la fecha de finalización fue el 31 de agosto de 2024. Por lo tanto, para el  presente seguimiento, la acción se reporta como incumplida. 
Seguimiento realizado por:Angélica Reyes</t>
  </si>
  <si>
    <t>(1/1)*100</t>
  </si>
  <si>
    <t>1/1</t>
  </si>
  <si>
    <t>3.4.1.1</t>
  </si>
  <si>
    <t>Hallazgo Administrativo, por bajos niveles de giros correspondientes a los compromisos suscritos en la vigencia 2023, con recursos presupuestales de los proyectos y metas de inversión, a cargo por las unidades ejecutoras 01 y 04 de la SDH, respectivamente.</t>
  </si>
  <si>
    <t>Deficiencias en el control y seguimiento administrativo y financiero de los proyectos de inversión.</t>
  </si>
  <si>
    <t>Acción tansversal inversión: Realizar un tablero de control que realice el seguimiento a las obligaciones (giros) de  los proyectos que se presente a la alta dirección periodicamente</t>
  </si>
  <si>
    <t>Presentaciones de Tablero de control de proyectos realizadas en Comité Directivo</t>
  </si>
  <si>
    <t>Presentaciones de tablero de control de proyectos realizadas/ presentaciones planeadas</t>
  </si>
  <si>
    <t>OFICINA ASESORA DE PLANEACION</t>
  </si>
  <si>
    <t>OAP</t>
  </si>
  <si>
    <t xml:space="preserve"> Se realizó un tablero de control gerencial, el cual incluye el seguimiento a la ejecución presupuestal de los proyectos de inversión con el seguimiento sus obligaciones (giros). Fue presentado en los comités directivos del 14 de agosto, 11 de septiembre, 17 de octubre y 5 de diciembre.
Se adjuntan como soportes las presentaciones realizadas en los comités relacionados anteriormente (carpeta Hallazgo 3.4.1.1) :
-Presentación Comité Directivo 5 de diciembre
-Presentación Comité Directivo 11 de septiembre de 2024
-Presentación Comité Directivo 14 de agosto de 2024
-Presentación Comité Directivo 17 de octubre DEF
</t>
  </si>
  <si>
    <t>Presentaciones de tablero de control de proyectos realizadas (4)/ presentaciones planeadas (4)</t>
  </si>
  <si>
    <t>2/3</t>
  </si>
  <si>
    <t>Se observan presentaciones del Comité Directivo del 02/07/2024, 14/08/2024 y 11/09/2024: La primera presentación no aplica, ya que es anterior a la fecha de apertura del hallazgo. Se evidencia la presentación de un cuadro con las obligaciones en curso para el presupuesto UE 01 de la reunión del 14 de agosto y la ejecución de reservas presupuestales UE 01 en la reunión del 11 de septiembre. Esta socialización permite establecer alertas para que los responsables en las áreas tomen las medidas correspondientes.</t>
  </si>
  <si>
    <t>Se evidencia las presentaciones de un tablero de control de seguimiento a los proyectos de inversión y ejecución presupuestal de la UE 01. Sin embargo no se identifica la presentación y socialización del tablero de control para la UE 04, tal como lo menciona el ente de control en el hallazgo. 
Seguimiento realizado por:Fabio Salazar</t>
  </si>
  <si>
    <t>Acción trasversal - Inversión: Capacitaciones enfocadas en temas de contratación, supervisión de giros y uso de vigencias futuras.</t>
  </si>
  <si>
    <t xml:space="preserve">Capacitaciones realizadas </t>
  </si>
  <si>
    <t>(Número de capacitaciones realizadas en el período/ Número de capacitaciones programadas)*100</t>
  </si>
  <si>
    <t>DGC - SAF</t>
  </si>
  <si>
    <t>No ha iniciado.</t>
  </si>
  <si>
    <t>Número de capacitaciones</t>
  </si>
  <si>
    <t>La dependencia no reportó avance de la acción. Por lo que se sugiere agilizar las medidas necesarias para su cumplimiento, ya que se tiene prevista su finalización para el 31/12/2024.</t>
  </si>
  <si>
    <t>Se recomienda priorizar la realización de las dos capacitaciones definidas en la meta de la acción, considerando que la fecha de terminación es el 31 de diciembre de 2024.  
Seguimiento realizado por Angélica Reyes</t>
  </si>
  <si>
    <t xml:space="preserve">Se realizaron las siguientes capacitaciones:
03/09/2024: Capacitación vinculada al ciclo de capacitaciones a Supervisores de Contratos planificada por la Subdirección de Asuntos Contractuales, en la cual la Subdirección Administrativa y Financiera explicó el paso a paso para elaborar la Certificación de Cumplimiento (capacitador Jesús Balaguera Bonitto, contratista) y los aspectos que deben tenerse en cuenta para la radicación del trámite de pago de cuentas de proveedores (capacitador Alexey Saúl Wilches Duarte, profesional universitario).
30/11/2024: En cuanto a gestión de pagos, se especificó el paso a paso y errores frecuentes durante el registro de la certificación de cumplimiento en Bogdata (capacitador Jesús Balaguera Bonitto, contratista). De igual manera, se explicó el concepto, uso y bondades de la figura de vigencias futuras para la planeación de contratos y la ejecución presupuestal (capacitador Edson Ernesto Rojas Bayona, subdirector administrativo y financiero).
</t>
  </si>
  <si>
    <t>Número de capacitaciones realizadas</t>
  </si>
  <si>
    <t>2/2</t>
  </si>
  <si>
    <t xml:space="preserve">Se observa la citación a las capacitaciones realizadas con los temas:  Informe de Pago y certificación de cumplimiento y Gestión de pagos vigencias futuras. Reporte de participantes y presentaciones realizadas sobre los temas mencionados. </t>
  </si>
  <si>
    <t>3.4.1.2</t>
  </si>
  <si>
    <t>Hallazgo Administrativo con presunta incidencia disciplinaria, por bajo nivel de cumplimiento de siete (7) metas correspondientes a los proyectos de inversión 7609, 7620 y 7669 ejecutado en 2023, por la SDH en el marco del Plan de Desarrollo 2020 – 2024 “Un Nuevo Contrato Social y Ambiental para la Bogotá del siglo XXI”.</t>
  </si>
  <si>
    <t>Deficiencias en el seguimiento, no se actualizaron las magnitudes de las metas  considerando los recursos asignados y los retrasos en el cumplimiento de las meta, frente a lo que se programó para la vigencia en el marco de los proyectos de inversión</t>
  </si>
  <si>
    <t xml:space="preserve">Verificar que los productos y servicios que se programe recibir a satisfacción, considerando los recursos asignados y los posibles  retrasos, estén acorde con la magnitud de la meta programada para la vigencia </t>
  </si>
  <si>
    <t xml:space="preserve">Porcentaje de productos recibidos a satisfacción durante la vigencia </t>
  </si>
  <si>
    <t>(productos o servicios recibidos/productos o servicios incluidos en la meta para la vigencia)*100</t>
  </si>
  <si>
    <t>(productos o servicios recibidos (86.362/productos o servicios incluidos en la meta para la vigencia (72.841)</t>
  </si>
  <si>
    <t>La OAP no reporta avance sobre esta acción, ya que menciona que la fecha de entrega de los productos esta prevista para el 09/10/2024</t>
  </si>
  <si>
    <t>No hay avance para esta acción. Se espera que para el próximo seguimiento del plan (enero 2025), y con la feha prevista de cierre de la acción, se cuente con evidencia suficiente para dar por cumplida la acción.
Seguimiento realizado por:Fabio Salazar</t>
  </si>
  <si>
    <t>La evidencia establece una comparación de la magnitud de las metas programadas vs las metas cumplidas de todos los proyectos de la SDH, con sus respectivos soportes, donde se establece que existe una verificación de los productos y servicios de cada proyecto, y la medición respectiva para su cumplimiento. No obstante en acciones puntuales de algunos proyectos, su reporte fue 0. 
Seguimiento realizado por: Fabio Salazar</t>
  </si>
  <si>
    <t>3.4.1.3</t>
  </si>
  <si>
    <t>Hallazgo Administrativo, por rezago de metas en proyectos de inversión al término de la vigencia 2023, respecto a las magnitudes programadas en el horizonte del Plan de Desarrollo 2020 – 2024 “Un Nuevo Contrato Social y Ambiental para la Bogotá del siglo XXI”.</t>
  </si>
  <si>
    <t>Deficiencias en el seguimiento a los proyectos de inversión y sus metas, las cuales deben ser ajustadas acorde a sus niveles de cumplimiento y las condiciones que generan los retrasos</t>
  </si>
  <si>
    <t>Se adelantó la verificación de los productos y servicios programadas, considerando los recursos asignados y los posibles  retrasos, acorde con la magnitud y ajuste de la meta programada para la vigencia en los proyectos asociados al Plan de Desarrollo "Bogotá Camina Segura".
Una vez realizado el seguimiento a 31 de diciembre de los productos incluidos en las magnitudes de las actividades de todos los proyectos de inversión de la Secretaría Distrital de Hacienda con programación para la vigencia 2024, el cumplimiento del indicador a 31 de diciembre fue del 118,6%, identificando que el proyecto que genera un gran impacto en el resultado es el 7986 "Mejoramiento de los Ingresos Tributarios en Bogotá ", actividades " Ejecutar 774.175 acciones para fortalecer la atención presencial y el control en territorio e informar y orientar acerca de las obligaciones tributarias" y "Efectuar 116.589 acciones para controlar el cumplimiento de las obligaciones de los responsables de impuestos distritales" cuyo porcentaje de cumplimiento fue del 118% y 122% respectivamente, pues se logró intervenir un número de ciudadanos y contribuyentes mayor al programado para la vigencia
Se adjunta como soporte de seguimiento archivo "Verificación avance físico actividades Inversión consolidado_31122024", el cual incluye la programación y ejecución de magnitudes de las actividades de los proyectos y la relación de productos asociados a dicha programación y ejecución.
Así mismo se relacionan los soportes de los productos recibidos por proyecto de Inversión.</t>
  </si>
  <si>
    <t>3.4.2.1</t>
  </si>
  <si>
    <t xml:space="preserve">Hallazgo Administrativo con presunta incidencia disciplinaria, por deficiencias en la supervisión de los contratos 230135, 230672 y 230924, respecto a la publicación de documentos obligatorios en la plataforma SECOP II. </t>
  </si>
  <si>
    <t>Incumplimiento en las funciones de supervisión al no publicar documentos obligatorios de forma oportuna en aplicativo SECOP II.</t>
  </si>
  <si>
    <t>SUBDIRECCION DE ASUNTOS CONTRACTUALES</t>
  </si>
  <si>
    <t>SAC</t>
  </si>
  <si>
    <t>Revisión realizada por: Silvia Vargas - Cristian Salcedo</t>
  </si>
  <si>
    <t xml:space="preserve">Presentar reporte mensual en el formato suministrado por la SAC ubicado en carpeta compartida para el registro de la información correspondiente al seguimiento del 100% de los contratos suscritos con personas jurídicas en ejecución que se encuentran a cargo de la Supervisión de la Dirección de Informática y Tecnología </t>
  </si>
  <si>
    <t>Reporte de Supervisores de contratos suscritos con personas jurídicas en ejecución</t>
  </si>
  <si>
    <t>(No. Reportes mensuales de supervisores del área señalada / No. Contratos en ejecución durante el mes reportado por áreas señaladas)*100%</t>
  </si>
  <si>
    <t>Se adjunta matriz del reporte mensual (junio, julio, agosto y septiembre) de 2024  correspondiente a la DIRECCIÓN DE INFORMÁTICA Y TECNOLOGÍA, donde se evidencia el seguimiento de contratos personas juridicas ejecución.</t>
  </si>
  <si>
    <t>3/6.</t>
  </si>
  <si>
    <t>3/6</t>
  </si>
  <si>
    <t xml:space="preserve">Nos muestra la matriz un total de 31 contratos, no se tiene el dato del total de contratos del área para saber si es el 20% de la contratación de la DIT, ni en el análisis lo informan. Adicionalmente el contrato 230672, las fechas no coinciden con los meses de duración del contrato y frente a estos 18, es decir el 51%, presentan novedad en publicación en SECOP II, no se demuestra la efectividad de esta acción ya que solo detecta la deficiencia. </t>
  </si>
  <si>
    <t>La acción relacionada con la presentación mensual de reportes por parte de los supervisores de las dependencias (Dirección de Informática y Tecnología ) en el formato suministrado por la SAC ha contribuido significativamente al cumplimiento de las funciones de supervisión. Este mecanismo ha permitido establecer un control más estructurado sobre la ejecución de los contratos suscritos con personas juridicas.
Sin embargo, se han identificado inconsistencias en algunos registros realizados por los supervisores, lo que afecta la calidad y la completitud de la información reportada. Estas inconsistencias incluyen datos incompletos, cargue de los documentos en la plataforma de contrataciín y retrasos en la entrega de los reportes. Para abordar esta situación, se ha implementado un seguimiento a través de correo electrónico, mediante el cual se recuerda y solicita a los supervisores que realicen los ajustes necesarios en los reportes presentados, garantizando que estos cumplan con los lineamientos establecidos por la SAC.
No. Reportes mensuales de supervisores del área señalada: 38
No. Contratos en ejecución durante el mes reportado por áreas señaladas: 47</t>
  </si>
  <si>
    <t>6 de 6</t>
  </si>
  <si>
    <t>6/6</t>
  </si>
  <si>
    <t>Seguimiento realizado por: Silvia Vargas</t>
  </si>
  <si>
    <t>Presentar reporte mensual en el formato suministrado por la SAC ubicado en carpeta compartida para el registro de la información correspondiente al seguimiento del 100% de los contratos suscritos con personas naturales en ejecución que se encuentran a cargo de la Supervisión del Despacho del(la) señor(a) Secretario/a</t>
  </si>
  <si>
    <t>Reporte de Supervisores de contratos suscritos con personas naturales en ejecución</t>
  </si>
  <si>
    <t>Se adjunta matriz del reporte mensual ( junio, julio, agosto y septiembre) de 2024  correspondiente al Despacho de la Secretaria de Hacienda, donde se evidencia el seguimiento de contratos personas naturales en ejecución.</t>
  </si>
  <si>
    <t xml:space="preserve">Nos muestra la matriz de uso compartido con las áreas con 2 contratos, no se tiene el dato del total de contratos del área para saber si es el 20% de la contratación de la DIT, ni en el análisis lo informan. Adicionalmente los contratos terminaron en el mes de agosto y no se ve acta final en los datos suministrados. </t>
  </si>
  <si>
    <t>La acción relacionada con la presentación mensual de reportes por parte de los supervisores de las dependencias (Despacho de Secretaria) en el formato suministrado por la SAC ha contribuido significativamente al cumplimiento de las funciones de supervisión. Este mecanismo ha permitido establecer un control más estructurado sobre la ejecución de los contratos suscritos con personas naturales.
Sin embargo, se han identificado inconsistencias en algunos registros realizados por los supervisores, lo que afecta la calidad y la completitud de la información reportada. Estas inconsistencias incluyen datos incompletos, cargue de los documentos en la plataforma de contrataciín y retrasos en la entrega de los reportes. Para abordar esta situación, se ha implementado un seguimiento a través de correo electrónico, mediante el cual se recuerda y solicita a los supervisores que realicen los ajustes necesarios en los reportes presentados, garantizando que estos cumplan con los lineamientos establecidos por la SAC.
No. Reportes mensuales de supervisores del área señalada: 3
No. Contratos en ejecución durante el mes reportado por áreas señaladas: 4</t>
  </si>
  <si>
    <t xml:space="preserve">Se cumplió la acción establecida con una (1) matriz creada como reporte de octubre a diciembre 2024 del Despacho de Secretaria, la cual se controló por la SAC. No obstante el reporte creado indica un 75% de gestión del supervisor con 3 publicaciones de los 4 contratos, además identifica inconsistencias en la calidad de la información, como datos incompletos, problemas de carga y retrasos en la entrega. </t>
  </si>
  <si>
    <t>3.4.2.2</t>
  </si>
  <si>
    <t>Hallazgo Administrativo, por deficiencias en la supervisión respecto a inconsistencias en la suscripción del contrato 230915.</t>
  </si>
  <si>
    <t>Inconsistencias en la información reportada en la plataforma SECOP II respecto a la representación legal del contratista, así como una presunta nulidad del contrato, al no estar firmado por quien tiene la facultad legal para ello.</t>
  </si>
  <si>
    <t>Realizar seguimiento bimestral al 20% de los contratos en ejecución de las áreas de la Secretaría Distrital de Hacienda, respecto de la publicación de los documentos de la fase de ejecución en SECOP II, enviar comunicación con el resultado de los seguimiento a los ordenadores del gasto.</t>
  </si>
  <si>
    <t>Seguimientos bimestrales</t>
  </si>
  <si>
    <t>(Número de Contratos publicados en SECOP II / Número de Contratos en ejecución)*100</t>
  </si>
  <si>
    <t>Para el III trimestre de 2024, se realizó el seguimiento del bimestre I (agosto y septiembre 2024) al 20% de los contratos en ejecución de las áreas de la Secretaría Distrital de Hacienda respecto de la publicación de los documentos de la fase de ejecución en SECOP II. Se adjuntan los memorandos emitidos por la Subdirección de Asuntos Contractuales que detallan los contratos con observaciones.</t>
  </si>
  <si>
    <t>1/3.</t>
  </si>
  <si>
    <t>1/3</t>
  </si>
  <si>
    <t>Se toma el 20% de los contratos correspondiente a 104 sobre 513 que reportan en ejecución, de la muestra aleatoria el 24% presentan novedad de publicación en SECOP II y se evidencia gestión por parte de la SAC, ya que remiten todos los memorandos correspondientes, la OCI verifica el Contrato 240534 a la fecha y no tiene el acta de inicio publicada, como detectó en su momento la SAC.</t>
  </si>
  <si>
    <t xml:space="preserve">
Revisión realizada por: Silvia Vargas - Cristian Salcedo</t>
  </si>
  <si>
    <t>La acción se cumplió con el seguimiento bimestral al 20% de los contratos en ejecución de la Secretaría Distrital de Hacienda ha permitido verificar el cumplimiento de la normativa sobre la publicación de documentos en SECOP II. Durante el último bimestre, se revisaron 172 de los 863 contratos en ejecución, de los cuales 18 presentaron observaciones. Se envió retroalimentación a las dependencias correspondientes mediante memorando, solicitando los ajustes necesarios para asegurar la transparencia en los procesos contractuales.</t>
  </si>
  <si>
    <t>Informe Final Actuación Especial de Fiscalización. Evaluar la Gestión Fiscal y Contractual de la Unidad Ejecutora No. 01, Dirección de Gestión Corporativa de la SDH vigencia 2022 y 2023</t>
  </si>
  <si>
    <t>7.2.1</t>
  </si>
  <si>
    <t>Hallazgo administrativo con presunta incidencia disciplinaria por no publicar en SECOP II los documentos relacionados con la ejecución y seguimiento de siete (7) contratos suscritos en las vigencias 2022 y 2023 (Contratos 220430-220805-220896-230424-230482-230618-230896)</t>
  </si>
  <si>
    <t>Falta de aplicación de procedimientos y controles efectivos que permitan la publicación de la información en el SECOP II, en los plazos establecidos en la normatividad vigente.</t>
  </si>
  <si>
    <t>Presentar reporte mensual en el formato suministrado por la SAC ubicado en carpeta compartida, para el registro de la información correspondiente al seguimiento del 100% de los contratos suscritos con personas jurídicas en ejecución, que se encuentran a cargo de la Supervisión de la Dirección de Informática y Tecnología, Subdireccion Administrativa y Financiera,  Despacho del Secretario, Subdirección Educacion Tributaria y Servicio.</t>
  </si>
  <si>
    <t>Subdirección de Asuntos Contractuales</t>
  </si>
  <si>
    <t>Se adjunta matriz del reporte mensual (julio, agosto y septiembre) de 2024  correspondiente a la Dirección de Informática y Tecnología, Subdireccion Administrativa y Financiera,  Despacho de la Secretaria de Hacienda, Subdirección Educación Tributaria y Servicio, donde se evidencia el seguimiento de contratos personas juridicas en ejecución.</t>
  </si>
  <si>
    <t xml:space="preserve">Nos muestra la matriz un total de 31 contratos, no se tiene el dato del total de contratos del área para saber si es el 20% de la contratación de la DIT, ni en el análisis lo informan. Adicionalmente el contrato 230672, las fechas no coinciden con los meses de duración del contrato y frente a estos  18, es decir el 51%, presentan novedad en publicación en SECOP II, no se demuestra la efectividad de esta acción ya que solo detecta la deficiencia. </t>
  </si>
  <si>
    <t>La acción relacionada con la presentación mensual de reportes por parte de los supervisores de las dependencias (Dirección de Informática y Tecnología, Subdireccion Administrativa y Financiera,  Despacho del Secretario, Subdirección Educacion Tributaria y Servicio.) en el formato suministrado por la SAC ha contribuido significativamente al cumplimiento de las funciones de supervisión. Este mecanismo ha permitido establecer un control más estructurado sobre la ejecución de los contratos suscritos con personas juridicas. Ahora bien durante el periodo revisado el Despacho del Secretario no tuvo contratos con personas jurídicas razón por la cual no se adjunta base de análisis
Sin embargo, se han identificado inconsistencias en algunos registros realizados por los supervisores, lo que afecta la calidad y la completitud de la información reportada. Estas inconsistencias incluyen datos incompletos, cargue de los documentos en la plataforma de contrataciín y retrasos en la entrega de los reportes. Para abordar esta situación, se ha implementado un seguimiento a través de correo electrónico, mediante el cual se recuerda y solicita a los supervisores que realicen los ajustes necesarios en los reportes presentados, garantizando que estos cumplan con los lineamientos establecidos por la SAC.
No. Reportes mensuales de supervisores del área señalada: 71
No. Contratos en ejecución durante el mes reportado por áreas señaladas:80</t>
  </si>
  <si>
    <t>La acción de presentar el reporte mensual en el formato suministrado por la SAC ha sido cumplida, contribuyendo al control y supervisión de los contratos suscritos con personas jurídicas a cargo de las áreas mencionadas. Durante el periodo revisado, se presentaron 71 reportes mensuales sobre 80 contratos en ejecución. No obstante, se identificaron inconsistencias en algunos registros, lo que afectó la calidad de la información. Para corregir estas deficiencias, se implementó un seguimiento mediante correos electrónicos a los supervisores, solicitando los ajustes necesarios.</t>
  </si>
  <si>
    <t>Inobservancia al plazo para la publicación electrónica del informe de supervisión en la plataforma Secop II para los contratos a cargo de la SAF</t>
  </si>
  <si>
    <t xml:space="preserve">Elaborar lista de chequeo del flujo de actividades requerido para realizar el pago, incluyendo la publicación del 100% de los documentos requeridos en Secop II </t>
  </si>
  <si>
    <t>Documentos publicados oportunamente</t>
  </si>
  <si>
    <t xml:space="preserve">Número de documentos públicados en Secop II / número de documentos requeridos en Secop II *100 </t>
  </si>
  <si>
    <t>Subdirección Administrativa y Financiera</t>
  </si>
  <si>
    <t>El 18/09/2024 se envió memorando dirigido a los supervisores de contrato y personal de apoyo a la supervisión de la Subdirección Administrativa y Financiera con asunto "Cumplimiento Acción de Mejora Supervisores Auditoría No. 070." mediante la cual se solicita el diligenciamiento de la lista de chequeo  definida para reforzar el cumplimiento de los tiempos de publicación en SECOP II de la documentación expedida para los contratos a su cargo.
De igual manera, se inició la consolidación de datos para el cálculo del indicador, iniciando con los contratos por prestación de servicios y los documentos emitidos a partir del 01/07/2024.
Se identificó que, de los 70 documentos expedidos, sel 100% fue publicado en la plataforma SECOP II.
Para el reporte del cuarto trimestre, se proyecta incluir en el cálculo del indicador los documentos expedidos y publicados en SECOP para los contratos de bienes y servicios de la subdirección.</t>
  </si>
  <si>
    <t>Número de documentos publicados</t>
  </si>
  <si>
    <t>70/70</t>
  </si>
  <si>
    <t>Se observa la comunicación interna No. 2024IE027919O1, emitida el 18 de septiembre de 2024 por el Subdirector Administrativo y Financiero, en la que se solicita a los supervisores de la SAF diligenciar la lista de chequeo de los contratos a partir de julio de 2024. De igual manera, se evidencia el formato mencionado, así como un archivo en Excel que registra la contabilización de los tiempos relacionados con la generación de documentos y la fecha de publicación en Secop II.</t>
  </si>
  <si>
    <t xml:space="preserve">El 18/09/2024 se envió memorando dirigido a los supervisores de contrato y personal de apoyo a la supervisión de la Subdirección Administrativa y Financiera con asunto "Cumplimiento Acción de Mejora Supervisores Auditoría No. 070." mediante la cual se solicita el diligenciamiento de la lista de chequeo  definida para reforzar el cumplimiento de los tiempos de publicación en SECOP II de la documentación expedida para los contratos a su cargo.
Se identificó que, de los 162 documentos expedidos entre el 01 de julio de 2024 y el 31 de diciembre de 2024 el 100% fue publicado en la plataforma SECOP II. 54 de los documentos expedidos corresponden a adquisición de bienes y servicios, el restante a órdenes de prestación de servicios persona natural.
</t>
  </si>
  <si>
    <t>162/162</t>
  </si>
  <si>
    <t>7.2.3</t>
  </si>
  <si>
    <t>Hallazgo administrativo con presunta incidencia disciplinaria por el incumplimiento de lo establecido en el anexo técnico en virtud de la ejecución del Contrato de Consultoría No 230653 de 2023.</t>
  </si>
  <si>
    <t>No contar con una herramienta de gestión que le permita tener un apoyo para llevar a cabo la eficiente y eficaz ejecución del contrato.</t>
  </si>
  <si>
    <t xml:space="preserve">Definir e implementar una herramienta que permita hacer un eficiente y oportuno seguimiento a la ejecución de los contratos a cargo de la Subdirección de Análisis Sectorial. </t>
  </si>
  <si>
    <t>Uso de la herramienta de gestión de proyectos</t>
  </si>
  <si>
    <t>Seguimientos realizados con la herramienta definida.</t>
  </si>
  <si>
    <t xml:space="preserve">Subdirección de Análisis Sectorial </t>
  </si>
  <si>
    <t>DEEF</t>
  </si>
  <si>
    <t>El supervisor de contratos creó un excel con la información de los contratos bajo su supervisión, que contiene una lista de chequeo con cada uno de los elementos a tener en cuenta la ejecución de los contratos, esto incluye obligaciones, productos, comités, etc. Este excel será montado en la herramienta PowerBi para que muestre claramente el progreso y cumplimiento de cada uno de estos elementos. Adicionalmente, podrá emitir alertas basado en fecha cuando no se esté cumpliendo alguno de esos elementos. La herramienta PowerBI está en construcción, con el fin de realizar una ejecución eficiente y oportuna.</t>
  </si>
  <si>
    <t>A la fecha no se han realizado seguimientos con la herramienta</t>
  </si>
  <si>
    <t>La dependencia no reportó avances en la acción, por lo que se sugiere agilizar las medidas necesarias para su cumplimiento, ya que se prevé su finalización para el 31/12/2024.</t>
  </si>
  <si>
    <t>Se recomienda priorizar las actividades descritas por el área, y definidas en la fórmula del indicador de la acción, considerando que la fecha de terminación es el 31 de diciembre de 2024.  
Seguimiento realizado por Angélica Reyes</t>
  </si>
  <si>
    <t>Con motivo del hallazgo formulado la Subdirección de Análisis Sectorial construyó y utilizó una herramienta que permitiera hacer seguimiento a la ejecución del contrato 230653 de manera eficaz y eficiente. Esta herramienta da cuenta de los subprocesos realizados en la fase de ejecución del contrato por parte del contratista y el supervisor, asegurando que el debido proceso trazado en el contrato se diera de manera ordenada cumpliendo cabalmente con el objeto contractual. La herramienta, permite identificar cualquier vacío en el proceso de ejecución. La herramienta se puede consultar en el siguiente enlace: https://app.powerbi.com/view?r=eyJrIjoiMjYyMmUzMmUtNDgzYy00YmYwLThlNzAtNzJiZWUwYTk4NDlhIiwidCI6ImNkNDIyZWMzLTM3MTctNDEyZS1iYTU2LTNiZGFiOWEyZjdlZiIsImMiOjR9
Con esta herramienta se hizo el seguimiento a los productos 3, 4, 5, que se encontraban pendientes al momento del hallazgo, con lo cual se realizaron los tres seguimientos planeados al momento de plantear el plan de mejoramiento. Esta herramienta sirvió así mismo para la realización del informe final y el proceso de liquidación contractual.</t>
  </si>
  <si>
    <t>Seguimientos realizados con la herramienta</t>
  </si>
  <si>
    <t xml:space="preserve">Se comparte link, en donde se puede visualizar la herramienta construida para el seguimiento de la ejecución del contrato 230653 hasta su liquidación.  </t>
  </si>
  <si>
    <t>7.2.4</t>
  </si>
  <si>
    <t>Hallazgo administrativo por materialización del riesgo RPC-E004 incumplir con el objeto contractual por parte del contratista seleccionado, el cual se definió en la matriz de análisis de riesgo contractual, para el contrato 230356 de 2023 en la etapa precontractual.</t>
  </si>
  <si>
    <t>Se evidencia que aun con los seguimientos y acciones formales, para que el contratista cumpla las obligaciones contractuales, no fue posible, para lo que se adelantaron lo procesos administrativos definidos, citación contractual sancionatorio y finalización el contrato en enero/2024. Al no lograr que el contratista adelantara los compromisos pactados, administrativamente y con el apoyo de la Subdirección de Asuntos Contractuales se iniciará la solicitud de cláusula penal.</t>
  </si>
  <si>
    <t>Dar inicio al  nuevo proceso sancionatorio con el propósito de hacer efectiva la cláusula penal, de acuerdo al concepto 2024IE014941 del 23.05.2024 de la Dirección Jurídica.</t>
  </si>
  <si>
    <t>Proceso sancionatorio abierto</t>
  </si>
  <si>
    <t>Subdirección de Educación Tributaria y Servicio</t>
  </si>
  <si>
    <t>Mediante Resolución DDI016956 del 12 de Agosto de 2024, se decidió archivar la actuación administrativa contractual sancionatoria No. 2023 – 003,  originada en el posible incumplimiento del contrato de prestación de servicios No. 230356 de 2023.
Mediante memorando 2024IE026039O1 del 3 de septiembre de 2024, se solicitó a la Subdirección de Asuntos Contractuales (SAC), el inicio del proceso sancionatorio para dar aplicación a la claúsula penal.
El 23 de septiembre se reunió la Subdirección de Educación Tributaria y Servicio y la SAC, para revisar los documentos del proceso de aplicación de la cláusula penal.
Con corte a 10 de octubre los documentos que soportan la actuación (acerbo probatorio) estan en proceso de validación por las dos áreas.</t>
  </si>
  <si>
    <t xml:space="preserve">La Oficina de Control Interno en el seguimiento evidencia los documentos de la solicitud a la SAC del inicio del proceso sancionatorio a la empresa INFOMETRICA, como el proyecto de Informe de supervisión elaborado por la Subdirección de Educacion Tributaria y Servicio para realizar la aplicación a la cláusula penal; el cual se encuentra en revisión y aprobación, por las partes interesadas.   </t>
  </si>
  <si>
    <t xml:space="preserve">La Oficina de Control Interno en el seguimiento evidencia que  se  registro el  avance del 20% y  teniendo en cuenta que la fecha de terminación  es el  30  de  Enero  del 2025, alerta a los responsables de la acción Subdirección de Educación Tributaria y Servicio y la SAC  y  sugiere  darle prioridad  y agilizar el  80 % de  las actividades por gestionar para  cumplir  la  meta dento del plazo establecido .  </t>
  </si>
  <si>
    <t>Mediante oficio 2024EE414392O1 del 22 de noviembre de 2024, el ordenador del gasto citó al CONSORCIO INFOMETRIKA-DEPROYECTOS SDH-LP-0008-2022 identificado con NIT. 901.694.316-8 y a SEGUROS DEL ESTADO S.A. identificado con NIT 860.009.578-6, para audiencia de instalación del proceso sancionatorio con la finalidad de imponer la cláusula penal prevista en el contrato de prestación de servicios No. 230356 de 2023, programada para el 02 de diciembre de 2024 a las 3:00 PM, sin embargo, debido a la solicitud de aplazamiento elevada por el apoderado judicial del CONSORCIO INFOMETRIKA-DEPROYECTOS que manifestó encontrarse fuera del país atendiendo compromisos académicos y profesionales, la audiencia se reprogramó y efectivamente se desarrolló en presencia de todos los convocados, el martes 17 de diciembre de 2024 a las 8:30 AM. La audiencia continuará su curso normal conforme a las disposiciones contenidas en el artículo 86 de la Ley 1474 de 2011 el próximo 21 de enero de 2025 a las 8:30 AM.</t>
  </si>
  <si>
    <t>Hasta tanto no se realice la audicencia programada para el 21-01-2025  no se puede determinar si se da inicio al proceso sancionatorio solicitado por el ente de control. 
Seguimiento realizado por Sandra Herrera con el apoyo de Zulma Parales</t>
  </si>
  <si>
    <t>7.2.5</t>
  </si>
  <si>
    <t>Hallazgo administrativo por falta de precisión y claridad en el sobrante por valor de $42.075.765 proveniente del contrato de prestación de servicios No. 220404 de 2022.</t>
  </si>
  <si>
    <t>Deficiencias por parte del supervisor, en el uso de la herramienta de pagos en Bogdata</t>
  </si>
  <si>
    <t>Capacitacitar en manejo de los recursos desde el sistema módulo FI - BogData.</t>
  </si>
  <si>
    <t>Capacitaciones manejo de módulo SAF</t>
  </si>
  <si>
    <t>Número sesiones realizadas /Número de sesiones proyectadas*100</t>
  </si>
  <si>
    <t>Número de sesiones</t>
  </si>
  <si>
    <t xml:space="preserve">Se recomienda priorizar la realización de las capacitaciones (módulo SAF) definidas en la fórmula del indicador de la acción, considerando que la fecha de terminación es el 31 de diciembre de 2024.  
Seguimiento realizado por Angélica Reyes
</t>
  </si>
  <si>
    <t>Para la preparación de las actividades 2, 3 y 4 del hallazgo 7.2.5, derivado de los movimientos registrados al contrato No. 220404 de 2022, se identificó que para generar un pago, el supervisor del contrato o apoyo a la supervision debe digitar en Bogdata el número del pedido (registro presupuestal) que se va afectar. Asi mismo, al momento de crear un pedido (registro presupuestal) en el sistema se parametriza que característica para el contratista para el IVA (genera IVA o no genera IVA). Mencionadas las dos consideraciones anteriores, durante la ejecucion del contrato 220404 se evidenció que al generar el pago se hizo caso omiso a la parametrización inicial del contrato en relación a la generacion del IVA, situación que conllevó a que el pago se generara de manera errónea a nivel presupuestal, comprometiendo recursos. Posteriormente, al intentar generar un siguiente pago por la causal antes descrita, no se contó con el recurso disponible para proceder y por consiguiente se ejecutaron recursos de un nuevo pedido (registro presupuestal) correspondiente a una adición. Al visualizar la ejecución del contratoen Bogdata se observa que se dejaron de comprometer recursos de reservas para comprometer recursos de la vigencia, error a nivel de supervision. 
Estos movimientos se registran en el módulo MM al generar la Certificación de cumplimiento, por tanto, las capacitaciones impartidas se enfocaron a reforzar el paso a paso de las transacciones MIGO y MIR7.
El 3 de septiembre y el 30 de noviembre de 2024 se realizaron las capacitaciones en gestión de pagos, se especificó el paso a paso de las transacciones MIGO y MIR7 y errores frecuentes durante el registro de la certificación de cumplimiento en Bogdata (capacitador Jesús Balaguera Bonitto, contratista lider funcional del módulo de pagos de MM).</t>
  </si>
  <si>
    <t>sesiones de capacitación programadas</t>
  </si>
  <si>
    <t xml:space="preserve">Se allega citación para la capacitación en Gestión de pagos y Vigencias futuras, el listado de los funcionarios participantes y la presentación en power point con el temario de la actividad. </t>
  </si>
  <si>
    <t>Inadecuada instrucción por parte del lider funcional del modulo FI - BogData y en la documentación relacionada con el procedimiento</t>
  </si>
  <si>
    <t>Revisar y ajustar la documentación relacionada con el procedimiento</t>
  </si>
  <si>
    <t>Documentos revisados y ajustados</t>
  </si>
  <si>
    <t>Número de documentos revisados y ajustados / Total de documentos relacionados con pagos *100</t>
  </si>
  <si>
    <t>Número de Documentos</t>
  </si>
  <si>
    <t>Se recomienda priorizar el ajuste en la documentación definida en la fórmula del indicador de la acción, considerando que la fecha de terminación es el 31 de diciembre de 2024.  
Seguimiento realizado por Angélica Reyes</t>
  </si>
  <si>
    <r>
      <t xml:space="preserve">Para la preparación de las actividades 2, 3 y 4 del hallazgo 7.2.5, derivado de los movimientos registrados al contrato No. 220404 de 2022, se identificó que para generar un pago, el supervisor del contrato o apoyo a la supervision debe digitar en Bogdata el número del pedido (registro presupuestal) que se va afectar. Asi mismo, al momento de crear un pedido (registro presupuestal) en el sistema se parametriza que característica para el contratista para el IVA (genera IVA o no genera IVA). Mencionadas las dos consideraciones anteriores, durante la ejecucion del contrato 220404 se evidenció que al generar el pago se hizo caso omiso a la parametrización inicial del contrato en relación a la generacion del IVA, situación que conllevó a que el pago se generara de manera errónea a nivel presupuestal, comprometiendo recursos. Posteriormente, al intentar generar un siguiente pago por la causal antes descrita, no se contó con el recurso disponible para proceder y por consiguiente se ejecutaron recursos de un nuevo pedido (registro presupuestal) correspondiente a una adición. Al visualizar la ejecución del contratoen Bogdata se observa que se dejaron de comprometer recursos de reservas para comprometer recursos de la vigencia, error a nivel de supervisión. 
Atendiendo lo planificado, se ajustó el procedimiento 118-P-02 EJECUCIÓN Y CIERRE DEL PRESUPUESTO DE GASTOS E INVERSIONES DE LA ENTIDAD, versión 8, específicamente en la definición 3.30 Reservas presupuestales y la inclusión de la política de operación 5.15 “Buenas prácticas en la ejecución presupuestal de líneas de contratación del Plan Anual de Adquisiciones”:
</t>
    </r>
    <r>
      <rPr>
        <b/>
        <sz val="10"/>
        <color theme="1"/>
        <rFont val="Arial"/>
        <family val="2"/>
      </rPr>
      <t>-Definición 3.30. RESERVAS PRESUPUESTALES:</t>
    </r>
    <r>
      <rPr>
        <sz val="10"/>
        <color theme="1"/>
        <rFont val="Arial"/>
        <family val="2"/>
      </rPr>
      <t xml:space="preserve"> Son los compromisos que al 31 de diciembre no se hayan cumplido, siempre y cuando estén legalmente constituidos y desarrollen el objeto de la apropiación, éstas solo podrán utilizarse para cancelar los compromisos que le dieron origen. 
</t>
    </r>
    <r>
      <rPr>
        <b/>
        <sz val="10"/>
        <color theme="1"/>
        <rFont val="Arial"/>
        <family val="2"/>
      </rPr>
      <t>-Política de operación 5.15. Buenas prácticas en la ejecución presupuestal de líneas de contratación del Plan Anual de Adquisiciones.</t>
    </r>
    <r>
      <rPr>
        <sz val="10"/>
        <color theme="1"/>
        <rFont val="Arial"/>
        <family val="2"/>
      </rPr>
      <t xml:space="preserve"> Los supervisores de contrato y personal de apoyo a la supervisión deben tener en cuenta los siguientes lineamientos: 
</t>
    </r>
    <r>
      <rPr>
        <b/>
        <sz val="10"/>
        <color theme="1"/>
        <rFont val="Arial"/>
        <family val="2"/>
      </rPr>
      <t>a.</t>
    </r>
    <r>
      <rPr>
        <sz val="10"/>
        <color theme="1"/>
        <rFont val="Arial"/>
        <family val="2"/>
      </rPr>
      <t xml:space="preserve"> Durante la ejecución presupuestal de los contratos, no se puede exceder de la vigencia en la cual se suscriben, excepto cuando cuenten con vigencias futuras autorizadas.
</t>
    </r>
    <r>
      <rPr>
        <b/>
        <sz val="10"/>
        <color theme="1"/>
        <rFont val="Arial"/>
        <family val="2"/>
      </rPr>
      <t xml:space="preserve">b. </t>
    </r>
    <r>
      <rPr>
        <sz val="10"/>
        <color theme="1"/>
        <rFont val="Arial"/>
        <family val="2"/>
      </rPr>
      <t xml:space="preserve">Una vez creado el contrato en Bogdata y antes de su ejecución, se debe verificar que, la categoría tributaria que tiene asignado el contrato corresponda: si genera IVA (WA); si no genera IVA (WB). En caso de presentar inconsistencias se debe informar a la Subdirección de Asuntos Contractuales para su corrección.
</t>
    </r>
    <r>
      <rPr>
        <b/>
        <sz val="10"/>
        <color theme="1"/>
        <rFont val="Arial"/>
        <family val="2"/>
      </rPr>
      <t>c.</t>
    </r>
    <r>
      <rPr>
        <sz val="10"/>
        <color theme="1"/>
        <rFont val="Arial"/>
        <family val="2"/>
      </rPr>
      <t xml:space="preserve"> Las reservas presupuestales son saldos que únicamente pueden generarse en situaciones de fuerza mayor o caso fortuito que, impidan la ejecución del contrato durante la vigencia. 
</t>
    </r>
    <r>
      <rPr>
        <b/>
        <sz val="10"/>
        <color theme="1"/>
        <rFont val="Arial"/>
        <family val="2"/>
      </rPr>
      <t xml:space="preserve">d. </t>
    </r>
    <r>
      <rPr>
        <sz val="10"/>
        <color theme="1"/>
        <rFont val="Arial"/>
        <family val="2"/>
      </rPr>
      <t xml:space="preserve">Cuando se presente rezago presupuestal por reservas presupuestales y/o cuentas por pagar, estos deben ejecutarse durante el primer trimestre del año de su constitución. 
</t>
    </r>
    <r>
      <rPr>
        <b/>
        <sz val="10"/>
        <color theme="1"/>
        <rFont val="Arial"/>
        <family val="2"/>
      </rPr>
      <t>e.</t>
    </r>
    <r>
      <rPr>
        <sz val="10"/>
        <color theme="1"/>
        <rFont val="Arial"/>
        <family val="2"/>
      </rPr>
      <t xml:space="preserve"> Cuando se generen solicitudes de pago en Bogdata para contratos de reserva, siempre se deberá relacionar en el campo Número de pedido, el número del certificado de registro presupuestal que corresponda a recursos de reserva hasta consumir el saldo en su totalidad, antes de iniciar el compromiso de recursos correspondientes a una adición (vigencia).  En ningún caso está permitido ejecutar CRP de vigencia cuando se tienen saldos en CRP de reserva para el mismo contrato. </t>
    </r>
  </si>
  <si>
    <t>Procedimiento revisado y ajustado</t>
  </si>
  <si>
    <t>La dependencia evidencia la revisión y ajuste al procedimiento 118-P-02 EJECUCIÓN Y CIERRE DEL PRESUPUESTO DE GASTOS E INVERSIONES DE LA ENTIDAD, versión 8, el cual se encuentra publicado en el aplicativo MIGEMA, vigente a partir del 27/12/2024, dicho ajuste se relaciona específicamente en la definición 3.30 Reservas presupuestales y la inclusión de la política de operación 5.15 “Buenas prácticas en la ejecución presupuestal de líneas de contratación del Plan Anual de Adquisiciones".</t>
  </si>
  <si>
    <t xml:space="preserve">Falta de seguimiento oportuno a los rezagos presupuestales </t>
  </si>
  <si>
    <t>Realizar el seguimiento bimestral a los rezagos presupuestales: cuentas por pagar y reservas</t>
  </si>
  <si>
    <t>Segumientos a los rezagos</t>
  </si>
  <si>
    <t>Número reuniones de seguimiento realizadas /Número de reuniones de seguimiento   proyectadas*100</t>
  </si>
  <si>
    <t>En los meses de agosto y septiembre 2024, se presentó la ejecución presupuestal al corte del 31/07/2024 y 31/08/2024, respectivamente.
Posteriormente, el 27/09/2024, se envió correo electrónico "CONTRATOS DE OPS CON PROYECCIÓN DE SALDO SIN EJECUTAR A 31 DE DICIEMBRE DE 2024"  dirigido a los supervisores de contratos de prestación de servicios (OPS) que proyectan la constitución de reservas en 2024, que procedan a liberar los recursos que no serán ejecutados durante la vigencia, mediante el tramité del Otro Sí y la respectiva solicitud de ajuste al CDP y CRP. Las modificaciones deberán solicitarse hasta el 16/10/2024 y se aclara que de este trámite se exceptúan los contratos con vigencias futuras autorizadas.</t>
  </si>
  <si>
    <t>Número de reuniones de seguimiento</t>
  </si>
  <si>
    <t xml:space="preserve">La dependencia responsable de la información allega Actas de Comite de Dirección Nos. 8 y 9, con la presentación de la ejecución presupuestal de las unidades ejecutoras 01 y 04 correspondientes a julio y agosto de 2024 respectivamente. Asimismo, se ha remitido un correo electrónico a los supervisores de contratos con el asunto: "Contratos de OPS con proyección de saldo a ejecutar al 31 de diciembre de 2024". </t>
  </si>
  <si>
    <t xml:space="preserve">
Seguimiento realizado por Angélica Reyes</t>
  </si>
  <si>
    <t xml:space="preserve">Para la preparación de las actividades 2, 3 y 4 del hallazgo 7.2.5, derivado de los movimientos registrados al contrato No. 220404 de 2022, se identificó que para generar un pago, el supervisor del contrato o apoyo a la supervision debe digitar en Bogdata el número del pedido (registro presupuestal) que se va afectar. Asi mismo, al momento de crear un pedido (registro presupuestal) en el sistema se parametriza que característica para el contratista para el IVA (genera IVA o no genera IVA). Mencionadas las dos consideraciones anteriores, durante la ejecucion del contrato 220404 se evidenció que al generar el pago se hizo caso omiso a la parametrización inicial del contrato en relación a la generacion del IVA, situación que conllevó a que el pago se generara de manera errónea a nivel presupuestal, comprometiendo recursos. Posteriormente, al intentar generar un siguiente pago por la causal antes descrita, no se contó con el recurso disponible para proceder y por consiguiente se ejecutaron recursos de un nuevo pedido (registro presupuestal) correspondiente a una adición. Al visualizar la ejecución del contratoen Bogdata se observa que se dejaron de comprometer recursos de reservas para comprometer recursos de la vigencia, error a nivel de supervision. 
La Subdirección Administrativa y Financiera realizó seguimiento a la ejecución presupuestal con los jefes de área y supervisores de contrato, a través de correo electrónico remitidos por el Subdirector Administrativo y Financiero en los meses de septiembre, octubre y noviembre.  De igual manera, en el Comité Asesor de Contratación celebrado en diciembre 2024, se revisó la estadística y resultados de la ejecución presupuestal de las Unidades Ejecutoras 01 y 04. </t>
  </si>
  <si>
    <t>Reuniones de seguimiento realizadas</t>
  </si>
  <si>
    <t>Se aporta citación al Comité de contratación No. 1 2024 realizado el 18 de diciembre de 2024, en el cual se presentó el informe de seguimiento al Plan Anual de Adquisiciones vigencia 2024, correos electrónicos dirigidos a los supervisores de contratos OPS con proyección de saldos sin ejecutar a 31 de diciembre de 2024,  y la presentación en Power BI con la ejecución presupuestal de las unidades ejecutoras 01 y 04 con corte a 31 de diciembre de 2024.</t>
  </si>
  <si>
    <t>Auditoría Financiera y de gestión</t>
  </si>
  <si>
    <t>Se presenta demora en el cargue y aplicación en cuenta de las resoluciones que dan de baja saldos de los contribuyentes</t>
  </si>
  <si>
    <t>La ODC actualizará información de los registros depurados  en la cuenta corriente de los contribuyentes, para eliminar las partidas abiertas existentes de los registros depurados durante el 2023 y de manera periódica cada vez que se genere un acto administrativo.</t>
  </si>
  <si>
    <t>Actualización estados de cuenta SAP</t>
  </si>
  <si>
    <t xml:space="preserve"> Registros depurados por la ODC/Partidas canceladas SAP</t>
  </si>
  <si>
    <t>DIB - OAFS
DDCO - ODC</t>
  </si>
  <si>
    <t>Se observa archivo Excel “AFECTACION MASIVA RESOLUCIONES 2023”, registrando en la hoja RCB 18617 registros de las vigencias 2003 a 2017 y RR” 176615 registros del 2011 a 2019, para los impuestos predial y vehículos relacionando # de acto adm. y fecha, y estados de cuenta de aplicación para predial 
Así como el memorando 2024IE025735O1 del 30/08/2024 de la DCO, remitiendo a la Subd. de Gestión Contable de Hacienda un archivo Excel con las actuaciones de la ODC respecto a la afectación de la cuenta corriente de contribuyentes de Resoluciones de Depuración de Cartera generadas.</t>
  </si>
  <si>
    <t>Seguimiento realizado por: Nelson Javier Duarte</t>
  </si>
  <si>
    <t>Realizar la revisión y actualización en MIGEMA del procedimiento 116-P-01 Administracion de Bienes, con el fin de incluir las actividades para el ingreso de bienes susceptibles de capitalizaciones o cambios en su vida útil.</t>
  </si>
  <si>
    <t>Procedimiento actualizado en MIGEMA</t>
  </si>
  <si>
    <t>DGC-SAF</t>
  </si>
  <si>
    <t xml:space="preserve">DGC </t>
  </si>
  <si>
    <t xml:space="preserve">En proceso de actualización.  </t>
  </si>
  <si>
    <t>La dependencia no reportó avances en la acción, por lo que se sugiere agilizar las medidas necesarias para su cumplimiento, ya que se prevé su finalización para el 28/02/2025.</t>
  </si>
  <si>
    <t>Se recomienda priorizar la revisión y actualización en MIGEMA del procedimiento 116-P-01 Administracion de Bienes, definida en la formula del indicador de la acción, considerando que la fecha de terminación es el 28 de febrero de 2025.  
Seguimiento realizado por Angélica Reyes
Seguimiento realizado por Angélica Reyes</t>
  </si>
  <si>
    <t>3.2.1.6</t>
  </si>
  <si>
    <t>Hallazgo Administrativo con presunta incidencia disciplinaria, por la no aplicación de las normas para el reconocimiento, medición, revelación y presentación de los hechos económicos del marco normativo para entidades de Gobierno en la cuenta intangibles.</t>
  </si>
  <si>
    <t>Faltó documentación soporte del análisis de los indicios de deterioro del intangible SICAPITAL</t>
  </si>
  <si>
    <t>Realizar mesa de trabajo para el análisis de los indicios de deterioro de los intangibles que cumplan la condición de tener valor superior a 35 SMMLV, emitiendo un documento con el análisis técnico del deterioro a aplicar a intangibles</t>
  </si>
  <si>
    <t xml:space="preserve">Documento técnico de análisis emitido </t>
  </si>
  <si>
    <t>Documento emitido</t>
  </si>
  <si>
    <t>DGC-SAF
DIT-SOTIC-SITIC-SETIC
DDC-SGCH</t>
  </si>
  <si>
    <t>El 20 de noviembre de 2016 la Subdirección Administrativa y Financiera realizó mesa de trabajo con la Subdirección de Soluciones de TIC y la Subdirección de Gestión Contable, con el fin de revisar las actividades que debían emprenderse para emitir los documentos técnicos de intangibles susceptibles a deterioro. El 22 de noviembre se envió a las áreas implicadas, los archivos Excel con la relación de los bienes sujetos a deterioro para su revisión, análisis, emisión de concepto o solicitud de baja según aplique.
La Subdirección de Soluciones de TIC emitió el documento técnico de deterioro (documento de uso) para el software SI CAPITAL, el cual se adjunta.</t>
  </si>
  <si>
    <t>Se aporta correo electrónico con citación a mesa de trabajo para revisar las actividades a realizar, archivos en excel con la relación de bienes sujetos a deterioro, documento de Soporte del cálculo del uso de SiCapital vs SAP, y el Documento técnico de análisis emitido.</t>
  </si>
  <si>
    <t>Realizar la revisión y actualización en MIGEMA del procedimiento 116-P-01 Administracion de Bienes, con el fin de incluir las actividades correspondientes al análisis técnico de los indicios de deterioro de bienes intangibles que cumplan la condición de tener valor superior a 35 SMMLV</t>
  </si>
  <si>
    <t>Procedimiento 116-P-01 actualizado en MIGEMA</t>
  </si>
  <si>
    <t>Realizar el cálculo del deterioro y efectuar los registros contables que apliquen con base en informe técnico</t>
  </si>
  <si>
    <t>Deterioro intangibles registrado</t>
  </si>
  <si>
    <t>Comprobante de registro emitido</t>
  </si>
  <si>
    <t>Auditoria de Cumplimiento</t>
  </si>
  <si>
    <t>Hallazgo administrativo con presunta incidencia disciplinaria, y fiscal por gestión de cobro ineficaz por parte de la Secretaría Distrital de Hacienda, respecto de los contribuyentes omisos sobre el Impuesto de Vehículos Automotores para la vigencia 2017, lo que conllevó a la prescripción de la acción de cobro y consiguiente detrimento patrimonial, en cuantía de MIL QUINIENTOS VEINTIOCHO MILLONES SEISCIENTOS ONCE MIL SETECIENTOS OCHENTA PESOS M/CTE. ($1.528.611.780).</t>
  </si>
  <si>
    <t>Deficiencia en la información disponible para la fiscalización de los omisos del impuesto de vehículos que ocasionan retrasos en la generación de las actuaciones que permitan efectuar la acción de cobro dentro de los términos de Ley.</t>
  </si>
  <si>
    <t>(Vehículos omisos gestionados / Población de vehículos entregados)  *100</t>
  </si>
  <si>
    <t>Oficina de Liquidación
Oficina de Control Masivo</t>
  </si>
  <si>
    <t>1.797/2.084</t>
  </si>
  <si>
    <t>(Vehículos omisos gestionados priorizados como 4.2 a 4.5 / Población de vehículos entregados, con priorización 4.2 a 4.5 ) *100</t>
  </si>
  <si>
    <t>Oficina General de Fiscalización 
Oficina de Control Masivo</t>
  </si>
  <si>
    <r>
      <t>La Oficina de Control Masivo ,</t>
    </r>
    <r>
      <rPr>
        <sz val="10"/>
        <color rgb="FF000000"/>
        <rFont val="Arial"/>
        <family val="2"/>
      </rPr>
      <t xml:space="preserve"> tiene asignados </t>
    </r>
    <r>
      <rPr>
        <b/>
        <sz val="10"/>
        <color rgb="FF000000"/>
        <rFont val="Arial"/>
        <family val="2"/>
      </rPr>
      <t xml:space="preserve">219.905 </t>
    </r>
    <r>
      <rPr>
        <sz val="10"/>
        <color rgb="FF000000"/>
        <rFont val="Arial"/>
        <family val="2"/>
      </rPr>
      <t xml:space="preserve">registros  para generar acciones persuasivas a los registros clasificados  como omisos del impuesto sobre vehículos automotores con priorización 4.1 a 4.5, de los cuales se realizaron:   57.825 registros se enviaron vía correo electrónico, 9.919 por mensaje de texto, 115.303 registros por oficio fisco, 35.618 fueron devueltos a la OIT y 1.240 registros  no se le realizó gestión persuasiva debido a lo siguiente:" 336 presentaron declaración, 896 se gestionaron a otros propietarios y 8 se gestionaron con acto administrativo (liquidación oficial de aforo y auto de archivo)", cumpliendo así con el 100% de la gestión de los registros persuasivos de la población 2024, de la </t>
    </r>
    <r>
      <rPr>
        <b/>
        <sz val="10"/>
        <color rgb="FF000000"/>
        <rFont val="Arial"/>
        <family val="2"/>
      </rPr>
      <t>OCM.</t>
    </r>
    <r>
      <rPr>
        <b/>
        <sz val="10"/>
        <rFont val="Arial"/>
        <family val="2"/>
      </rPr>
      <t xml:space="preserve">
La Oficina General de Fiscalización</t>
    </r>
    <r>
      <rPr>
        <b/>
        <sz val="10"/>
        <color rgb="FF000000"/>
        <rFont val="Arial"/>
        <family val="2"/>
      </rPr>
      <t>,</t>
    </r>
    <r>
      <rPr>
        <sz val="10"/>
        <color rgb="FF000000"/>
        <rFont val="Arial"/>
        <family val="2"/>
      </rPr>
      <t xml:space="preserve"> una vez asignada en reparto la población objeto de esta acción, que corresponde a </t>
    </r>
    <r>
      <rPr>
        <b/>
        <sz val="10"/>
        <color rgb="FF000000"/>
        <rFont val="Arial"/>
        <family val="2"/>
      </rPr>
      <t>1.158</t>
    </r>
    <r>
      <rPr>
        <sz val="10"/>
        <color rgb="FF000000"/>
        <rFont val="Arial"/>
        <family val="2"/>
      </rPr>
      <t xml:space="preserve"> registros con 73 contribuyentes, gestionó mediante actuaciones definitivas  profiriendo los siguientes actos:
73 EMPLAZAMIENTOS PARA DECLARAR que corresponden a 1.158 registros y 73 Contribuyentes.  
Finalmente se da por concluida la gestión para esta Oficina dentro de este plan de mejoramiento. </t>
    </r>
  </si>
  <si>
    <t>221.063/221.063</t>
  </si>
  <si>
    <t>3.2.2</t>
  </si>
  <si>
    <t>Hallazgo administrativo con presunta incidencia disciplinaria por inconsistencias en la información, lo cual genera incertidumbre y afectación de la gestión por parte de la SDH en la determinación sobre el impuesto de vehículos.</t>
  </si>
  <si>
    <t>El valor del avalúo de la  tabla del Ministerio no coincide con las características  de los vehículos registrados en el sistema de información para determinar el mismo</t>
  </si>
  <si>
    <t>Solicitar anualmente a través de oficio al Ministerio  de Transporte, el código de homologación  asociado a la tabla para obtener el valor del avalúo de las placas sin  homologar</t>
  </si>
  <si>
    <t>Solicitud enviada</t>
  </si>
  <si>
    <t>Número de Solicitud enviada al Ministerio de Transporte</t>
  </si>
  <si>
    <t>Oficina de Administración Funcional del Sistema</t>
  </si>
  <si>
    <t>Con radicado 2024EE471732O1 del 26/12/2024 se solicitó al Ministerio de Transporte el ID, tipo y marca de las líneas asociadas a las tablas del Ministerio de Transporte vigencias 2024 y 2025, correspondientes a placas que no ha sido posible homologar.</t>
  </si>
  <si>
    <r>
      <t>Se evidencia q</t>
    </r>
    <r>
      <rPr>
        <sz val="10"/>
        <rFont val="Arial"/>
        <family val="2"/>
      </rPr>
      <t>ue mediante radicado 2024EE471732O1</t>
    </r>
    <r>
      <rPr>
        <sz val="10"/>
        <color rgb="FFFF0000"/>
        <rFont val="Arial"/>
        <family val="2"/>
      </rPr>
      <t xml:space="preserve"> </t>
    </r>
    <r>
      <rPr>
        <sz val="10"/>
        <rFont val="Arial"/>
        <family val="2"/>
      </rPr>
      <t xml:space="preserve"> s</t>
    </r>
    <r>
      <rPr>
        <sz val="10"/>
        <color theme="1"/>
        <rFont val="Arial"/>
        <family val="2"/>
      </rPr>
      <t xml:space="preserve">e solicitó al Ministerio de Transporte la información correspodiente a ID, tipo y marca de las líneas asociadas a las tablas del Ministerio para las vigencias 2024 y 2025. </t>
    </r>
  </si>
  <si>
    <t>Actualizar la base con la información de las setenta y nueve (79)  placas objeto del hallazgo y enviarla a la Oficina de Inteligencia Tributaria para actualizar la base de inexactos.</t>
  </si>
  <si>
    <t>Base de datos con información consistente</t>
  </si>
  <si>
    <t>(Número de placas actualizadas en la base de datos del sistema tributario / Número de placas indicadas en el hallazgo 3.2.2 de la auditoria 73 PAD2024) *100</t>
  </si>
  <si>
    <t>Se gestionaron en la base de datos 8 placas objeto del hallazgo y se enviaron a la Oficina de Inteligencia Tributaria para su actualización</t>
  </si>
  <si>
    <t>8/  79</t>
  </si>
  <si>
    <t>8 de 79</t>
  </si>
  <si>
    <t>De acuerdo con lo informado por la Dependencia, se gestionaron 8 placas identificadas en el hallazgo. En el archivo Exccel denominado "Primera Entrega" hoja de cálculo "Evidencias primera entrega" se adjuntó la imagen del correo electrónico del 01/10/2024, enviado al Jefe de la Oficina de Inteligencia Tributaria dando acceso a la emisión de facturas de la vigencia 2017.</t>
  </si>
  <si>
    <t>Se suguiere a dependencia, que para las próximas entregas, se aporten evidencias citando la acción del plan de mejoramiento, para una mayor claridad.
Seguimiento realizado por Sandra Herrera con el apoyo de Zulma Parales</t>
  </si>
  <si>
    <t>3.2.3</t>
  </si>
  <si>
    <t>Hallazgo administrativo por gestión de cobro ineficaz por parte de la Secretaría Distrital de Hacienda, respecto de los contribuyentes clasificados como inexactos sobre el Impuesto de Vehículos Automotores, para la vigencia 2017.</t>
  </si>
  <si>
    <t>Deficiencia en la información disponible para la fiscalización de los inexactos del impuesto de vehículos que ocasionan retrasos en la generación de las actuaciones que permitan efectuar la acción de cobro dentro de los términos de Ley.</t>
  </si>
  <si>
    <t>Registro de vehículos inexactos gestionados en etapa de liquidación</t>
  </si>
  <si>
    <t>(Vehículos inexactos gestionados / Población de vehículos entregados ) *100</t>
  </si>
  <si>
    <t>1.341/2.303</t>
  </si>
  <si>
    <t>La OCI evidencia que se estan ejecutando las acciones de la etapa de Liquidación y generaron las acciones y actos administrativos de Determinación a los registros entregados, para gestionar por la oficina de Liquidación y Control Masivo, para cumplir lo programado dentro del plazo establecido.
Seguimiento realizado por Ana Mercedes Rojas..</t>
  </si>
  <si>
    <t>Registro de vehículos inexactos gestionados de manera persuasiva</t>
  </si>
  <si>
    <t>(Vehículos inexactos gestionados priorizados como 4.2 a 4.5 / Población de vehículos entregados, con priorización 4.2 a 4.5)  *100</t>
  </si>
  <si>
    <t>Oficina General de Fiscalización
Oficina de Control Masivo</t>
  </si>
  <si>
    <t>6.884/6.884</t>
  </si>
  <si>
    <t>La OCI evidencia que se ejecutarón las acciones de la  etapa de Liquidación y generaron las acciones y actos administrativos de Determinación a los registros entregados, para gestionar por la oficina de Liquidación y Control Masivo, cumpliendo el 100% dentro del plazo establecido.
Seguimiento realizado por Sandra Herrera con el apoyo de Zulma Parales</t>
  </si>
  <si>
    <t xml:space="preserve">1. FORMULACIÓN PLAN DE MEJORAMIENTO </t>
  </si>
  <si>
    <r>
      <t xml:space="preserve">Se adelantó la verificación de los productos y servicios programados, considerando los recursos asignados y los posibles  retrasos, acorde con la magnitud de la meta programada para la vigencia en los proyectos asociados al Plan de Desarrollo "Bogotá Camina Segura".
Una vez realizado el seguimiento a 31 de diciembre de los productos incluidos en las magnitudes de las actividades de todos los proyectos de inversión de la Secretaría Distrital de Hacienda con programación para la vigencia 2024, el cumplimiento del indicador a 31 de diciembre fue del 118,6%, identificando que el proyecto que genera un gran impacto en el resultado es el 7986 "Mejoramiento de los Ingresos Tributarios en Bogotá ", actividades </t>
    </r>
    <r>
      <rPr>
        <b/>
        <sz val="10"/>
        <color rgb="FF000000"/>
        <rFont val="Arial"/>
        <family val="2"/>
      </rPr>
      <t>"</t>
    </r>
    <r>
      <rPr>
        <sz val="10"/>
        <color rgb="FF000000"/>
        <rFont val="Arial"/>
        <family val="2"/>
      </rPr>
      <t xml:space="preserve"> Ejecutar 774.175 acciones para fortalecer la atención presencial y el control en territorio e informar y orientar acerca de las obligaciones tributarias" y "Efectuar 116.589 acciones para controlar el cumplimiento de las obligaciones de los responsables de impuestos distritales" cuyo porcentaje de cumplimiento fue del 118% y 122% respectivamente, pues se logró intervenir un número de ciudadanos y contribuyentes mayor al programado para la vigencia
Se adjunta como soporte de seguimiento archivo "Verificación avance físico actividades Inversión consolidado_31122024", el cual incluye la programación y ejecución de magnitudes de las actividades de los proyectos y la relación de productos asociados a dicha programación y ejecución.
Así mismo se relacionan los soportes de los productos recibidos por proyecto de Inversión.</t>
    </r>
  </si>
  <si>
    <t>Se evidenció que a la fecha de seguimiento se realizó análisis a través de las partidas encontrando que la conciliacion bancaria del BBVA 0309045714, no posee partidas que corresponden a la vigencia 2023, por lo que se concluye su cumplimiento al 100%</t>
  </si>
  <si>
    <t>Se dio cumplimiento a la acción planteada por parte de la Dirección Distrital de Contabilidad.
Seguimiento realizado por:  Sandra Soraya Herrera</t>
  </si>
  <si>
    <t>Se evidenció que a la fecha de seguimiento se realizó análisis a traves de las partidas encontrando que la conciliacion bancaria del BBVA 0309045714, no posee partidas que corresponden a la vigencia 2023, por lo que se concluye su cumplimiento al 100%</t>
  </si>
  <si>
    <t xml:space="preserve">Al corte de  diciembre 31 se culminó con el análisis de las 106 partidas conciliatorias de la cuenta BBVA 5714 - vigencia anterior para identificar su documento de contabilización en el módulo FICA del Core Tributario. Se anexa archivo excel como soporte de las partidas compensadas </t>
  </si>
  <si>
    <t>Se evidencia en archivo excel entregado por FICA y FI que se realizó la identificación de 106 partidas del Core Tributrio al corte del 31 de diciembre de 2023</t>
  </si>
  <si>
    <t>Se evidencia cumplimiento,  de acuerdo con el archivo excel con los 106 registros identificados.
Seguimiento realizado por:  Sandra Soraya Herrera</t>
  </si>
  <si>
    <t>Se adelantaron  siete (7) mesas de trabajo para la verificación de las partidas identificadas, ejecutar la compensación y  el seguimiento las mismas así:  octubre, 4,15, 18 y 25 , noviembre 14  y diciembre 11 y 23 de 2024. con lo anterior se completan las 12 mesas programas y se logra cumplir el 100% de la acción. Se anexan 7 archivos  en pdf.</t>
  </si>
  <si>
    <t>Seguimiento realizado por: Sandra Soraya Herrera</t>
  </si>
  <si>
    <t>Al corte de  diciembre 31 se culminó con la compensación de las 106 partidas conciliatorias de la cuenta BBVA 5714 - vigencia anterior dado que se identificó su documento de contabilización en el módulo FICA del Core Tributario, con lo cual, se logra cumplir el 100% de la meta.
Se anexa archivo excel como soporte de las partidas compensadas y copia de la conciliación a diciembre 2024 donde no se observan partidas conciliatorias de la vigencia 2023.
Se anexa archivo excel como soporte de las partidas compensadas y copia de la conciliación a diciembre 2024 de la cuenta BBVA,  donde no se observan partidas conciliatorias de la vigencia 2023.</t>
  </si>
  <si>
    <t xml:space="preserve">En la mesa de trabajo del 18  de  noviembre se  ajustaron  3 claves de reconciliación (231026DV2285 / 240307BO2237 / 240402DV2253) por un valor $8,759 millones, que no han sido transferidas a FICA.
En la mesa de trabajo del 25 de noviembre  se ajustó una clave de reconciliación  con documento FI 9000181642 por valor de $7.276.000, que no se había transferido a finanzas.
Con lo anterior, se culminó con el traslado de las claves a FI, completándose 11.513 claves y cumplimiento del 100% de la meta establecida.
Se adjuntan 3 archivos en PDF  identificados con el número del hallazgo y la actividad  1 y 2 </t>
  </si>
  <si>
    <t>316/316</t>
  </si>
  <si>
    <t>Con fecha 8 de noviembre y 11 de diciembre de 2024, se remitieron a la Subdireccion de Gestión Contable de Hacienda los informes correspondientes a los meses de octubre y noviembre de 2024, con los documentos y saldos de las partidas pendientes de clarificar en SIT II de los impuestos de ICA, RETEICA y Azar y Espectáculos.</t>
  </si>
  <si>
    <t xml:space="preserve">Con corte a 30 de septiembre de 2024 la depedencia reportó la entrega de 3 informes con fechas 5 de agosto, 6 de septiembre y  2 de octubre de 2024, para este seguimiento  se evidencian dos correos electrónicos de fechas 8/11/2024 y 11/12/2024 con el reporte de saldos de las partidas pendientes de clarificar en SIT II de los impuestos de ICA, RETEICA y Azar y Espectáculos. </t>
  </si>
  <si>
    <t>Se recomienda a la dependencia dar continuidad a la acción, toda vez que  la fecha de terminación es el 31/01/2025.
Seguimiento realizado por Sandra Herrera con el apoyo de Zulma Parales</t>
  </si>
  <si>
    <t>Se emitio Circular DGC - 000005 del 18 de noviembre de 2024, dirigida a los Directivos y supervisores del Concejo de Bogotá, dando las instrucciones para la radicación completa y correcta de los documentos necesarios para gestionar las cuentas de cobro de los contratistas por OPS y de otras modalidades de contratación. La Circular fue firmada por el Director de Gestión Corporativa por la SHD y por la Directora Financiera del Concejo de Bogotá.</t>
  </si>
  <si>
    <t>Se observa la Circular Interna No. DGC-000005 del 18 de noviembre de 2024, con asunto: Instrucciones para la radicación completa y correcta de los documentos necesarios para gestionar las cuentas de cobro de los contratistas del Concejo de Bogotá.</t>
  </si>
  <si>
    <t xml:space="preserve">Para el periodo evaluado se identifican presentaciones ante el Comité Directivo del 18/10/2024 y del 05/12/2024. En la primera presentación se evidencia la socialización a través de un tablero, de las reservas de inversión UE-01, reservas presupuestales UE-01, ejecución grandes agregados UE-004, reservas presupuestales UE-004. En la presentación del 05/12/2024 se observa la ejecución detallada UE-01,  reservas presupuestales UE-01 y reservas de inversión UE-01. Las presentaciones y su socialización permiten realizar un seguimiento al estado y avance de los proyectos. </t>
  </si>
  <si>
    <t>La herramienta planteada como acción para dar solución al hallazgo, como es el tablero de control, se esta realizando y es socializada ante el Comité Directivo, para prender las alertas y tomar las decisiones que haya lugar. No obstante para la UE-04 solo se observó una socialización de resultados de los proyectos de inversión, de las 4 presentaciones realizadas. 
Seguimiento realizado por: Fabio Salazar</t>
  </si>
  <si>
    <t>86.362/72.841</t>
  </si>
  <si>
    <t xml:space="preserve">Se observa la comparación de la magnitud programada y la ejecutada en el cuadro de excel de evidencia respectivo enviado por la OAP, para cada proyecto de la SDH.  El proyecto mas representativo para el logro de la meta es el 7986, donde reportan un total de productos y servicios realizados durante la vigencia 2024, sobre un total programado, y supera la meta establecida del 100%. En cuanto a las evidencias para los proyectos 7661, 7986, 8003, 8067, 8082, se observa documentación que soporta el cumplimiento de las magnitudes ejecutadas. </t>
  </si>
  <si>
    <t>El seguimiento bimestral al 20% de los contratos en ejecución ha permitido verificar el cumplimiento de la normativa relacionada con la publicación de documentos de la fase de ejecución en SECOP II. Se reportó las obsevaciones a las dependencias mediante memorando solicitando ajustes y asi garantizar la transparencia de los contratos en ejecución.
Para el último bimestre se encuentran en ejecución 863 contratos de los cuales se revisarón 172 contratos (20%) de los cuales 18 se encuentran con observaciones.
Número de Contratos publicados en SECOP II: 863
Número de Contratos en ejecución:863</t>
  </si>
  <si>
    <t xml:space="preserve">En el seguimiento con corte a septiembre de 2024, se solicitó por parte del área  a la Subdirección de Asuntos Contractuales (SAC), el inicio del proceso sancionatorio. No obstante en el presente seguimiento se programó una audiencia para el 17/12/2024, la cual fue suspendida y reprogramada para el 21/01/2025. Al no presentar avance se mantiene el resultado del trimestre anterior.
</t>
  </si>
  <si>
    <t>195.232/195.232</t>
  </si>
  <si>
    <t xml:space="preserve">Se recomienda priorizar la revisión y actualización en MIGEMA del procedimiento 116-P-01 Administracion de Bienes, definida en la formula del indicador de la acción, considerando que la fecha de terminación es el 28 de febrero de 2025.  
Seguimiento realizado por Angélica Reyes
</t>
  </si>
  <si>
    <r>
      <rPr>
        <b/>
        <sz val="10"/>
        <color theme="1"/>
        <rFont val="Arial"/>
        <family val="2"/>
      </rPr>
      <t>La Oficina de Control Masivo,</t>
    </r>
    <r>
      <rPr>
        <sz val="9"/>
        <color rgb="FF000000"/>
        <rFont val="Arial"/>
        <family val="2"/>
      </rPr>
      <t xml:space="preserve">  tiene asignados </t>
    </r>
    <r>
      <rPr>
        <b/>
        <sz val="9"/>
        <color rgb="FF000000"/>
        <rFont val="Arial"/>
        <family val="2"/>
      </rPr>
      <t>526</t>
    </r>
    <r>
      <rPr>
        <sz val="9"/>
        <color rgb="FF000000"/>
        <rFont val="Arial"/>
        <family val="2"/>
      </rPr>
      <t xml:space="preserve"> registros  clasificados  como omisos del impuesto sobre vehículos automotores , de los cuales 120 registros cuentan con acta de archivo, 117 registros fueron devueltos  a la OIT  por distintas causales y 2 registros cuentan con auto de archivo.
</t>
    </r>
    <r>
      <rPr>
        <b/>
        <sz val="9"/>
        <color rgb="FF000000"/>
        <rFont val="Arial"/>
        <family val="2"/>
      </rPr>
      <t>La Oficina de Liquidación</t>
    </r>
    <r>
      <rPr>
        <sz val="9"/>
        <color rgb="FF000000"/>
        <rFont val="Arial"/>
        <family val="2"/>
      </rPr>
      <t xml:space="preserve">, le entregaron </t>
    </r>
    <r>
      <rPr>
        <b/>
        <sz val="9"/>
        <rFont val="Arial"/>
        <family val="2"/>
      </rPr>
      <t xml:space="preserve">1.558 </t>
    </r>
    <r>
      <rPr>
        <sz val="9"/>
        <color rgb="FF000000"/>
        <rFont val="Arial"/>
        <family val="2"/>
      </rPr>
      <t>registros de omisos vehículos  de la etapa de fiscalización, al total de registros se les  profirió  liquidación de aforo,  gestionando así el 100% de la población, debido a que todos estos registros presentaban vencimiento durante el 2024.</t>
    </r>
  </si>
  <si>
    <t>La OCI evidencia que se estan ejecutando las acciones de la etapa de Liquidación y generaron las acciones y actos administrativos de Determinación a los registros entregados, para gestionar por la Oficina de Liquidación y Control Masivo, para cumplir lo programado dentro del plazo establecido
Seguimiento realizado por Ana Mercedes Rojas..</t>
  </si>
  <si>
    <t>Se evidencia el radicado mediante el cual se solicitó al Ministerio de Transporte la información correspondiente a la identificación (ID), tipo y marca de las líneas asociadas a las tablas del Ministerio para las vigencias 2024 y 2025. Se espera que, una vez recibida la respuesta, la información sea actualizada en el aplicativo SAP, lo que permitirá unificar los datos y garantizar su precisión. Esto facilitará la disponibilidad de información certera y confiable, tanto para el cliente interno como para el contribuyente. 
Seguimiento realizado por Sandra Herrera con el apoyo de Zulma Parales</t>
  </si>
  <si>
    <r>
      <t xml:space="preserve">Realizar </t>
    </r>
    <r>
      <rPr>
        <sz val="11"/>
        <color indexed="8"/>
        <rFont val="Arial"/>
        <family val="2"/>
      </rPr>
      <t xml:space="preserve"> las acciones de determinación (Liquidaciones oficiales de Aforo, autos de archivo) para el 90% de los registros clasificados como omisos,  recibidos de la etapa de fiscalización de la población asignada en  2024</t>
    </r>
  </si>
  <si>
    <r>
      <t xml:space="preserve">Realizar </t>
    </r>
    <r>
      <rPr>
        <sz val="11"/>
        <color indexed="8"/>
        <rFont val="Arial"/>
        <family val="2"/>
      </rPr>
      <t>las acciones persuasivas para el 90% de  registros clasificados como omisos en el impuesto sobre vehículos automotores  recibidos para gestión de la población 2024, con priorización 4.2 a 4.5, de acuerdo con lo establecido en el modelo de priorización de la DIB.</t>
    </r>
  </si>
  <si>
    <r>
      <t>Realizar</t>
    </r>
    <r>
      <rPr>
        <sz val="11"/>
        <color indexed="8"/>
        <rFont val="Arial"/>
        <family val="2"/>
      </rPr>
      <t xml:space="preserve"> las acciones de determinación (Liquidaciones oficiales de Aforo, autos de archivo) para el 90% de los registros clasificados como inexactos,  recibidos de la etapa de fiscalización de la población asignada en  2024</t>
    </r>
  </si>
  <si>
    <r>
      <t>La Oficina de Control Masivo,  tiene asignados</t>
    </r>
    <r>
      <rPr>
        <b/>
        <sz val="10"/>
        <color rgb="FF000000"/>
        <rFont val="Arial"/>
        <family val="2"/>
      </rPr>
      <t xml:space="preserve"> 2.299 </t>
    </r>
    <r>
      <rPr>
        <sz val="10"/>
        <color rgb="FF000000"/>
        <rFont val="Arial"/>
        <family val="2"/>
      </rPr>
      <t xml:space="preserve">registros  clasificados  como inexactos del impuesto sobre vehículos automotores , de los cuales 428 registros cuentan con acta de archivo, 17 registros cuentan con auto de archivo y 892 registros fueron devueltos a OIT por distintas causales.
 </t>
    </r>
    <r>
      <rPr>
        <b/>
        <sz val="10"/>
        <color rgb="FF000000"/>
        <rFont val="Arial"/>
        <family val="2"/>
      </rPr>
      <t>La Oficina de Liquidación</t>
    </r>
    <r>
      <rPr>
        <sz val="10"/>
        <color rgb="FF000000"/>
        <rFont val="Arial"/>
        <family val="2"/>
      </rPr>
      <t>, le entregaron</t>
    </r>
    <r>
      <rPr>
        <b/>
        <sz val="10"/>
        <color rgb="FF000000"/>
        <rFont val="Arial"/>
        <family val="2"/>
      </rPr>
      <t xml:space="preserve"> 4</t>
    </r>
    <r>
      <rPr>
        <sz val="10"/>
        <color rgb="FF000000"/>
        <rFont val="Arial"/>
        <family val="2"/>
      </rPr>
      <t xml:space="preserve">  registros como inexactos  vehículos  de la etapa de fiscalización, al total de registros se les  profirió  liquidación de revisión,  gestionando así el 100% de la población, debido a que todos estos registros presentaban vencimiento durante el 2024.</t>
    </r>
  </si>
  <si>
    <r>
      <t xml:space="preserve">Realizar </t>
    </r>
    <r>
      <rPr>
        <sz val="11"/>
        <color indexed="8"/>
        <rFont val="Arial"/>
        <family val="2"/>
      </rPr>
      <t>las acciones persuasivas para el 90% de  registros clasificados como inexactos en el impuesto sobre vehículos automotores  recibidos para gestión de la población 2024, con priorización 4.2 a 4.5, de acuerdo con lo establecido en el modelo de priorización de la DIB.</t>
    </r>
  </si>
  <si>
    <t xml:space="preserve"> 11513 claves de conciliación /11513 de conciliación identificadas</t>
  </si>
  <si>
    <t xml:space="preserve">Se evidencian las actas de fechas 6, 18 y 25 de noviembre del 2024 y en el contenido de estas el ajuste de las  claves de conciliación. </t>
  </si>
  <si>
    <t>En las evidencias aportadas se pudo observar, el proyecto documento en Word del “110-I-01_V6.0_16Dic 1_VF”,  en proceso de actualización , quedando pendiente la aprobación y publicación  del mismo.</t>
  </si>
  <si>
    <t>4/4*100</t>
  </si>
  <si>
    <t>Se completó el análisis de los registros identificados, realizándose depuración del saldo 2023 de la cuenta 2407200100 por 7.374.698.595,00- La cual cierra a dic 2024 con un saldo de 592.714.046 correspondientes a 7 procesos concursales del 2023 vigentes por 3.99,880.376 y 5 procesos vigentes y registrados en 2024 por valor de 192.833.670. con lo cual, se depuró el 94,86% del saldo de 2023, el 5,14% del 2023 corresponde a procesos vigentes, por lo cual hacen parte del saldo de la cuenta al corte 2024.
Se adjuntan 4 archivos en pdf como evidencia de la gestión y de los procesos vigentes</t>
  </si>
  <si>
    <t>83 registro verificados / 83 documentos de daciones en pago aplicadas en cuenta</t>
  </si>
  <si>
    <t xml:space="preserve">El área informa que se completó el análisis de los registros identificados de la cuenta 2407200100 por 7.374.698.595,00, no obstante en las evidencias pantallazos de correos enviados no es fácil evidenciar los saldos de los procesos vigentes con corte al 2024. </t>
  </si>
  <si>
    <t>Seguimiento realizado por: Sandra Herrera</t>
  </si>
  <si>
    <t>La evidencia establece una comparación de la magnitud de las metas programadas vs las metas cumplidas de todos los proyectos de la SDH, con sus respectivos soportes, donde se establece que existe una verificación de los productos y servicios de cada proyecto, y la medición respectiva para su cumplimiento. No obstante, en acciones puntuales de algunos proyectos, su reporte fue 0. 
Seguimiento realizado por: Fabio Salazar</t>
  </si>
  <si>
    <t>Se recibieron tres (3) informes de partidas por clarificar de los impuestos de ICA - Azar y Espectáculos, correspondientes a registros generados en el aplicativo SIT II, específicamente en la cuenta 2407200401 para su registro, con lo cual, se completan los 6 reportes para un cumplimiento del 100% de la meta establecida. 
Se adjunta un archivo en pdf como soporte de los tres registros realizados en el trimestre.</t>
  </si>
  <si>
    <t xml:space="preserve">6  registros realizados / 6 informes recibidos </t>
  </si>
  <si>
    <t>Revisada las evidencias se observan 3 imágenes que corresponden a los meses de octubre, noviembre y diciembre del 2024 , sin embargo, las imágenes no detallan el valor del importe realizado en cada mes en la cuenta 2407200401, se recomienda mejorar las evidencias para ser valoradas y validadas por la OCI y por los auditores designados por la Contraloría.</t>
  </si>
  <si>
    <t xml:space="preserve">El manual contable de la SDH, fue actualizado a la versión 6, adoptado mediante la Resolución SDH - 000291  de  2024.
Se adjunta 2 archivos pdf de la resolución y manual contable V.6 </t>
  </si>
  <si>
    <t>2 de actas revisadas/ 2 de actas emitidas</t>
  </si>
  <si>
    <t>En el  segundo semestre  se llevaron  a cabo dos (2) reuniones ordinarias del Comité Técnico de Sostenibilidad contable, así:   27 de noviembre de 2024 (Citación inicial para el 25 de noviembre y realizada el 27 de noviembre 2024 reagendada por cruce de agenda de miembros del comité)  y 23 de diciembre de 2024. Se adjuntan 3 archivos pdf de los correos de citación al CTSC y 2 pdf de las actas No 2 y 3 del CTSC, las cuales, fueron revisadas y a la fecha se encuentran en proceso de firmas.</t>
  </si>
  <si>
    <t>2 actas revisadas/ 2 actas emitidas</t>
  </si>
  <si>
    <t xml:space="preserve">Mediante la Resolución SDH-000291 del 16 de diciembre de 2024, con la cual se adopta la versión seis (6) del Manual Contable de la Secretaría Distrital de Hacienda, que hace parte integral de dicha resolución. </t>
  </si>
  <si>
    <t>El 27 de noviembre de 2024, se llevaron a cabo 3 reuniones de seguimiento a la ejecución del PSC  con las áreas de gestión DIB, DDT y DDCO,así mismo, el seguimiento con la DGC se realizó en la  reunión del CTSC No,2 realizado en la misma fecha.
Con lo anterior se cumple el 100% de la meta programada.
Se adjuntan 4 archivos pdf.</t>
  </si>
  <si>
    <t>11  Reuniones realizadas
 / 11  Reuniones programadas</t>
  </si>
  <si>
    <t>Acta reunion CTSC No. 3</t>
  </si>
  <si>
    <t>Acta de reunión</t>
  </si>
  <si>
    <t>Actividad a ejecutarse en el mes de enero, como parte de los registros contables del mes de diciembre</t>
  </si>
  <si>
    <t>A la fecha de seguimiento no se registrra la evidencia</t>
  </si>
  <si>
    <t>Se evidencian las actas de las reuniones realizadas con fecha: 17/09/2024, 06/11/2024, 18/11/2024, 25/11/2024, 29/11/2024, 11/12/2024 y 18/12/2024   en la que se efectúa el análisis y seguimiento de las partidas pendientes de clarificar de ICA y ReteICA cargados en BOGDATA SAP, que generan saldos en las cuentas 24072000400 y 2407200408 y  determinando los ajustes a realizar.</t>
  </si>
  <si>
    <t>En el trimestre anterior se gestionaron 19.764 registros. En el presente seguimiento se  verificó en correo electrónico enviado por la Subdirección de Cuentas Corrientes y Devoluciones que en el mes de octubre se validaron 2.120 pagos de los cuales 1.184 corresponden a la vigencia 2022 y 936 a la vigencia 2023, validando que el total de registros a gestionar son 21.884 como el 100% de  registros gestionables para cuarto trimestre de 2024. De acuerdo con lo informado, la población de registros es dinámicay no se tiene certeza de los registros a validar es el resultando de pagoa validados.</t>
  </si>
  <si>
    <r>
      <t xml:space="preserve">Se observa  que Fiscalizacion Gral y  Control Masivo generaron acciones persuasivas a los registros  omisos del impuesto sobre vehículos automotores  así:
</t>
    </r>
    <r>
      <rPr>
        <b/>
        <sz val="10"/>
        <color theme="1"/>
        <rFont val="Arial"/>
        <family val="2"/>
      </rPr>
      <t>OCM:</t>
    </r>
    <r>
      <rPr>
        <sz val="10"/>
        <color theme="1"/>
        <rFont val="Arial"/>
        <family val="2"/>
      </rPr>
      <t xml:space="preserve"> De 219.905, se gestionaron 57.825  vía correo electrónico, 9.919 con mensaje de texto ; 115.303 oficio;  35.618 devueltos a  Inteligencia Tributaria y a 1.240 registros no se gestiónaron   porque  336 presentaron declaración, 896 se gestionaron por otros  propietarios y 8  con acto administrativo (LOA   Auto de archivo)".
</t>
    </r>
    <r>
      <rPr>
        <b/>
        <sz val="10"/>
        <color theme="1"/>
        <rFont val="Arial"/>
        <family val="2"/>
      </rPr>
      <t>O.FIS.GRA</t>
    </r>
    <r>
      <rPr>
        <sz val="10"/>
        <color theme="1"/>
        <rFont val="Arial"/>
        <family val="2"/>
      </rPr>
      <t xml:space="preserve">L:  1.158 registros  se gestionaron con emplazamientos para declarar;   terminando el proceso persuasivo </t>
    </r>
  </si>
  <si>
    <t>La OCI evidencia que se ejecutaron las acciones de la  etapa de Liquidación y generaron las acciones y actos administrativos de Determinación a los registros entregados, para gestionar por la Oficina de Liquidación y Control Masivo, cumpliendo el 100% dentro del plazo establecido.
Seguimiento realizado por Ana Mercedes Rojas..</t>
  </si>
  <si>
    <r>
      <t xml:space="preserve">Se evidencia  la gestión de determinación de las oficinas  de Control Masivo y Fiscalización General realizando, acciones persuasivas a los registros clasificados como omisos del impuesto sobre vehículos asignados  de la siguiente forma:
</t>
    </r>
    <r>
      <rPr>
        <b/>
        <sz val="10"/>
        <color theme="1"/>
        <rFont val="Arial"/>
        <family val="2"/>
      </rPr>
      <t>OCM</t>
    </r>
    <r>
      <rPr>
        <sz val="10"/>
        <color theme="1"/>
        <rFont val="Arial"/>
        <family val="2"/>
      </rPr>
      <t xml:space="preserve">:  De 526   se gestionaron 428 por vía correo electrónico.120 con Acta de Archivo;117 Devueltos a Inteligencia Tributaria  y  2 registros con Auto de Archivo 
</t>
    </r>
    <r>
      <rPr>
        <b/>
        <sz val="10"/>
        <color theme="1"/>
        <rFont val="Arial"/>
        <family val="2"/>
      </rPr>
      <t>O. LIQ</t>
    </r>
    <r>
      <rPr>
        <sz val="10"/>
        <color theme="1"/>
        <rFont val="Arial"/>
        <family val="2"/>
      </rPr>
      <t>:   A 1.158 registros gestionados en  fiscalización;  a todos se les profirió Liquidación de Aforo Concluyendo así el proceso persuasivo  por  omision del impuesto de vehículos</t>
    </r>
  </si>
  <si>
    <t>Se evidencia el cumplimiento de las acciones persuasivas, por parte de la Oficina de Control Masivo  mediante el envío de correos electronicos,  mensajes de texto,  oficios enviados y la base enviada a la OIT.   Por otra parte la Oficina General de Fiscalización profirió los actos definitivos identificados con radicados Externa Enviada de la SDH.</t>
  </si>
  <si>
    <t>NO REPORTO</t>
  </si>
  <si>
    <t>La dependencia no reportó evidencias que den cuenta de los avances en la aplicacion de la acción, sin embargo se sugiere al área tener en cuenta que la fecha de cumplimiento o de finalización es para el 28/02/2025.</t>
  </si>
  <si>
    <t>Teniendo en cuenta que la dependencia no reportó evidencias de avance en esta acción, es importante recordar a la dependencia que la fecha de finalizaciòn es el 28/02/2025 "Documento explicativo de los depósitos recibidos en administración"</t>
  </si>
  <si>
    <t>Se evidencia que Control Masivo y Fisca. Gral realizaron la gestión de determinación, generando acciones persuasivas a los registros clasificados como omisos del imp.vehículos asignados para gestión:
OCM:  526 reg. asignados se gestionaron 428. vía correo electrónico
120 Acta de Archivo
117 Devuelto a la Of. de Int.Trib. mensaje texto
2 registros con Auto de Archivo 
O. LIQ: 1.158 registros gestionados en la etapa de fiscalización; se profirió Liquidación de Aforo concluyendo el proceso persuasivo, dentro de la etapa de gestión, asi como omisos del imp. de vehículos.</t>
  </si>
  <si>
    <r>
      <t xml:space="preserve">Se evidencia que las ofi. de Control Masivo y Fisc. Gl, realizaron la gestión de determinación, generaron las acciones persuasivas a los registros clasificados como omisos del imp.vehículos asignados:
</t>
    </r>
    <r>
      <rPr>
        <b/>
        <sz val="10"/>
        <color rgb="FF000000"/>
        <rFont val="Arial"/>
        <family val="2"/>
      </rPr>
      <t>OCM:</t>
    </r>
    <r>
      <rPr>
        <sz val="10"/>
        <color rgb="FF000000"/>
        <rFont val="Arial"/>
        <family val="2"/>
      </rPr>
      <t xml:space="preserve">  De 526 registros asignados se gestionaron 428.vía correo electr. 120 con Acta de Archivo;117 Devuelto a la Ofic. de Int. Tributaria mensaje de texto;  2 registros con Auto de Archivo 
</t>
    </r>
    <r>
      <rPr>
        <b/>
        <sz val="10"/>
        <color rgb="FF000000"/>
        <rFont val="Arial"/>
        <family val="2"/>
      </rPr>
      <t>O. LIQ:</t>
    </r>
    <r>
      <rPr>
        <sz val="10"/>
        <color rgb="FF000000"/>
        <rFont val="Arial"/>
        <family val="2"/>
      </rPr>
      <t xml:space="preserve"> 1.158 registros gestionados en la etapa de fiscalización; se les profirió Liquidación de Aforo de estos registros, dentro de la etapa de gestión a los registros como omisos del impuesto de vehículos.</t>
    </r>
  </si>
  <si>
    <t>Cumplió la acción establecida con matriz creada como reporte de los meses octubre, noviembre y diciembre 2024 de la DIT,  controlada por la SAC. Pero el reporte diseñado indica un 81% de gestión del supervisor con 38 publicaciones de los 47 contratos, además identifica inconsistencias en la calidad de la información, como datos incompletos, problemas de carga y retrasos en la entrega. Se implementaron medidas correctivas para la mejora de las publicaciones y el reporte muestra la necesidad de mayor capacitación y continuidad del seguimiento para lograr el principio de publicidad en SECOP II</t>
  </si>
  <si>
    <t>El 19 de noviembre de 2024 se realizó mesa de trabajo para el seguimiento a la solicitud de desarrollo del reporte de historial de activos fijos, con la participación de la Subdirección Administrativa y Financiera, la Subdirección de Gestión Contable y la Subdirección de Soluciones de TIC.  Como resultado, la Subdirección de Soluciones de TIC desarolló la transacción ZFI_T0129 que genera el reporte histórico de activos fijos, el cual permite la interpretación de las notas del estado financiero.</t>
  </si>
  <si>
    <t>La dependencia responsable allega: Correo electrónico con la citación para llevar a cabo mesa de trabajo con asunto: Hallazgo CB 3.2.1.5-1 Desarrollo Historial de Activos Fijos, captura de pantalla con imágen del reporte. De igual manera,  un documento  Especificación Funcional y Técnica y un archivo en Excel con titulo: Reporte historial de activos fijos.</t>
  </si>
  <si>
    <t>Se evidencia archivo en excel con la base de datos de control de Pagos -Ejecucion Presupuestal, contine la información del estado de los pagos de compromisos de la UE04, tanto de la vigencia actual como de reservas presupuestales, de igual manera los oficios de alerta con pagos pendientes con cortes de agosto, septiembre y octubre de 2024.  Así mismo, comunicaciones enviadas a los subdirectores administrativos y financieros de la Corporación indicando las dificultades para la ejecución del Plan Anual de Adquisiciones (PAA) 2024 del Concejo de Bogotá D.C.</t>
  </si>
  <si>
    <t xml:space="preserve">Se observa la comunicación interna No. 2024IE027919O1, emitida el 18 de septiembre de 2024 por el Subdirector Administrativo y Financiero, en la que se solicita a los supervisores de la SAF diligenciar la lista de chequeo de los contratos a partir de julio de 2024. De igual manera, se evidencia archivo en Excel con el consolidado de la publicación de documentos </t>
  </si>
  <si>
    <t xml:space="preserve">El resultado de la ejecución del PSC, fue presentado por cada una de las áreas en la reunión ordinaria  No.3 del CTSC realizada el 23 de diciembre de 2024.
Se anexa copia del acta de la reunión , la cual, se encuentra en proceso de firmas. </t>
  </si>
  <si>
    <t>Se efectuaron las reuniones de Comité Nos. 002 y 003, Reunión Ordinaria Comité Técnico de Sostenibilidad Contable – CTSC, Secretaría Distrital de Hacienda generando las actas correspondientes con la denominación respectiva de "Reunión Ordinaria".</t>
  </si>
  <si>
    <t xml:space="preserve">Realizaron 10 mesas de trabajo al Plan de Sostenibilidad Contable con las diferentes direcciones, y una reunión del Comité Técnico de Sostenibilidad Contable que establece la entrega de evidencias del cumplimiento de las acciones de la Dirección de Gestión Corporativa, la cual fue remitida en archivo de Excel. </t>
  </si>
  <si>
    <t>Acta No. 003-CTSC-2024 Reunión Ordinaria Comité Técnico De Sostenibilidad Contable – CTSC</t>
  </si>
  <si>
    <t>Respecto de las evidencias entregadas, se analizó que las mismas corresponden a impresiones de pantalla de reuniones que se han llevado a cabo durante el periodo de ejecución de la accion.</t>
  </si>
  <si>
    <t>Se recomienda documentar la información con las áreas participantes, el registro de asistencia, los temas tratados, los compromisos resultantes de la reunión o mesa de trabajo, la fecha y hora de la reunión, así mismo no se adjuntan las presentaciones y demás documentación analizada en las reuniones o mesas realizadas. Se recomienda mejorar las evidencias presentadas, para ser valoradas y aprobadas por el equipo de la Contraloría.
Seguimiento realizado por: Sandra Soraya Herrera</t>
  </si>
  <si>
    <t>En el análisis de las evidencias entregadas, se ha observado que las impresiones de pantalla proporcionadas corresponden a reuniones realizadas durante la ejecución de la acción.</t>
  </si>
  <si>
    <t>Se sugiere incluir los siguientes elementos en futuras evidencias para mejorar su claridad y utilidad: Identificación de las áreas participantes ya que facilita  el seguimiento de los temas tratados en las reuniones, Registro de asistencia, temas tratados y compromisos adquiridos.
Seguimiento realizado por: Sandra Soraya Herrera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</si>
</sst>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yyyy/mm/dd"/>
    <numFmt numFmtId="165" formatCode="0.0%"/>
  </numFmts>
  <fonts count="19" x14ac:knownFonts="1">
    <font>
      <sz val="11"/>
      <color theme="1"/>
      <name val="Calibri"/>
      <family val="2"/>
      <scheme val="minor"/>
    </font>
    <font>
      <sz val="11"/>
      <color theme="1"/>
      <name val="Calibri"/>
      <family val="2"/>
      <scheme val="minor"/>
    </font>
    <font>
      <b/>
      <sz val="10"/>
      <color theme="0"/>
      <name val="Arial"/>
      <family val="2"/>
    </font>
    <font>
      <sz val="10"/>
      <color theme="1"/>
      <name val="Arial"/>
      <family val="2"/>
    </font>
    <font>
      <sz val="10"/>
      <name val="Arial"/>
      <family val="2"/>
    </font>
    <font>
      <sz val="10"/>
      <color indexed="8"/>
      <name val="Arial"/>
      <family val="2"/>
    </font>
    <font>
      <sz val="10"/>
      <color rgb="FF000000"/>
      <name val="Arial"/>
      <family val="2"/>
    </font>
    <font>
      <b/>
      <sz val="10"/>
      <color rgb="FF000000"/>
      <name val="Arial"/>
      <family val="2"/>
    </font>
    <font>
      <sz val="11"/>
      <color indexed="8"/>
      <name val="Calibri"/>
      <family val="2"/>
      <scheme val="minor"/>
    </font>
    <font>
      <b/>
      <sz val="9"/>
      <color theme="0"/>
      <name val="Arial"/>
      <family val="2"/>
    </font>
    <font>
      <b/>
      <sz val="10"/>
      <name val="Arial"/>
      <family val="2"/>
    </font>
    <font>
      <b/>
      <sz val="9"/>
      <name val="Arial"/>
      <family val="2"/>
    </font>
    <font>
      <sz val="9"/>
      <color rgb="FF000000"/>
      <name val="Arial"/>
      <family val="2"/>
    </font>
    <font>
      <b/>
      <sz val="9"/>
      <color rgb="FF000000"/>
      <name val="Arial"/>
      <family val="2"/>
    </font>
    <font>
      <sz val="10"/>
      <color rgb="FFFF0000"/>
      <name val="Arial"/>
      <family val="2"/>
    </font>
    <font>
      <b/>
      <sz val="10"/>
      <color theme="1"/>
      <name val="Arial"/>
      <family val="2"/>
    </font>
    <font>
      <sz val="11"/>
      <color indexed="8"/>
      <name val="Arial"/>
      <family val="2"/>
    </font>
    <font>
      <sz val="11"/>
      <name val="Arial"/>
      <family val="2"/>
    </font>
    <font>
      <sz val="11"/>
      <color rgb="FF000000"/>
      <name val="Arial"/>
      <family val="2"/>
    </font>
  </fonts>
  <fills count="13">
    <fill>
      <patternFill patternType="none"/>
    </fill>
    <fill>
      <patternFill patternType="gray125"/>
    </fill>
    <fill>
      <patternFill patternType="solid">
        <fgColor indexed="54"/>
      </patternFill>
    </fill>
    <fill>
      <patternFill patternType="solid">
        <fgColor rgb="FFFF8415"/>
        <bgColor indexed="64"/>
      </patternFill>
    </fill>
    <fill>
      <patternFill patternType="solid">
        <fgColor rgb="FF666699"/>
        <bgColor indexed="64"/>
      </patternFill>
    </fill>
    <fill>
      <patternFill patternType="solid">
        <fgColor indexed="9"/>
      </patternFill>
    </fill>
    <fill>
      <patternFill patternType="solid">
        <fgColor theme="0"/>
        <bgColor indexed="64"/>
      </patternFill>
    </fill>
    <fill>
      <patternFill patternType="solid">
        <fgColor rgb="FFFFFFFF"/>
        <bgColor rgb="FF000000"/>
      </patternFill>
    </fill>
    <fill>
      <patternFill patternType="solid">
        <fgColor rgb="FF92D050"/>
        <bgColor indexed="64"/>
      </patternFill>
    </fill>
    <fill>
      <patternFill patternType="solid">
        <fgColor rgb="FFFF0000"/>
        <bgColor indexed="64"/>
      </patternFill>
    </fill>
    <fill>
      <patternFill patternType="solid">
        <fgColor rgb="FFFFFF00"/>
        <bgColor indexed="64"/>
      </patternFill>
    </fill>
    <fill>
      <patternFill patternType="solid">
        <fgColor theme="0"/>
      </patternFill>
    </fill>
    <fill>
      <patternFill patternType="solid">
        <fgColor theme="0"/>
        <bgColor rgb="FF000000"/>
      </patternFill>
    </fill>
  </fills>
  <borders count="22">
    <border>
      <left/>
      <right/>
      <top/>
      <bottom/>
      <diagonal/>
    </border>
    <border>
      <left style="thin">
        <color indexed="64"/>
      </left>
      <right/>
      <top style="thin">
        <color indexed="64"/>
      </top>
      <bottom style="thin">
        <color indexed="64"/>
      </bottom>
      <diagonal/>
    </border>
    <border>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auto="1"/>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thin">
        <color rgb="FF000000"/>
      </left>
      <right style="thin">
        <color rgb="FF000000"/>
      </right>
      <top/>
      <bottom/>
      <diagonal/>
    </border>
    <border>
      <left style="thin">
        <color rgb="FF000000"/>
      </left>
      <right/>
      <top style="thin">
        <color rgb="FF000000"/>
      </top>
      <bottom/>
      <diagonal/>
    </border>
    <border>
      <left/>
      <right/>
      <top style="thin">
        <color rgb="FF000000"/>
      </top>
      <bottom style="thin">
        <color rgb="FF000000"/>
      </bottom>
      <diagonal/>
    </border>
  </borders>
  <cellStyleXfs count="5">
    <xf numFmtId="0" fontId="0" fillId="0" borderId="0"/>
    <xf numFmtId="9" fontId="8" fillId="0" borderId="0" applyFont="0" applyFill="0" applyBorder="0" applyAlignment="0" applyProtection="0"/>
    <xf numFmtId="0" fontId="1" fillId="0" borderId="0"/>
    <xf numFmtId="0" fontId="1" fillId="0" borderId="0"/>
    <xf numFmtId="9" fontId="1" fillId="0" borderId="0" applyFont="0" applyFill="0" applyBorder="0" applyAlignment="0" applyProtection="0"/>
  </cellStyleXfs>
  <cellXfs count="317">
    <xf numFmtId="0" fontId="0" fillId="0" borderId="0" xfId="0"/>
    <xf numFmtId="0" fontId="3" fillId="0" borderId="0" xfId="0" applyFont="1"/>
    <xf numFmtId="0" fontId="9" fillId="2" borderId="3" xfId="0" applyFont="1" applyFill="1" applyBorder="1" applyAlignment="1" applyProtection="1">
      <alignment horizontal="center" vertical="center" wrapText="1"/>
      <protection locked="0"/>
    </xf>
    <xf numFmtId="0" fontId="9" fillId="0" borderId="0" xfId="0" applyFont="1" applyAlignment="1" applyProtection="1">
      <alignment horizontal="center" vertical="center" wrapText="1"/>
      <protection locked="0"/>
    </xf>
    <xf numFmtId="0" fontId="3" fillId="0" borderId="0" xfId="0" applyFont="1" applyAlignment="1">
      <alignment horizontal="left" vertical="center"/>
    </xf>
    <xf numFmtId="0" fontId="3" fillId="0" borderId="5" xfId="0" applyFont="1" applyBorder="1" applyAlignment="1">
      <alignment horizontal="center" vertical="center" textRotation="90"/>
    </xf>
    <xf numFmtId="0" fontId="3" fillId="0" borderId="5" xfId="0" applyFont="1" applyBorder="1" applyAlignment="1">
      <alignment horizontal="center" vertical="center" wrapText="1"/>
    </xf>
    <xf numFmtId="0" fontId="3" fillId="0" borderId="5" xfId="0" applyFont="1" applyBorder="1" applyAlignment="1">
      <alignment horizontal="center" vertical="center"/>
    </xf>
    <xf numFmtId="0" fontId="3" fillId="0" borderId="5" xfId="0" applyFont="1" applyBorder="1" applyAlignment="1">
      <alignment horizontal="justify" vertical="center" wrapText="1"/>
    </xf>
    <xf numFmtId="0" fontId="5" fillId="0" borderId="5" xfId="0" applyFont="1" applyBorder="1" applyAlignment="1">
      <alignment horizontal="justify" vertical="center" wrapText="1"/>
    </xf>
    <xf numFmtId="0" fontId="4" fillId="0" borderId="5" xfId="0" applyFont="1" applyBorder="1" applyAlignment="1">
      <alignment horizontal="center" vertical="center" wrapText="1"/>
    </xf>
    <xf numFmtId="0" fontId="6" fillId="0" borderId="5" xfId="0" applyFont="1" applyBorder="1" applyAlignment="1">
      <alignment horizontal="center" vertical="center" wrapText="1"/>
    </xf>
    <xf numFmtId="164" fontId="4" fillId="0" borderId="5" xfId="0" applyNumberFormat="1" applyFont="1" applyBorder="1" applyAlignment="1" applyProtection="1">
      <alignment horizontal="center" vertical="center"/>
      <protection locked="0"/>
    </xf>
    <xf numFmtId="0" fontId="4" fillId="0" borderId="5" xfId="0" applyFont="1" applyBorder="1" applyAlignment="1">
      <alignment horizontal="center" vertical="center" textRotation="90"/>
    </xf>
    <xf numFmtId="164" fontId="3" fillId="0" borderId="5" xfId="0" applyNumberFormat="1" applyFont="1" applyBorder="1" applyAlignment="1">
      <alignment horizontal="center" vertical="center" wrapText="1"/>
    </xf>
    <xf numFmtId="164" fontId="3" fillId="0" borderId="5" xfId="0" applyNumberFormat="1" applyFont="1" applyBorder="1" applyAlignment="1">
      <alignment horizontal="center" vertical="center"/>
    </xf>
    <xf numFmtId="0" fontId="4" fillId="0" borderId="5" xfId="0" applyFont="1" applyBorder="1" applyAlignment="1" applyProtection="1">
      <alignment horizontal="center" vertical="center"/>
      <protection locked="0"/>
    </xf>
    <xf numFmtId="9" fontId="4" fillId="0" borderId="5" xfId="0" applyNumberFormat="1" applyFont="1" applyBorder="1" applyAlignment="1" applyProtection="1">
      <alignment horizontal="center" vertical="center"/>
      <protection locked="0"/>
    </xf>
    <xf numFmtId="0" fontId="5" fillId="0" borderId="5" xfId="0" applyFont="1" applyBorder="1" applyAlignment="1">
      <alignment horizontal="center" vertical="center" wrapText="1"/>
    </xf>
    <xf numFmtId="0" fontId="3" fillId="0" borderId="5" xfId="0" applyFont="1" applyBorder="1" applyAlignment="1" applyProtection="1">
      <alignment horizontal="center" vertical="center"/>
      <protection locked="0"/>
    </xf>
    <xf numFmtId="164" fontId="3" fillId="0" borderId="5" xfId="0" applyNumberFormat="1" applyFont="1" applyBorder="1" applyAlignment="1" applyProtection="1">
      <alignment horizontal="center" vertical="center"/>
      <protection locked="0"/>
    </xf>
    <xf numFmtId="0" fontId="3" fillId="0" borderId="5" xfId="0" applyFont="1" applyBorder="1"/>
    <xf numFmtId="0" fontId="3" fillId="0" borderId="0" xfId="0" applyFont="1" applyAlignment="1">
      <alignment horizontal="justify" vertical="center"/>
    </xf>
    <xf numFmtId="0" fontId="3" fillId="0" borderId="0" xfId="0" applyFont="1" applyAlignment="1">
      <alignment horizontal="justify" vertical="center" wrapText="1"/>
    </xf>
    <xf numFmtId="0" fontId="2" fillId="2" borderId="5"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3" fillId="0" borderId="5" xfId="0" applyFont="1" applyBorder="1" applyAlignment="1">
      <alignment horizontal="justify" vertical="top" wrapText="1"/>
    </xf>
    <xf numFmtId="0" fontId="6" fillId="0" borderId="5" xfId="0" applyFont="1" applyBorder="1" applyAlignment="1" applyProtection="1">
      <alignment horizontal="center" vertical="center"/>
      <protection locked="0"/>
    </xf>
    <xf numFmtId="0" fontId="6" fillId="0" borderId="5" xfId="0" applyFont="1" applyBorder="1" applyAlignment="1" applyProtection="1">
      <alignment horizontal="justify" vertical="center" wrapText="1"/>
      <protection locked="0"/>
    </xf>
    <xf numFmtId="9" fontId="6" fillId="0" borderId="5" xfId="0" applyNumberFormat="1" applyFont="1" applyBorder="1" applyAlignment="1" applyProtection="1">
      <alignment horizontal="center" vertical="center"/>
      <protection locked="0"/>
    </xf>
    <xf numFmtId="164" fontId="6" fillId="0" borderId="5" xfId="0" applyNumberFormat="1" applyFont="1" applyBorder="1" applyAlignment="1" applyProtection="1">
      <alignment horizontal="center" vertical="center"/>
      <protection locked="0"/>
    </xf>
    <xf numFmtId="0" fontId="5" fillId="5" borderId="5" xfId="0" applyFont="1" applyFill="1" applyBorder="1" applyAlignment="1">
      <alignment horizontal="center" vertical="center"/>
    </xf>
    <xf numFmtId="0" fontId="5" fillId="0" borderId="5" xfId="0" applyFont="1" applyBorder="1" applyAlignment="1">
      <alignment horizontal="center" vertical="center"/>
    </xf>
    <xf numFmtId="9" fontId="5" fillId="0" borderId="5" xfId="0" applyNumberFormat="1" applyFont="1" applyBorder="1" applyAlignment="1">
      <alignment horizontal="center" vertical="center"/>
    </xf>
    <xf numFmtId="164" fontId="5" fillId="0" borderId="5" xfId="0" applyNumberFormat="1" applyFont="1" applyBorder="1" applyAlignment="1">
      <alignment horizontal="center" vertical="center"/>
    </xf>
    <xf numFmtId="1" fontId="5" fillId="0" borderId="5" xfId="0" applyNumberFormat="1" applyFont="1" applyBorder="1" applyAlignment="1">
      <alignment horizontal="center" vertical="center"/>
    </xf>
    <xf numFmtId="9" fontId="3" fillId="0" borderId="5" xfId="0" applyNumberFormat="1" applyFont="1" applyBorder="1" applyAlignment="1">
      <alignment horizontal="center" vertical="center" wrapText="1"/>
    </xf>
    <xf numFmtId="0" fontId="3" fillId="0" borderId="5" xfId="3" applyFont="1" applyBorder="1" applyAlignment="1">
      <alignment horizontal="center" vertical="center" wrapText="1"/>
    </xf>
    <xf numFmtId="9" fontId="5" fillId="0" borderId="5" xfId="3" applyNumberFormat="1" applyFont="1" applyBorder="1" applyAlignment="1">
      <alignment horizontal="center" vertical="center"/>
    </xf>
    <xf numFmtId="0" fontId="5" fillId="5" borderId="5" xfId="0" applyFont="1" applyFill="1" applyBorder="1" applyAlignment="1">
      <alignment horizontal="center" vertical="center" wrapText="1"/>
    </xf>
    <xf numFmtId="164" fontId="5" fillId="5" borderId="5" xfId="0" applyNumberFormat="1" applyFont="1" applyFill="1" applyBorder="1" applyAlignment="1">
      <alignment horizontal="center" vertical="center"/>
    </xf>
    <xf numFmtId="164" fontId="5" fillId="6" borderId="5" xfId="0" applyNumberFormat="1" applyFont="1" applyFill="1" applyBorder="1" applyAlignment="1">
      <alignment horizontal="center" vertical="center"/>
    </xf>
    <xf numFmtId="0" fontId="4" fillId="0" borderId="5" xfId="0" applyFont="1" applyBorder="1" applyAlignment="1">
      <alignment horizontal="center" vertical="center" textRotation="90" wrapText="1"/>
    </xf>
    <xf numFmtId="0" fontId="6" fillId="0" borderId="5" xfId="0" applyFont="1" applyBorder="1" applyAlignment="1" applyProtection="1">
      <alignment horizontal="center" vertical="center" wrapText="1"/>
      <protection locked="0"/>
    </xf>
    <xf numFmtId="164" fontId="2" fillId="3" borderId="5" xfId="0" applyNumberFormat="1" applyFont="1" applyFill="1" applyBorder="1" applyAlignment="1">
      <alignment horizontal="center" vertical="center" wrapText="1"/>
    </xf>
    <xf numFmtId="0" fontId="4" fillId="8" borderId="5" xfId="0" applyFont="1" applyFill="1" applyBorder="1" applyAlignment="1">
      <alignment horizontal="center" vertical="center" textRotation="90"/>
    </xf>
    <xf numFmtId="10" fontId="3" fillId="0" borderId="5" xfId="0" applyNumberFormat="1" applyFont="1" applyBorder="1" applyAlignment="1" applyProtection="1">
      <alignment horizontal="center" vertical="center"/>
      <protection locked="0"/>
    </xf>
    <xf numFmtId="9" fontId="3" fillId="0" borderId="5" xfId="0" applyNumberFormat="1" applyFont="1" applyBorder="1" applyAlignment="1" applyProtection="1">
      <alignment horizontal="center" vertical="center"/>
      <protection locked="0"/>
    </xf>
    <xf numFmtId="16" fontId="3" fillId="0" borderId="5" xfId="0" applyNumberFormat="1" applyFont="1" applyBorder="1" applyAlignment="1" applyProtection="1">
      <alignment horizontal="center" vertical="center"/>
      <protection locked="0"/>
    </xf>
    <xf numFmtId="1" fontId="6" fillId="0" borderId="5" xfId="0" applyNumberFormat="1" applyFont="1" applyBorder="1" applyAlignment="1" applyProtection="1">
      <alignment horizontal="center" vertical="center"/>
      <protection locked="0"/>
    </xf>
    <xf numFmtId="0" fontId="3" fillId="0" borderId="5" xfId="0" applyFont="1" applyBorder="1" applyAlignment="1" applyProtection="1">
      <alignment horizontal="center" vertical="center" wrapText="1"/>
      <protection locked="0"/>
    </xf>
    <xf numFmtId="10" fontId="6" fillId="0" borderId="5" xfId="0" applyNumberFormat="1" applyFont="1" applyBorder="1" applyAlignment="1" applyProtection="1">
      <alignment horizontal="center" vertical="center"/>
      <protection locked="0"/>
    </xf>
    <xf numFmtId="0" fontId="6" fillId="7" borderId="5" xfId="0" applyFont="1" applyFill="1" applyBorder="1" applyAlignment="1" applyProtection="1">
      <alignment horizontal="justify" vertical="center" wrapText="1"/>
      <protection locked="0"/>
    </xf>
    <xf numFmtId="0" fontId="6" fillId="7" borderId="5" xfId="0" applyFont="1" applyFill="1" applyBorder="1" applyAlignment="1" applyProtection="1">
      <alignment horizontal="center" vertical="center" wrapText="1"/>
      <protection locked="0"/>
    </xf>
    <xf numFmtId="16" fontId="3" fillId="0" borderId="5" xfId="0" quotePrefix="1" applyNumberFormat="1" applyFont="1" applyBorder="1" applyAlignment="1" applyProtection="1">
      <alignment horizontal="center" vertical="center"/>
      <protection locked="0"/>
    </xf>
    <xf numFmtId="0" fontId="4" fillId="9" borderId="5" xfId="0" applyFont="1" applyFill="1" applyBorder="1" applyAlignment="1">
      <alignment horizontal="center" vertical="center" textRotation="90"/>
    </xf>
    <xf numFmtId="16" fontId="6" fillId="0" borderId="5" xfId="0" applyNumberFormat="1" applyFont="1" applyBorder="1" applyAlignment="1" applyProtection="1">
      <alignment horizontal="center" vertical="center"/>
      <protection locked="0"/>
    </xf>
    <xf numFmtId="0" fontId="3" fillId="0" borderId="5" xfId="0" quotePrefix="1" applyFont="1" applyBorder="1" applyAlignment="1" applyProtection="1">
      <alignment horizontal="center" vertical="center"/>
      <protection locked="0"/>
    </xf>
    <xf numFmtId="0" fontId="4" fillId="0" borderId="5" xfId="0" applyFont="1" applyBorder="1" applyAlignment="1" applyProtection="1">
      <alignment horizontal="center" vertical="center" wrapText="1"/>
      <protection locked="0"/>
    </xf>
    <xf numFmtId="0" fontId="3" fillId="0" borderId="5" xfId="0" applyFont="1" applyBorder="1" applyAlignment="1">
      <alignment horizontal="left" vertical="center"/>
    </xf>
    <xf numFmtId="0" fontId="2" fillId="3" borderId="3" xfId="0" applyFont="1" applyFill="1" applyBorder="1" applyAlignment="1">
      <alignment horizontal="center" vertical="center" wrapText="1"/>
    </xf>
    <xf numFmtId="0" fontId="3" fillId="0" borderId="3" xfId="0" applyFont="1" applyBorder="1"/>
    <xf numFmtId="0" fontId="6" fillId="0" borderId="3" xfId="0" applyFont="1" applyBorder="1" applyAlignment="1" applyProtection="1">
      <alignment horizontal="justify" vertical="center" wrapText="1"/>
      <protection locked="0"/>
    </xf>
    <xf numFmtId="0" fontId="6" fillId="0" borderId="3" xfId="0" applyFont="1" applyBorder="1" applyAlignment="1" applyProtection="1">
      <alignment horizontal="left" vertical="center" wrapText="1"/>
      <protection locked="0"/>
    </xf>
    <xf numFmtId="0" fontId="6" fillId="7" borderId="3" xfId="0" applyFont="1" applyFill="1" applyBorder="1" applyAlignment="1" applyProtection="1">
      <alignment horizontal="justify" vertical="center" wrapText="1"/>
      <protection locked="0"/>
    </xf>
    <xf numFmtId="0" fontId="4" fillId="0" borderId="3" xfId="0" applyFont="1" applyBorder="1" applyAlignment="1">
      <alignment horizontal="center" vertical="center" textRotation="90"/>
    </xf>
    <xf numFmtId="0" fontId="3" fillId="0" borderId="3" xfId="0" applyFont="1" applyBorder="1" applyAlignment="1">
      <alignment horizontal="left" vertical="center"/>
    </xf>
    <xf numFmtId="164" fontId="5" fillId="0" borderId="4" xfId="0" applyNumberFormat="1" applyFont="1" applyBorder="1" applyAlignment="1">
      <alignment horizontal="center" vertical="center"/>
    </xf>
    <xf numFmtId="0" fontId="4" fillId="8" borderId="9" xfId="0" applyFont="1" applyFill="1" applyBorder="1" applyAlignment="1">
      <alignment horizontal="center" vertical="center" textRotation="90"/>
    </xf>
    <xf numFmtId="164" fontId="5" fillId="0" borderId="9" xfId="0" applyNumberFormat="1" applyFont="1" applyBorder="1" applyAlignment="1">
      <alignment horizontal="center" vertical="center"/>
    </xf>
    <xf numFmtId="0" fontId="6" fillId="0" borderId="3" xfId="0" applyFont="1" applyBorder="1" applyAlignment="1">
      <alignment horizontal="center" vertical="center"/>
    </xf>
    <xf numFmtId="9" fontId="6" fillId="0" borderId="3" xfId="0" applyNumberFormat="1" applyFont="1" applyBorder="1" applyAlignment="1">
      <alignment horizontal="center" vertical="center"/>
    </xf>
    <xf numFmtId="9" fontId="3" fillId="0" borderId="5" xfId="4" applyFont="1" applyBorder="1" applyAlignment="1">
      <alignment horizontal="center" vertical="center"/>
    </xf>
    <xf numFmtId="16" fontId="3" fillId="0" borderId="5" xfId="0" quotePrefix="1" applyNumberFormat="1" applyFont="1" applyBorder="1" applyAlignment="1">
      <alignment horizontal="center" vertical="center"/>
    </xf>
    <xf numFmtId="9" fontId="6" fillId="0" borderId="5" xfId="0" applyNumberFormat="1" applyFont="1" applyBorder="1" applyAlignment="1">
      <alignment horizontal="center" vertical="center"/>
    </xf>
    <xf numFmtId="0" fontId="3" fillId="0" borderId="9" xfId="0" applyFont="1" applyBorder="1" applyAlignment="1">
      <alignment horizontal="center" vertical="center" wrapText="1"/>
    </xf>
    <xf numFmtId="9" fontId="3" fillId="0" borderId="9" xfId="4" applyFont="1" applyBorder="1" applyAlignment="1">
      <alignment horizontal="center" vertical="center"/>
    </xf>
    <xf numFmtId="16" fontId="3" fillId="0" borderId="9" xfId="0" quotePrefix="1" applyNumberFormat="1"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vertical="center" wrapText="1"/>
    </xf>
    <xf numFmtId="0" fontId="5" fillId="0" borderId="5" xfId="0" applyFont="1" applyBorder="1" applyAlignment="1">
      <alignment horizontal="justify" vertical="top" wrapText="1"/>
    </xf>
    <xf numFmtId="14" fontId="3" fillId="0" borderId="5" xfId="0" applyNumberFormat="1" applyFont="1" applyBorder="1" applyAlignment="1">
      <alignment horizontal="center" vertical="center"/>
    </xf>
    <xf numFmtId="165" fontId="5" fillId="0" borderId="5" xfId="0" applyNumberFormat="1" applyFont="1" applyBorder="1" applyAlignment="1">
      <alignment horizontal="center" vertical="center"/>
    </xf>
    <xf numFmtId="9" fontId="3" fillId="0" borderId="5" xfId="0" applyNumberFormat="1" applyFont="1" applyBorder="1" applyAlignment="1">
      <alignment horizontal="center" vertical="center"/>
    </xf>
    <xf numFmtId="0" fontId="6" fillId="0" borderId="5" xfId="0" applyFont="1" applyBorder="1" applyAlignment="1">
      <alignment horizontal="center" vertical="center"/>
    </xf>
    <xf numFmtId="0" fontId="3" fillId="0" borderId="0" xfId="0" applyFont="1" applyAlignment="1">
      <alignment horizontal="center" vertical="center"/>
    </xf>
    <xf numFmtId="0" fontId="6" fillId="0" borderId="5" xfId="0" applyFont="1" applyBorder="1" applyAlignment="1">
      <alignment horizontal="justify" vertical="top" wrapText="1"/>
    </xf>
    <xf numFmtId="9" fontId="6" fillId="6" borderId="3" xfId="0" applyNumberFormat="1" applyFont="1" applyFill="1" applyBorder="1" applyAlignment="1">
      <alignment horizontal="center" vertical="center"/>
    </xf>
    <xf numFmtId="0" fontId="3" fillId="0" borderId="0" xfId="0" applyFont="1" applyAlignment="1">
      <alignment vertical="center"/>
    </xf>
    <xf numFmtId="0" fontId="6" fillId="0" borderId="5" xfId="0" applyFont="1" applyBorder="1" applyAlignment="1">
      <alignment horizontal="justify" vertical="center" wrapText="1"/>
    </xf>
    <xf numFmtId="0" fontId="3" fillId="6" borderId="5" xfId="0" applyFont="1" applyFill="1" applyBorder="1" applyAlignment="1">
      <alignment horizontal="center" vertical="center"/>
    </xf>
    <xf numFmtId="9" fontId="3" fillId="6" borderId="5" xfId="0" applyNumberFormat="1" applyFont="1" applyFill="1" applyBorder="1" applyAlignment="1">
      <alignment horizontal="center" vertical="center"/>
    </xf>
    <xf numFmtId="0" fontId="4" fillId="10" borderId="5" xfId="0" applyFont="1" applyFill="1" applyBorder="1" applyAlignment="1">
      <alignment horizontal="center" vertical="center" textRotation="90"/>
    </xf>
    <xf numFmtId="0" fontId="6" fillId="0" borderId="5" xfId="0" applyFont="1" applyBorder="1" applyAlignment="1">
      <alignment vertical="center" wrapText="1"/>
    </xf>
    <xf numFmtId="0" fontId="5" fillId="6" borderId="5" xfId="0" applyFont="1" applyFill="1" applyBorder="1" applyAlignment="1">
      <alignment horizontal="center" vertical="center"/>
    </xf>
    <xf numFmtId="0" fontId="3" fillId="6" borderId="5" xfId="0" applyFont="1" applyFill="1" applyBorder="1" applyAlignment="1">
      <alignment horizontal="center" vertical="center" textRotation="90"/>
    </xf>
    <xf numFmtId="0" fontId="3" fillId="6" borderId="5" xfId="0" applyFont="1" applyFill="1" applyBorder="1" applyAlignment="1">
      <alignment horizontal="center" vertical="center" wrapText="1"/>
    </xf>
    <xf numFmtId="0" fontId="3" fillId="6" borderId="5" xfId="0" applyFont="1" applyFill="1" applyBorder="1" applyAlignment="1">
      <alignment horizontal="justify" vertical="center" wrapText="1"/>
    </xf>
    <xf numFmtId="0" fontId="5" fillId="6" borderId="5" xfId="0" applyFont="1" applyFill="1" applyBorder="1" applyAlignment="1">
      <alignment horizontal="justify" vertical="center" wrapText="1"/>
    </xf>
    <xf numFmtId="0" fontId="5" fillId="6" borderId="5" xfId="0" applyFont="1" applyFill="1" applyBorder="1" applyAlignment="1">
      <alignment horizontal="center" vertical="center" wrapText="1"/>
    </xf>
    <xf numFmtId="9" fontId="5" fillId="6" borderId="5" xfId="0" applyNumberFormat="1" applyFont="1" applyFill="1" applyBorder="1" applyAlignment="1">
      <alignment horizontal="center" vertical="center"/>
    </xf>
    <xf numFmtId="0" fontId="3" fillId="6" borderId="5" xfId="0" applyFont="1" applyFill="1" applyBorder="1"/>
    <xf numFmtId="0" fontId="4" fillId="6" borderId="5" xfId="0" applyFont="1" applyFill="1" applyBorder="1" applyAlignment="1">
      <alignment horizontal="center" vertical="center" textRotation="90"/>
    </xf>
    <xf numFmtId="0" fontId="3" fillId="6" borderId="5" xfId="0" applyFont="1" applyFill="1" applyBorder="1" applyAlignment="1" applyProtection="1">
      <alignment horizontal="center" vertical="center"/>
      <protection locked="0"/>
    </xf>
    <xf numFmtId="10" fontId="3" fillId="6" borderId="5" xfId="0" applyNumberFormat="1" applyFont="1" applyFill="1" applyBorder="1" applyAlignment="1" applyProtection="1">
      <alignment horizontal="center" vertical="center"/>
      <protection locked="0"/>
    </xf>
    <xf numFmtId="164" fontId="3" fillId="6" borderId="5" xfId="0" applyNumberFormat="1" applyFont="1" applyFill="1" applyBorder="1" applyAlignment="1" applyProtection="1">
      <alignment horizontal="center" vertical="center"/>
      <protection locked="0"/>
    </xf>
    <xf numFmtId="0" fontId="6" fillId="6" borderId="5" xfId="0" applyFont="1" applyFill="1" applyBorder="1" applyAlignment="1" applyProtection="1">
      <alignment horizontal="justify" vertical="center" wrapText="1"/>
      <protection locked="0"/>
    </xf>
    <xf numFmtId="9" fontId="3" fillId="6" borderId="5" xfId="0" applyNumberFormat="1" applyFont="1" applyFill="1" applyBorder="1" applyAlignment="1">
      <alignment horizontal="center" vertical="center" wrapText="1"/>
    </xf>
    <xf numFmtId="3" fontId="3" fillId="6" borderId="5" xfId="0" applyNumberFormat="1" applyFont="1" applyFill="1" applyBorder="1" applyAlignment="1">
      <alignment horizontal="center" vertical="center" wrapText="1"/>
    </xf>
    <xf numFmtId="0" fontId="3" fillId="6" borderId="0" xfId="0" applyFont="1" applyFill="1"/>
    <xf numFmtId="49" fontId="5" fillId="0" borderId="5" xfId="2" applyNumberFormat="1" applyFont="1" applyBorder="1" applyAlignment="1">
      <alignment horizontal="center" vertical="center" wrapText="1"/>
    </xf>
    <xf numFmtId="9" fontId="5" fillId="0" borderId="5" xfId="2" applyNumberFormat="1" applyFont="1" applyBorder="1" applyAlignment="1">
      <alignment horizontal="center" vertical="center" wrapText="1"/>
    </xf>
    <xf numFmtId="0" fontId="3" fillId="0" borderId="5" xfId="0" quotePrefix="1" applyFont="1" applyBorder="1" applyAlignment="1">
      <alignment horizontal="center" vertical="center"/>
    </xf>
    <xf numFmtId="0" fontId="3" fillId="0" borderId="5" xfId="0" applyFont="1" applyBorder="1" applyAlignment="1">
      <alignment horizontal="justify" vertical="center"/>
    </xf>
    <xf numFmtId="0" fontId="6" fillId="6" borderId="5" xfId="0" applyFont="1" applyFill="1" applyBorder="1" applyAlignment="1">
      <alignment horizontal="center" vertical="center"/>
    </xf>
    <xf numFmtId="9" fontId="6" fillId="6" borderId="5" xfId="0" applyNumberFormat="1" applyFont="1" applyFill="1" applyBorder="1" applyAlignment="1">
      <alignment horizontal="center" vertical="center"/>
    </xf>
    <xf numFmtId="0" fontId="3" fillId="0" borderId="5" xfId="0" applyFont="1" applyBorder="1" applyAlignment="1">
      <alignment vertical="center"/>
    </xf>
    <xf numFmtId="0" fontId="5" fillId="0" borderId="11" xfId="0" applyFont="1" applyBorder="1" applyAlignment="1">
      <alignment horizontal="justify" vertical="center" wrapText="1"/>
    </xf>
    <xf numFmtId="164" fontId="3" fillId="0" borderId="11" xfId="0" applyNumberFormat="1" applyFont="1" applyBorder="1" applyAlignment="1">
      <alignment horizontal="center" vertical="center"/>
    </xf>
    <xf numFmtId="0" fontId="3" fillId="0" borderId="11" xfId="0" applyFont="1" applyBorder="1" applyAlignment="1">
      <alignment vertical="center" wrapText="1"/>
    </xf>
    <xf numFmtId="0" fontId="5" fillId="0" borderId="11" xfId="0" applyFont="1" applyBorder="1" applyAlignment="1">
      <alignment horizontal="center" vertical="center" wrapText="1"/>
    </xf>
    <xf numFmtId="0" fontId="4" fillId="0" borderId="1" xfId="0" applyFont="1" applyBorder="1" applyAlignment="1">
      <alignment horizontal="center" vertical="center" textRotation="90"/>
    </xf>
    <xf numFmtId="0" fontId="6" fillId="0" borderId="1" xfId="0" applyFont="1" applyBorder="1" applyAlignment="1" applyProtection="1">
      <alignment horizontal="justify" vertical="center" wrapText="1"/>
      <protection locked="0"/>
    </xf>
    <xf numFmtId="0" fontId="5" fillId="0" borderId="9" xfId="0" applyFont="1" applyBorder="1" applyAlignment="1">
      <alignment horizontal="justify" vertical="center" wrapText="1"/>
    </xf>
    <xf numFmtId="164" fontId="5" fillId="0" borderId="11" xfId="0" applyNumberFormat="1" applyFont="1" applyBorder="1" applyAlignment="1">
      <alignment horizontal="center" vertical="center"/>
    </xf>
    <xf numFmtId="9" fontId="3" fillId="0" borderId="4" xfId="0" applyNumberFormat="1" applyFont="1" applyBorder="1" applyAlignment="1">
      <alignment horizontal="center" vertical="center"/>
    </xf>
    <xf numFmtId="0" fontId="5" fillId="0" borderId="1" xfId="0" applyFont="1" applyBorder="1" applyAlignment="1">
      <alignment horizontal="center" vertical="center" wrapText="1"/>
    </xf>
    <xf numFmtId="164" fontId="3" fillId="0" borderId="9" xfId="0" applyNumberFormat="1" applyFont="1" applyBorder="1" applyAlignment="1">
      <alignment horizontal="center" vertical="center"/>
    </xf>
    <xf numFmtId="0" fontId="3" fillId="10" borderId="5" xfId="0" applyFont="1" applyFill="1" applyBorder="1"/>
    <xf numFmtId="0" fontId="3" fillId="0" borderId="5" xfId="0" applyFont="1" applyBorder="1" applyAlignment="1" applyProtection="1">
      <alignment horizontal="left" vertical="center"/>
      <protection locked="0"/>
    </xf>
    <xf numFmtId="0" fontId="3" fillId="0" borderId="3" xfId="0" applyFont="1" applyBorder="1" applyAlignment="1">
      <alignment horizontal="justify" vertical="center" wrapText="1"/>
    </xf>
    <xf numFmtId="0" fontId="6" fillId="7" borderId="5" xfId="0" applyFont="1" applyFill="1" applyBorder="1" applyAlignment="1" applyProtection="1">
      <alignment horizontal="left" vertical="center" wrapText="1"/>
      <protection locked="0"/>
    </xf>
    <xf numFmtId="0" fontId="6" fillId="0" borderId="3" xfId="0" applyFont="1" applyBorder="1" applyAlignment="1">
      <alignment horizontal="justify" vertical="top" wrapText="1"/>
    </xf>
    <xf numFmtId="0" fontId="5" fillId="0" borderId="11" xfId="0" applyFont="1" applyBorder="1" applyAlignment="1">
      <alignment horizontal="justify" vertical="top" wrapText="1"/>
    </xf>
    <xf numFmtId="0" fontId="3" fillId="0" borderId="14" xfId="0" applyFont="1" applyBorder="1" applyAlignment="1">
      <alignment horizontal="justify" vertical="top" wrapText="1"/>
    </xf>
    <xf numFmtId="0" fontId="6" fillId="0" borderId="11" xfId="0" applyFont="1" applyBorder="1" applyAlignment="1">
      <alignment horizontal="justify" vertical="top" wrapText="1"/>
    </xf>
    <xf numFmtId="0" fontId="3" fillId="0" borderId="11" xfId="0" applyFont="1" applyBorder="1" applyAlignment="1">
      <alignment horizontal="center" vertical="center" wrapText="1"/>
    </xf>
    <xf numFmtId="49" fontId="6" fillId="6" borderId="5" xfId="0" applyNumberFormat="1" applyFont="1" applyFill="1" applyBorder="1" applyAlignment="1">
      <alignment horizontal="center" vertical="center"/>
    </xf>
    <xf numFmtId="0" fontId="3" fillId="0" borderId="3" xfId="0" applyFont="1" applyBorder="1" applyAlignment="1">
      <alignment horizontal="center" vertical="center" wrapText="1"/>
    </xf>
    <xf numFmtId="0" fontId="3" fillId="0" borderId="11" xfId="0" applyFont="1" applyBorder="1" applyAlignment="1">
      <alignment horizontal="center" vertical="center"/>
    </xf>
    <xf numFmtId="9" fontId="5" fillId="0" borderId="11" xfId="0" applyNumberFormat="1" applyFont="1" applyBorder="1" applyAlignment="1">
      <alignment horizontal="center" vertical="center"/>
    </xf>
    <xf numFmtId="0" fontId="3" fillId="0" borderId="14" xfId="0" applyFont="1" applyBorder="1" applyAlignment="1">
      <alignment horizontal="center" vertical="center"/>
    </xf>
    <xf numFmtId="9" fontId="3" fillId="0" borderId="11" xfId="4" applyFont="1" applyBorder="1" applyAlignment="1">
      <alignment horizontal="center" vertical="center"/>
    </xf>
    <xf numFmtId="0" fontId="3" fillId="0" borderId="9" xfId="0" applyFont="1" applyBorder="1" applyAlignment="1">
      <alignment horizontal="center" vertical="center"/>
    </xf>
    <xf numFmtId="0" fontId="3" fillId="0" borderId="3" xfId="0" applyFont="1" applyBorder="1" applyAlignment="1">
      <alignment horizontal="center" vertical="center"/>
    </xf>
    <xf numFmtId="9" fontId="3" fillId="0" borderId="11" xfId="0" applyNumberFormat="1" applyFont="1" applyBorder="1" applyAlignment="1">
      <alignment horizontal="center" vertical="center"/>
    </xf>
    <xf numFmtId="0" fontId="6" fillId="6" borderId="3" xfId="0" applyFont="1" applyFill="1" applyBorder="1" applyAlignment="1">
      <alignment horizontal="center" vertical="center"/>
    </xf>
    <xf numFmtId="0" fontId="3" fillId="0" borderId="4" xfId="0" quotePrefix="1" applyFont="1" applyBorder="1" applyAlignment="1">
      <alignment horizontal="center" vertical="center"/>
    </xf>
    <xf numFmtId="16" fontId="3" fillId="0" borderId="11" xfId="0" quotePrefix="1" applyNumberFormat="1" applyFont="1" applyBorder="1" applyAlignment="1">
      <alignment horizontal="center" vertical="center"/>
    </xf>
    <xf numFmtId="49" fontId="5" fillId="0" borderId="3" xfId="2" applyNumberFormat="1" applyFont="1" applyBorder="1" applyAlignment="1">
      <alignment horizontal="center" vertical="center" wrapText="1"/>
    </xf>
    <xf numFmtId="0" fontId="3" fillId="0" borderId="11" xfId="0" quotePrefix="1" applyFont="1" applyBorder="1" applyAlignment="1">
      <alignment horizontal="center" vertical="center"/>
    </xf>
    <xf numFmtId="9" fontId="3" fillId="0" borderId="14" xfId="0" applyNumberFormat="1" applyFont="1" applyBorder="1" applyAlignment="1">
      <alignment horizontal="center" vertical="center"/>
    </xf>
    <xf numFmtId="9" fontId="3" fillId="0" borderId="9" xfId="0" applyNumberFormat="1" applyFont="1" applyBorder="1" applyAlignment="1">
      <alignment horizontal="center" vertical="center"/>
    </xf>
    <xf numFmtId="9" fontId="5" fillId="0" borderId="3" xfId="2" applyNumberFormat="1" applyFont="1" applyBorder="1" applyAlignment="1">
      <alignment horizontal="center" vertical="center" wrapText="1"/>
    </xf>
    <xf numFmtId="0" fontId="5" fillId="0" borderId="3" xfId="0" applyFont="1" applyBorder="1" applyAlignment="1">
      <alignment horizontal="justify" vertical="center" wrapText="1"/>
    </xf>
    <xf numFmtId="0" fontId="5" fillId="0" borderId="0" xfId="0" applyFont="1" applyAlignment="1">
      <alignment horizontal="justify" vertical="center" wrapText="1"/>
    </xf>
    <xf numFmtId="164" fontId="3" fillId="0" borderId="3" xfId="0" applyNumberFormat="1" applyFont="1" applyBorder="1" applyAlignment="1">
      <alignment horizontal="center" vertical="center"/>
    </xf>
    <xf numFmtId="164" fontId="3" fillId="0" borderId="13" xfId="0" applyNumberFormat="1" applyFont="1" applyBorder="1" applyAlignment="1">
      <alignment horizontal="center" vertical="center"/>
    </xf>
    <xf numFmtId="0" fontId="3" fillId="0" borderId="9" xfId="0" applyFont="1" applyBorder="1" applyAlignment="1">
      <alignment horizontal="justify" vertical="center" wrapText="1"/>
    </xf>
    <xf numFmtId="0" fontId="3" fillId="0" borderId="3" xfId="0" applyFont="1" applyBorder="1" applyAlignment="1">
      <alignment vertical="center"/>
    </xf>
    <xf numFmtId="0" fontId="4" fillId="0" borderId="5" xfId="0" applyFont="1" applyBorder="1" applyAlignment="1">
      <alignment horizontal="center" vertical="center"/>
    </xf>
    <xf numFmtId="0" fontId="2" fillId="2" borderId="0" xfId="0" applyFont="1" applyFill="1" applyAlignment="1">
      <alignment horizontal="center" vertical="center" wrapText="1"/>
    </xf>
    <xf numFmtId="0" fontId="2" fillId="2" borderId="0" xfId="0" applyFont="1" applyFill="1" applyAlignment="1">
      <alignment horizontal="justify" vertical="center" wrapText="1"/>
    </xf>
    <xf numFmtId="0" fontId="2" fillId="2" borderId="0" xfId="0" applyFont="1" applyFill="1" applyAlignment="1">
      <alignment horizontal="center" vertical="center"/>
    </xf>
    <xf numFmtId="0" fontId="2" fillId="2" borderId="0" xfId="0" applyFont="1" applyFill="1" applyAlignment="1">
      <alignment horizontal="center" vertical="center" textRotation="90" wrapText="1"/>
    </xf>
    <xf numFmtId="0" fontId="2" fillId="2" borderId="0" xfId="0" applyFont="1" applyFill="1" applyAlignment="1" applyProtection="1">
      <alignment horizontal="center" vertical="center" wrapText="1"/>
      <protection locked="0"/>
    </xf>
    <xf numFmtId="0" fontId="2" fillId="4" borderId="3"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2" borderId="16" xfId="0" applyFont="1" applyFill="1" applyBorder="1" applyAlignment="1" applyProtection="1">
      <alignment horizontal="center" vertical="center" textRotation="90" wrapText="1"/>
      <protection locked="0"/>
    </xf>
    <xf numFmtId="0" fontId="2" fillId="2" borderId="9" xfId="0" applyFont="1" applyFill="1" applyBorder="1" applyAlignment="1" applyProtection="1">
      <alignment horizontal="center" vertical="center" textRotation="90" wrapText="1"/>
      <protection locked="0"/>
    </xf>
    <xf numFmtId="0" fontId="2" fillId="3" borderId="9" xfId="0" applyFont="1" applyFill="1" applyBorder="1" applyAlignment="1" applyProtection="1">
      <alignment horizontal="center" vertical="center" wrapText="1"/>
      <protection locked="0"/>
    </xf>
    <xf numFmtId="0" fontId="2" fillId="2" borderId="10" xfId="0" applyFont="1" applyFill="1" applyBorder="1" applyAlignment="1" applyProtection="1">
      <alignment horizontal="center" vertical="center" wrapText="1"/>
      <protection locked="0"/>
    </xf>
    <xf numFmtId="0" fontId="2" fillId="4" borderId="10" xfId="0" applyFont="1" applyFill="1" applyBorder="1" applyAlignment="1" applyProtection="1">
      <alignment horizontal="center" vertical="center" wrapText="1"/>
      <protection locked="0"/>
    </xf>
    <xf numFmtId="0" fontId="2" fillId="2" borderId="17" xfId="0" applyFont="1" applyFill="1" applyBorder="1" applyAlignment="1" applyProtection="1">
      <alignment horizontal="center" vertical="center" wrapText="1"/>
      <protection locked="0"/>
    </xf>
    <xf numFmtId="0" fontId="2" fillId="4" borderId="0" xfId="0" applyFont="1" applyFill="1" applyAlignment="1" applyProtection="1">
      <alignment horizontal="center" vertical="center" wrapText="1"/>
      <protection locked="0"/>
    </xf>
    <xf numFmtId="0" fontId="2" fillId="4" borderId="0" xfId="0" applyFont="1" applyFill="1" applyAlignment="1">
      <alignment horizontal="justify" vertical="center" wrapText="1"/>
    </xf>
    <xf numFmtId="0" fontId="2" fillId="4" borderId="0" xfId="0" applyFont="1" applyFill="1" applyAlignment="1">
      <alignment horizontal="center" vertical="center" wrapText="1"/>
    </xf>
    <xf numFmtId="0" fontId="6" fillId="7" borderId="5" xfId="0" applyFont="1" applyFill="1" applyBorder="1" applyAlignment="1">
      <alignment vertical="center" wrapText="1"/>
    </xf>
    <xf numFmtId="9" fontId="6" fillId="7" borderId="5" xfId="0" applyNumberFormat="1" applyFont="1" applyFill="1" applyBorder="1" applyAlignment="1">
      <alignment horizontal="center" vertical="center"/>
    </xf>
    <xf numFmtId="0" fontId="6" fillId="7" borderId="5" xfId="0" applyFont="1" applyFill="1" applyBorder="1" applyAlignment="1">
      <alignment horizontal="center" vertical="center"/>
    </xf>
    <xf numFmtId="9" fontId="6" fillId="7" borderId="3" xfId="0" applyNumberFormat="1" applyFont="1" applyFill="1" applyBorder="1" applyAlignment="1">
      <alignment horizontal="center" vertical="center"/>
    </xf>
    <xf numFmtId="0" fontId="2" fillId="2" borderId="18" xfId="0" applyFont="1" applyFill="1" applyBorder="1" applyAlignment="1">
      <alignment horizontal="center" vertical="center" textRotation="90" wrapText="1"/>
    </xf>
    <xf numFmtId="164" fontId="6" fillId="7" borderId="5" xfId="0" applyNumberFormat="1" applyFont="1" applyFill="1" applyBorder="1" applyAlignment="1">
      <alignment horizontal="center" vertical="center"/>
    </xf>
    <xf numFmtId="164" fontId="6" fillId="0" borderId="3" xfId="0" applyNumberFormat="1" applyFont="1" applyBorder="1" applyAlignment="1">
      <alignment horizontal="center" vertical="center"/>
    </xf>
    <xf numFmtId="0" fontId="5" fillId="0" borderId="4" xfId="0" applyFont="1" applyBorder="1" applyAlignment="1">
      <alignment horizontal="justify" vertical="center" wrapText="1"/>
    </xf>
    <xf numFmtId="0" fontId="3" fillId="0" borderId="4" xfId="0" applyFont="1" applyBorder="1" applyAlignment="1">
      <alignment horizontal="center" vertical="center" wrapText="1"/>
    </xf>
    <xf numFmtId="164" fontId="3" fillId="0" borderId="4" xfId="0" applyNumberFormat="1" applyFont="1" applyBorder="1" applyAlignment="1">
      <alignment horizontal="center" vertical="center"/>
    </xf>
    <xf numFmtId="164" fontId="3" fillId="6" borderId="5" xfId="0" applyNumberFormat="1" applyFont="1" applyFill="1" applyBorder="1" applyAlignment="1">
      <alignment horizontal="center" vertical="center"/>
    </xf>
    <xf numFmtId="0" fontId="6" fillId="7" borderId="5" xfId="0" applyFont="1" applyFill="1" applyBorder="1" applyAlignment="1">
      <alignment horizontal="center" vertical="center" wrapText="1"/>
    </xf>
    <xf numFmtId="164" fontId="6" fillId="6" borderId="5" xfId="0" applyNumberFormat="1" applyFont="1" applyFill="1" applyBorder="1" applyAlignment="1">
      <alignment horizontal="center" vertical="center"/>
    </xf>
    <xf numFmtId="0" fontId="6" fillId="7" borderId="5" xfId="0" applyFont="1" applyFill="1" applyBorder="1" applyAlignment="1">
      <alignment vertical="center"/>
    </xf>
    <xf numFmtId="0" fontId="6" fillId="6" borderId="3" xfId="0" quotePrefix="1" applyFont="1" applyFill="1" applyBorder="1" applyAlignment="1">
      <alignment horizontal="center" vertical="center"/>
    </xf>
    <xf numFmtId="0" fontId="6" fillId="0" borderId="3" xfId="0" quotePrefix="1" applyFont="1" applyBorder="1" applyAlignment="1">
      <alignment horizontal="center" vertical="center"/>
    </xf>
    <xf numFmtId="164" fontId="6" fillId="0" borderId="5" xfId="0" applyNumberFormat="1" applyFont="1" applyBorder="1" applyAlignment="1">
      <alignment horizontal="center" vertical="center"/>
    </xf>
    <xf numFmtId="0" fontId="6" fillId="0" borderId="4" xfId="0" applyFont="1" applyBorder="1" applyAlignment="1" applyProtection="1">
      <alignment horizontal="justify" vertical="center" wrapText="1"/>
      <protection locked="0"/>
    </xf>
    <xf numFmtId="0" fontId="6" fillId="0" borderId="4" xfId="0" applyFont="1" applyBorder="1" applyAlignment="1" applyProtection="1">
      <alignment horizontal="center" vertical="center"/>
      <protection locked="0"/>
    </xf>
    <xf numFmtId="9" fontId="6" fillId="0" borderId="4" xfId="0" applyNumberFormat="1" applyFont="1" applyBorder="1" applyAlignment="1" applyProtection="1">
      <alignment horizontal="center" vertical="center"/>
      <protection locked="0"/>
    </xf>
    <xf numFmtId="164" fontId="6" fillId="0" borderId="4" xfId="0" applyNumberFormat="1" applyFont="1" applyBorder="1" applyAlignment="1" applyProtection="1">
      <alignment horizontal="center" vertical="center"/>
      <protection locked="0"/>
    </xf>
    <xf numFmtId="0" fontId="4" fillId="0" borderId="4" xfId="0" applyFont="1" applyBorder="1" applyAlignment="1" applyProtection="1">
      <alignment horizontal="center" vertical="center" wrapText="1"/>
      <protection locked="0"/>
    </xf>
    <xf numFmtId="9" fontId="4" fillId="0" borderId="4" xfId="0" applyNumberFormat="1" applyFont="1" applyBorder="1" applyAlignment="1" applyProtection="1">
      <alignment horizontal="center" vertical="center"/>
      <protection locked="0"/>
    </xf>
    <xf numFmtId="164" fontId="4" fillId="0" borderId="4" xfId="0" applyNumberFormat="1" applyFont="1" applyBorder="1" applyAlignment="1" applyProtection="1">
      <alignment horizontal="center" vertical="center"/>
      <protection locked="0"/>
    </xf>
    <xf numFmtId="0" fontId="6" fillId="0" borderId="4" xfId="0" applyFont="1" applyBorder="1" applyAlignment="1">
      <alignment horizontal="justify" vertical="top" wrapText="1"/>
    </xf>
    <xf numFmtId="0" fontId="3" fillId="0" borderId="8" xfId="0" applyFont="1" applyBorder="1" applyAlignment="1">
      <alignment horizontal="justify" vertical="center" wrapText="1"/>
    </xf>
    <xf numFmtId="0" fontId="6" fillId="7" borderId="16" xfId="0" applyFont="1" applyFill="1" applyBorder="1" applyAlignment="1" applyProtection="1">
      <alignment horizontal="justify" vertical="center" wrapText="1"/>
      <protection locked="0"/>
    </xf>
    <xf numFmtId="0" fontId="4" fillId="0" borderId="9" xfId="0" applyFont="1" applyBorder="1" applyAlignment="1" applyProtection="1">
      <alignment horizontal="center" vertical="center"/>
      <protection locked="0"/>
    </xf>
    <xf numFmtId="164" fontId="3" fillId="0" borderId="9" xfId="0" applyNumberFormat="1" applyFont="1" applyBorder="1" applyAlignment="1" applyProtection="1">
      <alignment horizontal="center" vertical="center"/>
      <protection locked="0"/>
    </xf>
    <xf numFmtId="0" fontId="3" fillId="0" borderId="9" xfId="0" applyFont="1" applyBorder="1" applyAlignment="1" applyProtection="1">
      <alignment horizontal="center" vertical="center"/>
      <protection locked="0"/>
    </xf>
    <xf numFmtId="9" fontId="3" fillId="0" borderId="9" xfId="0" applyNumberFormat="1" applyFont="1" applyBorder="1" applyAlignment="1" applyProtection="1">
      <alignment horizontal="center" vertical="center"/>
      <protection locked="0"/>
    </xf>
    <xf numFmtId="0" fontId="6" fillId="0" borderId="9" xfId="0" applyFont="1" applyBorder="1" applyAlignment="1" applyProtection="1">
      <alignment horizontal="justify" vertical="center" wrapText="1"/>
      <protection locked="0"/>
    </xf>
    <xf numFmtId="0" fontId="3" fillId="0" borderId="8" xfId="0" applyFont="1" applyBorder="1" applyAlignment="1">
      <alignment horizontal="center" vertical="center"/>
    </xf>
    <xf numFmtId="9" fontId="3" fillId="0" borderId="8" xfId="0" applyNumberFormat="1" applyFont="1" applyBorder="1" applyAlignment="1">
      <alignment horizontal="center" vertical="center"/>
    </xf>
    <xf numFmtId="1" fontId="3" fillId="0" borderId="11" xfId="0" quotePrefix="1" applyNumberFormat="1" applyFont="1" applyBorder="1" applyAlignment="1">
      <alignment horizontal="center" vertical="center"/>
    </xf>
    <xf numFmtId="0" fontId="3" fillId="0" borderId="9" xfId="0" applyFont="1" applyBorder="1" applyAlignment="1">
      <alignment vertical="center"/>
    </xf>
    <xf numFmtId="0" fontId="16" fillId="0" borderId="5" xfId="0" applyFont="1" applyBorder="1" applyAlignment="1" applyProtection="1">
      <alignment horizontal="center" vertical="center"/>
      <protection locked="0"/>
    </xf>
    <xf numFmtId="0" fontId="16" fillId="0" borderId="5" xfId="0" applyFont="1" applyBorder="1" applyAlignment="1" applyProtection="1">
      <alignment horizontal="justify" vertical="center" wrapText="1"/>
      <protection locked="0"/>
    </xf>
    <xf numFmtId="0" fontId="16" fillId="0" borderId="5" xfId="0" applyFont="1" applyBorder="1" applyAlignment="1" applyProtection="1">
      <alignment horizontal="center" vertical="center" wrapText="1"/>
      <protection locked="0"/>
    </xf>
    <xf numFmtId="9" fontId="16" fillId="0" borderId="5" xfId="0" applyNumberFormat="1" applyFont="1" applyBorder="1" applyAlignment="1" applyProtection="1">
      <alignment horizontal="center" vertical="center"/>
      <protection locked="0"/>
    </xf>
    <xf numFmtId="0" fontId="17" fillId="0" borderId="5" xfId="0" applyFont="1" applyBorder="1" applyAlignment="1" applyProtection="1">
      <alignment horizontal="center" vertical="center"/>
      <protection locked="0"/>
    </xf>
    <xf numFmtId="164" fontId="16" fillId="0" borderId="5" xfId="0" applyNumberFormat="1" applyFont="1" applyBorder="1" applyAlignment="1" applyProtection="1">
      <alignment horizontal="center" vertical="center"/>
      <protection locked="0"/>
    </xf>
    <xf numFmtId="1" fontId="16" fillId="0" borderId="5" xfId="0" applyNumberFormat="1" applyFont="1" applyBorder="1" applyAlignment="1" applyProtection="1">
      <alignment horizontal="center" vertical="center"/>
      <protection locked="0"/>
    </xf>
    <xf numFmtId="164" fontId="16" fillId="0" borderId="9" xfId="0" applyNumberFormat="1" applyFont="1" applyBorder="1" applyAlignment="1" applyProtection="1">
      <alignment horizontal="center" vertical="center"/>
      <protection locked="0"/>
    </xf>
    <xf numFmtId="164" fontId="16" fillId="0" borderId="4" xfId="0" applyNumberFormat="1" applyFont="1" applyBorder="1" applyAlignment="1" applyProtection="1">
      <alignment horizontal="center" vertical="center"/>
      <protection locked="0"/>
    </xf>
    <xf numFmtId="14" fontId="16" fillId="0" borderId="5" xfId="0" applyNumberFormat="1" applyFont="1" applyBorder="1" applyAlignment="1">
      <alignment horizontal="center" vertical="center" wrapText="1"/>
    </xf>
    <xf numFmtId="164" fontId="17" fillId="0" borderId="5" xfId="0" applyNumberFormat="1" applyFont="1" applyBorder="1" applyAlignment="1" applyProtection="1">
      <alignment horizontal="center" vertical="center"/>
      <protection locked="0"/>
    </xf>
    <xf numFmtId="0" fontId="18" fillId="0" borderId="5" xfId="0" applyFont="1" applyBorder="1" applyAlignment="1" applyProtection="1">
      <alignment horizontal="center" vertical="center" wrapText="1"/>
      <protection locked="0"/>
    </xf>
    <xf numFmtId="0" fontId="18" fillId="0" borderId="5" xfId="0" applyFont="1" applyBorder="1" applyAlignment="1" applyProtection="1">
      <alignment horizontal="justify" vertical="top" wrapText="1"/>
      <protection locked="0"/>
    </xf>
    <xf numFmtId="9" fontId="16" fillId="0" borderId="5" xfId="1" applyFont="1" applyFill="1" applyBorder="1" applyAlignment="1" applyProtection="1">
      <alignment horizontal="center" vertical="center" wrapText="1"/>
      <protection locked="0"/>
    </xf>
    <xf numFmtId="164" fontId="16" fillId="0" borderId="5" xfId="0" applyNumberFormat="1" applyFont="1" applyBorder="1" applyAlignment="1" applyProtection="1">
      <alignment horizontal="center" vertical="center" wrapText="1"/>
      <protection locked="0"/>
    </xf>
    <xf numFmtId="0" fontId="16" fillId="0" borderId="5" xfId="0" applyFont="1" applyBorder="1" applyAlignment="1">
      <alignment horizontal="center" vertical="center" wrapText="1"/>
    </xf>
    <xf numFmtId="9" fontId="16" fillId="0" borderId="5" xfId="1" applyFont="1" applyFill="1" applyBorder="1" applyAlignment="1">
      <alignment horizontal="center" vertical="center" wrapText="1"/>
    </xf>
    <xf numFmtId="164" fontId="16" fillId="0" borderId="9" xfId="0" applyNumberFormat="1" applyFont="1" applyBorder="1" applyAlignment="1" applyProtection="1">
      <alignment horizontal="center" vertical="center" wrapText="1"/>
      <protection locked="0"/>
    </xf>
    <xf numFmtId="0" fontId="16" fillId="0" borderId="5" xfId="0" applyFont="1" applyBorder="1" applyAlignment="1">
      <alignment horizontal="center" vertical="center"/>
    </xf>
    <xf numFmtId="0" fontId="16" fillId="0" borderId="5" xfId="1" applyNumberFormat="1" applyFont="1" applyFill="1" applyBorder="1" applyAlignment="1" applyProtection="1">
      <alignment horizontal="center" vertical="center"/>
      <protection locked="0"/>
    </xf>
    <xf numFmtId="164" fontId="16" fillId="0" borderId="4" xfId="0" applyNumberFormat="1" applyFont="1" applyBorder="1" applyAlignment="1" applyProtection="1">
      <alignment horizontal="center" vertical="center" wrapText="1"/>
      <protection locked="0"/>
    </xf>
    <xf numFmtId="0" fontId="5" fillId="0" borderId="5" xfId="0" applyFont="1" applyBorder="1" applyAlignment="1" applyProtection="1">
      <alignment horizontal="justify" vertical="center" wrapText="1"/>
      <protection locked="0"/>
    </xf>
    <xf numFmtId="0" fontId="4" fillId="6" borderId="5" xfId="0" applyFont="1" applyFill="1" applyBorder="1" applyAlignment="1">
      <alignment horizontal="center" vertical="center" textRotation="90" wrapText="1"/>
    </xf>
    <xf numFmtId="0" fontId="5" fillId="11" borderId="5" xfId="0" applyFont="1" applyFill="1" applyBorder="1" applyAlignment="1">
      <alignment horizontal="center" vertical="center"/>
    </xf>
    <xf numFmtId="0" fontId="3" fillId="6" borderId="3" xfId="0" applyFont="1" applyFill="1" applyBorder="1"/>
    <xf numFmtId="0" fontId="6" fillId="6" borderId="3" xfId="0" applyFont="1" applyFill="1" applyBorder="1" applyAlignment="1" applyProtection="1">
      <alignment horizontal="justify" vertical="center" wrapText="1"/>
      <protection locked="0"/>
    </xf>
    <xf numFmtId="0" fontId="4" fillId="12" borderId="5" xfId="0" applyFont="1" applyFill="1" applyBorder="1" applyAlignment="1">
      <alignment vertical="center" wrapText="1"/>
    </xf>
    <xf numFmtId="0" fontId="6" fillId="12" borderId="3" xfId="0" applyFont="1" applyFill="1" applyBorder="1" applyAlignment="1">
      <alignment horizontal="center" vertical="center" wrapText="1"/>
    </xf>
    <xf numFmtId="9" fontId="6" fillId="12" borderId="3" xfId="0" applyNumberFormat="1" applyFont="1" applyFill="1" applyBorder="1" applyAlignment="1">
      <alignment horizontal="center" vertical="center"/>
    </xf>
    <xf numFmtId="164" fontId="6" fillId="12" borderId="5" xfId="0" applyNumberFormat="1" applyFont="1" applyFill="1" applyBorder="1" applyAlignment="1">
      <alignment horizontal="center" vertical="center"/>
    </xf>
    <xf numFmtId="0" fontId="6" fillId="6" borderId="3" xfId="0" applyFont="1" applyFill="1" applyBorder="1" applyAlignment="1">
      <alignment vertical="center" wrapText="1"/>
    </xf>
    <xf numFmtId="164" fontId="6" fillId="12" borderId="3" xfId="0" applyNumberFormat="1" applyFont="1" applyFill="1" applyBorder="1" applyAlignment="1">
      <alignment horizontal="center" vertical="center"/>
    </xf>
    <xf numFmtId="0" fontId="6" fillId="12" borderId="5" xfId="0" applyFont="1" applyFill="1" applyBorder="1" applyAlignment="1">
      <alignment vertical="center"/>
    </xf>
    <xf numFmtId="9" fontId="3" fillId="6" borderId="5" xfId="0" applyNumberFormat="1" applyFont="1" applyFill="1" applyBorder="1" applyAlignment="1" applyProtection="1">
      <alignment horizontal="center" vertical="center"/>
      <protection locked="0"/>
    </xf>
    <xf numFmtId="9" fontId="3" fillId="6" borderId="5" xfId="4" applyFont="1" applyFill="1" applyBorder="1" applyAlignment="1">
      <alignment horizontal="center" vertical="center"/>
    </xf>
    <xf numFmtId="0" fontId="3" fillId="6" borderId="3" xfId="0" applyFont="1" applyFill="1" applyBorder="1" applyAlignment="1">
      <alignment horizontal="center" vertical="center"/>
    </xf>
    <xf numFmtId="0" fontId="6" fillId="6" borderId="3" xfId="0" applyFont="1" applyFill="1" applyBorder="1" applyAlignment="1" applyProtection="1">
      <alignment horizontal="center" vertical="center" wrapText="1"/>
      <protection locked="0"/>
    </xf>
    <xf numFmtId="0" fontId="6" fillId="6" borderId="5" xfId="0" applyFont="1" applyFill="1" applyBorder="1" applyAlignment="1" applyProtection="1">
      <alignment horizontal="center" vertical="center" wrapText="1"/>
      <protection locked="0"/>
    </xf>
    <xf numFmtId="0" fontId="3" fillId="6" borderId="0" xfId="0" applyFont="1" applyFill="1" applyAlignment="1">
      <alignment horizontal="center" vertical="center"/>
    </xf>
    <xf numFmtId="10" fontId="6" fillId="6" borderId="5" xfId="0" applyNumberFormat="1" applyFont="1" applyFill="1" applyBorder="1" applyAlignment="1" applyProtection="1">
      <alignment horizontal="center" vertical="center"/>
      <protection locked="0"/>
    </xf>
    <xf numFmtId="164" fontId="6" fillId="6" borderId="5" xfId="0" applyNumberFormat="1" applyFont="1" applyFill="1" applyBorder="1" applyAlignment="1" applyProtection="1">
      <alignment horizontal="center" vertical="center"/>
      <protection locked="0"/>
    </xf>
    <xf numFmtId="0" fontId="4" fillId="6" borderId="5" xfId="0" quotePrefix="1" applyFont="1" applyFill="1" applyBorder="1" applyAlignment="1" applyProtection="1">
      <alignment horizontal="center" vertical="center" wrapText="1"/>
      <protection locked="0"/>
    </xf>
    <xf numFmtId="164" fontId="4" fillId="6" borderId="5" xfId="0" applyNumberFormat="1" applyFont="1" applyFill="1" applyBorder="1" applyAlignment="1" applyProtection="1">
      <alignment horizontal="center" vertical="center"/>
      <protection locked="0"/>
    </xf>
    <xf numFmtId="0" fontId="6" fillId="6" borderId="5" xfId="0" applyFont="1" applyFill="1" applyBorder="1" applyAlignment="1">
      <alignment horizontal="justify" vertical="top" wrapText="1"/>
    </xf>
    <xf numFmtId="0" fontId="6" fillId="6" borderId="0" xfId="0" applyFont="1" applyFill="1" applyAlignment="1">
      <alignment horizontal="center" vertical="center"/>
    </xf>
    <xf numFmtId="0" fontId="3" fillId="0" borderId="9" xfId="0" applyFont="1" applyBorder="1" applyAlignment="1">
      <alignment horizontal="left" vertical="center"/>
    </xf>
    <xf numFmtId="0" fontId="3" fillId="0" borderId="11" xfId="0" applyFont="1" applyBorder="1" applyAlignment="1">
      <alignment horizontal="left" vertical="center"/>
    </xf>
    <xf numFmtId="0" fontId="3" fillId="6" borderId="5" xfId="0" applyFont="1" applyFill="1" applyBorder="1" applyAlignment="1">
      <alignment vertical="center" wrapText="1"/>
    </xf>
    <xf numFmtId="0" fontId="6" fillId="12" borderId="5" xfId="0" applyFont="1" applyFill="1" applyBorder="1" applyAlignment="1">
      <alignment horizontal="center" vertical="center"/>
    </xf>
    <xf numFmtId="0" fontId="3" fillId="6" borderId="5" xfId="0" applyFont="1" applyFill="1" applyBorder="1" applyAlignment="1">
      <alignment vertical="center"/>
    </xf>
    <xf numFmtId="164" fontId="4" fillId="0" borderId="5" xfId="0" applyNumberFormat="1" applyFont="1" applyBorder="1" applyAlignment="1">
      <alignment horizontal="center" vertical="center"/>
    </xf>
    <xf numFmtId="14" fontId="3" fillId="0" borderId="11" xfId="0" applyNumberFormat="1" applyFont="1" applyBorder="1" applyAlignment="1">
      <alignment horizontal="center" vertical="center"/>
    </xf>
    <xf numFmtId="9" fontId="4" fillId="0" borderId="9" xfId="0" applyNumberFormat="1" applyFont="1" applyBorder="1" applyAlignment="1">
      <alignment horizontal="center" vertical="center"/>
    </xf>
    <xf numFmtId="0" fontId="12" fillId="0" borderId="5" xfId="0" applyFont="1" applyBorder="1" applyAlignment="1">
      <alignment horizontal="center" vertical="center"/>
    </xf>
    <xf numFmtId="9" fontId="12" fillId="0" borderId="5" xfId="0" applyNumberFormat="1" applyFont="1" applyBorder="1" applyAlignment="1">
      <alignment horizontal="center" vertical="center"/>
    </xf>
    <xf numFmtId="164" fontId="12" fillId="0" borderId="5" xfId="0" applyNumberFormat="1" applyFont="1" applyBorder="1" applyAlignment="1">
      <alignment horizontal="center" vertical="center"/>
    </xf>
    <xf numFmtId="9" fontId="3" fillId="0" borderId="10" xfId="0" applyNumberFormat="1" applyFont="1" applyBorder="1" applyAlignment="1">
      <alignment horizontal="center" vertical="center" wrapText="1"/>
    </xf>
    <xf numFmtId="164" fontId="3" fillId="0" borderId="10" xfId="0" applyNumberFormat="1" applyFont="1" applyBorder="1" applyAlignment="1">
      <alignment horizontal="center" vertical="center" wrapText="1"/>
    </xf>
    <xf numFmtId="3" fontId="4" fillId="0" borderId="10" xfId="0" applyNumberFormat="1" applyFont="1" applyBorder="1" applyAlignment="1">
      <alignment horizontal="center" vertical="center" wrapText="1"/>
    </xf>
    <xf numFmtId="9" fontId="4" fillId="0" borderId="10" xfId="0" applyNumberFormat="1" applyFont="1" applyBorder="1" applyAlignment="1">
      <alignment horizontal="center" vertical="center" wrapText="1"/>
    </xf>
    <xf numFmtId="164" fontId="3" fillId="0" borderId="19" xfId="0" applyNumberFormat="1" applyFont="1" applyBorder="1" applyAlignment="1">
      <alignment horizontal="center" vertical="center" wrapText="1"/>
    </xf>
    <xf numFmtId="0" fontId="4" fillId="0" borderId="12" xfId="0" applyFont="1" applyBorder="1" applyAlignment="1">
      <alignment vertical="center" wrapText="1"/>
    </xf>
    <xf numFmtId="0" fontId="4" fillId="6" borderId="5" xfId="0" applyFont="1" applyFill="1" applyBorder="1" applyAlignment="1">
      <alignment horizontal="center" vertical="center"/>
    </xf>
    <xf numFmtId="9" fontId="4" fillId="6" borderId="5" xfId="0" applyNumberFormat="1" applyFont="1" applyFill="1" applyBorder="1" applyAlignment="1">
      <alignment horizontal="center" vertical="center"/>
    </xf>
    <xf numFmtId="0" fontId="6" fillId="0" borderId="20" xfId="0" applyFont="1" applyBorder="1" applyAlignment="1">
      <alignment horizontal="justify" vertical="top" wrapText="1"/>
    </xf>
    <xf numFmtId="0" fontId="3" fillId="0" borderId="19" xfId="0" applyFont="1" applyBorder="1" applyAlignment="1">
      <alignment horizontal="center" vertical="center" wrapText="1"/>
    </xf>
    <xf numFmtId="0" fontId="3" fillId="0" borderId="19" xfId="0" applyFont="1" applyBorder="1" applyAlignment="1">
      <alignment horizontal="center" vertical="center"/>
    </xf>
    <xf numFmtId="164" fontId="3" fillId="0" borderId="12" xfId="0" applyNumberFormat="1" applyFont="1" applyBorder="1" applyAlignment="1">
      <alignment horizontal="center" vertical="center"/>
    </xf>
    <xf numFmtId="0" fontId="3" fillId="0" borderId="19" xfId="0" quotePrefix="1" applyFont="1" applyBorder="1" applyAlignment="1">
      <alignment horizontal="center" vertical="center"/>
    </xf>
    <xf numFmtId="9" fontId="3" fillId="0" borderId="19" xfId="0" applyNumberFormat="1" applyFont="1" applyBorder="1" applyAlignment="1">
      <alignment horizontal="center" vertical="center"/>
    </xf>
    <xf numFmtId="0" fontId="5" fillId="0" borderId="14" xfId="0" applyFont="1" applyBorder="1" applyAlignment="1">
      <alignment horizontal="center" vertical="center" wrapText="1"/>
    </xf>
    <xf numFmtId="165" fontId="5" fillId="0" borderId="14" xfId="0" applyNumberFormat="1" applyFont="1" applyBorder="1" applyAlignment="1">
      <alignment horizontal="center" vertical="center"/>
    </xf>
    <xf numFmtId="164" fontId="3" fillId="0" borderId="14" xfId="0" applyNumberFormat="1" applyFont="1" applyBorder="1" applyAlignment="1">
      <alignment horizontal="center" vertical="center"/>
    </xf>
    <xf numFmtId="0" fontId="3" fillId="0" borderId="19" xfId="0" applyFont="1" applyBorder="1" applyAlignment="1">
      <alignment horizontal="justify" vertical="center" wrapText="1"/>
    </xf>
    <xf numFmtId="0" fontId="5" fillId="0" borderId="14" xfId="0" applyFont="1" applyBorder="1" applyAlignment="1">
      <alignment horizontal="justify" vertical="center" wrapText="1"/>
    </xf>
    <xf numFmtId="164" fontId="3" fillId="0" borderId="21" xfId="0" applyNumberFormat="1" applyFont="1" applyBorder="1" applyAlignment="1">
      <alignment horizontal="center" vertical="center"/>
    </xf>
    <xf numFmtId="0" fontId="3" fillId="0" borderId="12" xfId="0" applyFont="1" applyBorder="1" applyAlignment="1">
      <alignment horizontal="justify" vertical="center" wrapText="1"/>
    </xf>
    <xf numFmtId="9" fontId="5" fillId="0" borderId="9" xfId="0" applyNumberFormat="1" applyFont="1" applyBorder="1" applyAlignment="1">
      <alignment horizontal="center" vertical="center"/>
    </xf>
    <xf numFmtId="0" fontId="5" fillId="0" borderId="9" xfId="0" applyFont="1" applyBorder="1" applyAlignment="1">
      <alignment horizontal="center" vertical="center" wrapText="1"/>
    </xf>
    <xf numFmtId="0" fontId="5" fillId="0" borderId="18" xfId="0" applyFont="1" applyBorder="1" applyAlignment="1">
      <alignment horizontal="center" vertical="center" wrapText="1"/>
    </xf>
    <xf numFmtId="164" fontId="5" fillId="0" borderId="14" xfId="0" applyNumberFormat="1" applyFont="1" applyBorder="1" applyAlignment="1">
      <alignment horizontal="center" vertical="center"/>
    </xf>
    <xf numFmtId="0" fontId="2" fillId="3" borderId="6"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8"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14" fontId="2" fillId="2" borderId="4" xfId="0" applyNumberFormat="1" applyFont="1" applyFill="1" applyBorder="1" applyAlignment="1">
      <alignment horizontal="center" vertical="center" textRotation="90" wrapText="1"/>
    </xf>
    <xf numFmtId="14" fontId="2" fillId="2" borderId="9" xfId="0" applyNumberFormat="1" applyFont="1" applyFill="1" applyBorder="1" applyAlignment="1">
      <alignment horizontal="center" vertical="center" textRotation="90" wrapText="1"/>
    </xf>
    <xf numFmtId="0" fontId="2" fillId="4" borderId="18" xfId="0" applyFont="1" applyFill="1" applyBorder="1" applyAlignment="1">
      <alignment horizontal="center" vertical="center" wrapText="1"/>
    </xf>
    <xf numFmtId="0" fontId="2" fillId="4" borderId="15"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4" borderId="4" xfId="0" applyFont="1" applyFill="1" applyBorder="1" applyAlignment="1">
      <alignment horizontal="justify"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2" fillId="4" borderId="5" xfId="0" applyFont="1" applyFill="1" applyBorder="1" applyAlignment="1">
      <alignment horizontal="justify" vertical="center" wrapText="1"/>
    </xf>
    <xf numFmtId="0" fontId="2" fillId="3" borderId="0" xfId="0" applyFont="1" applyFill="1" applyAlignment="1" applyProtection="1">
      <alignment horizontal="center" vertical="center" wrapText="1"/>
      <protection locked="0"/>
    </xf>
    <xf numFmtId="0" fontId="2" fillId="4" borderId="0" xfId="0" applyFont="1" applyFill="1" applyAlignment="1" applyProtection="1">
      <alignment horizontal="center" vertical="center" wrapText="1"/>
      <protection locked="0"/>
    </xf>
    <xf numFmtId="0" fontId="2" fillId="4" borderId="0" xfId="0" applyFont="1" applyFill="1" applyAlignment="1" applyProtection="1">
      <alignment horizontal="justify" vertical="center" wrapText="1"/>
      <protection locked="0"/>
    </xf>
  </cellXfs>
  <cellStyles count="5">
    <cellStyle name="Normal" xfId="0" builtinId="0"/>
    <cellStyle name="Normal 2" xfId="3" xr:uid="{226793A4-63DF-4C49-9C37-A51D2E2BD9AC}"/>
    <cellStyle name="Normal 5" xfId="2" xr:uid="{9E87A0FD-EC1A-4AC4-8D79-E4634DACE8F8}"/>
    <cellStyle name="Porcentaje" xfId="4" builtinId="5"/>
    <cellStyle name="Porcentaje 2 3" xfId="1" xr:uid="{7222FD92-1BBD-410C-A6CB-889C2EDF2860}"/>
  </cellStyles>
  <dxfs count="0"/>
  <tableStyles count="0" defaultTableStyle="TableStyleMedium2" defaultPivotStyle="PivotStyleLight16"/>
  <colors>
    <mruColors>
      <color rgb="FF666699"/>
      <color rgb="FFFF2929"/>
      <color rgb="FFFF8415"/>
      <color rgb="FF9758E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 Id="rId9" Type="http://schemas.openxmlformats.org/officeDocument/2006/relationships/customXml" Target="../customXml/item3.xml"/></Relationships>
</file>

<file path=xl/persons/person.xml><?xml version="1.0" encoding="utf-8"?>
<personList xmlns="http://schemas.microsoft.com/office/spreadsheetml/2018/threadedcomments" xmlns:x="http://schemas.openxmlformats.org/spreadsheetml/2006/main">
  <person displayName="Claudia Rubiela Torres Pita" id="{08B3D1D0-48C0-4764-B66E-E6532CE82923}" userId="S::crtorres@shd.gov.co::c3e34bfd-1bc6-44cc-98ba-caeb732f72fe" providerId="AD"/>
</personList>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B8" dT="2024-12-30T19:35:12.27" personId="{08B3D1D0-48C0-4764-B66E-E6532CE82923}" id="{DD934199-E335-4B01-84FC-A063DF2F42FF}">
    <text>Correo de cambio 31/12/2024 Angie</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FE48B0-D85F-446C-A7FC-D4EDB5F99F6F}">
  <sheetPr filterMode="1"/>
  <dimension ref="A1:IM52"/>
  <sheetViews>
    <sheetView tabSelected="1" zoomScale="80" zoomScaleNormal="80" workbookViewId="0">
      <selection activeCell="E4" sqref="E4"/>
    </sheetView>
  </sheetViews>
  <sheetFormatPr baseColWidth="10" defaultColWidth="11.42578125" defaultRowHeight="60" customHeight="1" x14ac:dyDescent="0.2"/>
  <cols>
    <col min="1" max="1" width="12.7109375" style="1" customWidth="1"/>
    <col min="2" max="2" width="15.85546875" style="1" customWidth="1"/>
    <col min="3" max="3" width="18.28515625" style="1" customWidth="1"/>
    <col min="4" max="4" width="17.42578125" style="1" customWidth="1"/>
    <col min="5" max="5" width="19" style="1" customWidth="1"/>
    <col min="6" max="6" width="42.85546875" style="23" customWidth="1"/>
    <col min="7" max="7" width="27.85546875" style="1" customWidth="1"/>
    <col min="8" max="8" width="11.85546875" style="1" customWidth="1"/>
    <col min="9" max="9" width="47" style="22" customWidth="1"/>
    <col min="10" max="10" width="15.28515625" style="1" customWidth="1"/>
    <col min="11" max="11" width="22" style="1" customWidth="1"/>
    <col min="12" max="12" width="10.140625" style="1" customWidth="1"/>
    <col min="13" max="13" width="21.5703125" style="1" customWidth="1"/>
    <col min="14" max="14" width="17.85546875" style="1" customWidth="1"/>
    <col min="15" max="15" width="18.140625" style="1" customWidth="1"/>
    <col min="16" max="16" width="24.7109375" style="1" customWidth="1"/>
    <col min="17" max="18" width="19.7109375" style="1" hidden="1" customWidth="1"/>
    <col min="19" max="19" width="31.140625" style="1" hidden="1" customWidth="1"/>
    <col min="20" max="28" width="19.7109375" style="1" hidden="1" customWidth="1"/>
    <col min="29" max="29" width="10.140625" style="1" customWidth="1"/>
    <col min="30" max="30" width="19.7109375" style="4" hidden="1" customWidth="1"/>
    <col min="31" max="38" width="19.7109375" style="1" hidden="1" customWidth="1"/>
    <col min="39" max="39" width="52.140625" style="1" customWidth="1"/>
    <col min="40" max="40" width="20.85546875" style="1" customWidth="1"/>
    <col min="41" max="41" width="20.5703125" style="1" customWidth="1"/>
    <col min="42" max="42" width="15.28515625" style="1" customWidth="1"/>
    <col min="43" max="43" width="20.28515625" style="1" customWidth="1"/>
    <col min="44" max="44" width="21.140625" style="1" customWidth="1"/>
    <col min="45" max="45" width="60.42578125" style="1" customWidth="1"/>
    <col min="46" max="46" width="14.5703125" style="89" customWidth="1"/>
    <col min="47" max="47" width="47.42578125" style="1" customWidth="1"/>
    <col min="48" max="16384" width="11.42578125" style="1"/>
  </cols>
  <sheetData>
    <row r="1" spans="1:247" ht="60" customHeight="1" x14ac:dyDescent="0.2">
      <c r="A1" s="165"/>
      <c r="B1" s="165"/>
      <c r="C1" s="165"/>
      <c r="D1" s="165"/>
      <c r="E1" s="165"/>
      <c r="F1" s="166"/>
      <c r="G1" s="165"/>
      <c r="H1" s="165"/>
      <c r="I1" s="166"/>
      <c r="J1" s="167"/>
      <c r="K1" s="165"/>
      <c r="L1" s="165"/>
      <c r="M1" s="165"/>
      <c r="N1" s="168"/>
      <c r="O1" s="165"/>
      <c r="P1" s="165"/>
      <c r="Q1" s="169"/>
      <c r="R1" s="169"/>
      <c r="S1" s="314"/>
      <c r="T1" s="314"/>
      <c r="U1" s="314"/>
      <c r="V1" s="314"/>
      <c r="W1" s="315"/>
      <c r="X1" s="315"/>
      <c r="Y1" s="316"/>
      <c r="Z1" s="315"/>
      <c r="AA1" s="316"/>
      <c r="AB1" s="179"/>
      <c r="AC1" s="179"/>
      <c r="AD1" s="310" t="s">
        <v>0</v>
      </c>
      <c r="AE1" s="310"/>
      <c r="AF1" s="310"/>
      <c r="AG1" s="311"/>
      <c r="AH1" s="312" t="s">
        <v>1</v>
      </c>
      <c r="AI1" s="312"/>
      <c r="AJ1" s="313"/>
      <c r="AK1" s="312"/>
      <c r="AL1" s="313"/>
      <c r="AM1" s="306" t="s">
        <v>4</v>
      </c>
      <c r="AN1" s="307"/>
      <c r="AO1" s="307"/>
      <c r="AP1" s="307"/>
      <c r="AQ1" s="307"/>
      <c r="AR1" s="307"/>
      <c r="AS1" s="307"/>
      <c r="AT1" s="307"/>
      <c r="AU1" s="307"/>
    </row>
    <row r="2" spans="1:247" ht="55.5" customHeight="1" x14ac:dyDescent="0.2">
      <c r="A2" s="301" t="s">
        <v>504</v>
      </c>
      <c r="B2" s="302"/>
      <c r="C2" s="302"/>
      <c r="D2" s="302"/>
      <c r="E2" s="302"/>
      <c r="F2" s="302"/>
      <c r="G2" s="302"/>
      <c r="H2" s="302"/>
      <c r="I2" s="302"/>
      <c r="J2" s="302"/>
      <c r="K2" s="302"/>
      <c r="L2" s="302"/>
      <c r="M2" s="302"/>
      <c r="N2" s="302"/>
      <c r="O2" s="302"/>
      <c r="P2" s="303"/>
      <c r="Q2" s="169"/>
      <c r="R2" s="169"/>
      <c r="S2" s="178" t="s">
        <v>2</v>
      </c>
      <c r="T2" s="178"/>
      <c r="U2" s="178"/>
      <c r="V2" s="178"/>
      <c r="W2" s="178"/>
      <c r="X2" s="178"/>
      <c r="Y2" s="178"/>
      <c r="Z2" s="178"/>
      <c r="AA2" s="178"/>
      <c r="AB2" s="180"/>
      <c r="AC2" s="304" t="s">
        <v>33</v>
      </c>
      <c r="AD2" s="170" t="s">
        <v>3</v>
      </c>
      <c r="AE2" s="25"/>
      <c r="AF2" s="25"/>
      <c r="AG2" s="25"/>
      <c r="AH2" s="25"/>
      <c r="AI2" s="25"/>
      <c r="AJ2" s="25"/>
      <c r="AK2" s="25"/>
      <c r="AL2" s="25"/>
      <c r="AM2" s="298" t="s">
        <v>0</v>
      </c>
      <c r="AN2" s="299"/>
      <c r="AO2" s="299"/>
      <c r="AP2" s="300"/>
      <c r="AQ2" s="308" t="s">
        <v>1</v>
      </c>
      <c r="AR2" s="308"/>
      <c r="AS2" s="309"/>
      <c r="AT2" s="308"/>
      <c r="AU2" s="309"/>
    </row>
    <row r="3" spans="1:247" ht="60" customHeight="1" x14ac:dyDescent="0.2">
      <c r="A3" s="171" t="s">
        <v>5</v>
      </c>
      <c r="B3" s="171" t="s">
        <v>6</v>
      </c>
      <c r="C3" s="171" t="s">
        <v>7</v>
      </c>
      <c r="D3" s="171" t="s">
        <v>8</v>
      </c>
      <c r="E3" s="171" t="s">
        <v>9</v>
      </c>
      <c r="F3" s="171" t="s">
        <v>10</v>
      </c>
      <c r="G3" s="171" t="s">
        <v>11</v>
      </c>
      <c r="H3" s="171" t="s">
        <v>12</v>
      </c>
      <c r="I3" s="171" t="s">
        <v>13</v>
      </c>
      <c r="J3" s="171" t="s">
        <v>14</v>
      </c>
      <c r="K3" s="171" t="s">
        <v>15</v>
      </c>
      <c r="L3" s="171" t="s">
        <v>16</v>
      </c>
      <c r="M3" s="171" t="s">
        <v>17</v>
      </c>
      <c r="N3" s="171" t="s">
        <v>18</v>
      </c>
      <c r="O3" s="171" t="s">
        <v>19</v>
      </c>
      <c r="P3" s="171" t="s">
        <v>20</v>
      </c>
      <c r="Q3" s="172" t="s">
        <v>21</v>
      </c>
      <c r="R3" s="173" t="s">
        <v>22</v>
      </c>
      <c r="S3" s="174" t="s">
        <v>23</v>
      </c>
      <c r="T3" s="174" t="s">
        <v>24</v>
      </c>
      <c r="U3" s="174" t="s">
        <v>25</v>
      </c>
      <c r="V3" s="174" t="s">
        <v>26</v>
      </c>
      <c r="W3" s="175" t="s">
        <v>27</v>
      </c>
      <c r="X3" s="175" t="s">
        <v>28</v>
      </c>
      <c r="Y3" s="176" t="s">
        <v>29</v>
      </c>
      <c r="Z3" s="175" t="s">
        <v>30</v>
      </c>
      <c r="AA3" s="177" t="s">
        <v>31</v>
      </c>
      <c r="AB3" s="185" t="s">
        <v>32</v>
      </c>
      <c r="AC3" s="305"/>
      <c r="AD3" s="64" t="s">
        <v>23</v>
      </c>
      <c r="AE3" s="26" t="s">
        <v>24</v>
      </c>
      <c r="AF3" s="26" t="s">
        <v>25</v>
      </c>
      <c r="AG3" s="48" t="s">
        <v>26</v>
      </c>
      <c r="AH3" s="27" t="s">
        <v>27</v>
      </c>
      <c r="AI3" s="27" t="s">
        <v>28</v>
      </c>
      <c r="AJ3" s="28" t="s">
        <v>29</v>
      </c>
      <c r="AK3" s="27" t="s">
        <v>30</v>
      </c>
      <c r="AL3" s="29" t="s">
        <v>31</v>
      </c>
      <c r="AM3" s="26" t="s">
        <v>23</v>
      </c>
      <c r="AN3" s="26" t="s">
        <v>24</v>
      </c>
      <c r="AO3" s="26" t="s">
        <v>25</v>
      </c>
      <c r="AP3" s="48" t="s">
        <v>26</v>
      </c>
      <c r="AQ3" s="24" t="s">
        <v>27</v>
      </c>
      <c r="AR3" s="24" t="s">
        <v>28</v>
      </c>
      <c r="AS3" s="25" t="s">
        <v>29</v>
      </c>
      <c r="AT3" s="24" t="s">
        <v>30</v>
      </c>
      <c r="AU3" s="24" t="s">
        <v>31</v>
      </c>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c r="GI3" s="3"/>
      <c r="GJ3" s="3"/>
      <c r="GK3" s="3"/>
      <c r="GL3" s="3"/>
      <c r="GM3" s="3"/>
      <c r="GN3" s="3"/>
      <c r="GO3" s="3"/>
      <c r="GP3" s="3"/>
      <c r="GQ3" s="3"/>
      <c r="GR3" s="3"/>
      <c r="GS3" s="3"/>
      <c r="GT3" s="3"/>
      <c r="GU3" s="3"/>
      <c r="GV3" s="3"/>
      <c r="GW3" s="3"/>
      <c r="GX3" s="3"/>
      <c r="GY3" s="3"/>
      <c r="GZ3" s="3"/>
      <c r="HA3" s="3"/>
      <c r="HB3" s="3"/>
      <c r="HC3" s="3"/>
      <c r="HD3" s="3"/>
      <c r="HE3" s="3"/>
      <c r="HF3" s="3"/>
      <c r="HG3" s="3"/>
      <c r="HH3" s="3"/>
      <c r="HI3" s="3"/>
      <c r="HJ3" s="3"/>
      <c r="HK3" s="3"/>
      <c r="HL3" s="3"/>
      <c r="HM3" s="3"/>
      <c r="HN3" s="3"/>
      <c r="HO3" s="3"/>
      <c r="HP3" s="3"/>
      <c r="HQ3" s="3"/>
      <c r="HR3" s="3"/>
      <c r="HS3" s="3"/>
      <c r="HT3" s="3"/>
      <c r="HU3" s="3"/>
      <c r="HV3" s="3"/>
      <c r="HW3" s="3"/>
      <c r="HX3" s="3"/>
      <c r="HY3" s="3"/>
      <c r="HZ3" s="3"/>
      <c r="IA3" s="3"/>
      <c r="IB3" s="3"/>
      <c r="IC3" s="3"/>
      <c r="ID3" s="3"/>
      <c r="IE3" s="3"/>
      <c r="IF3" s="3"/>
      <c r="IG3" s="3"/>
      <c r="IH3" s="3"/>
      <c r="II3" s="3"/>
      <c r="IJ3" s="3"/>
      <c r="IK3" s="3"/>
      <c r="IL3" s="3"/>
      <c r="IM3" s="2"/>
    </row>
    <row r="4" spans="1:247" ht="120.75" customHeight="1" x14ac:dyDescent="0.2">
      <c r="A4" s="46">
        <v>111</v>
      </c>
      <c r="B4" s="5">
        <v>2024</v>
      </c>
      <c r="C4" s="36">
        <v>67</v>
      </c>
      <c r="D4" s="6" t="s">
        <v>41</v>
      </c>
      <c r="E4" s="164" t="s">
        <v>42</v>
      </c>
      <c r="F4" s="8" t="s">
        <v>43</v>
      </c>
      <c r="G4" s="9" t="s">
        <v>44</v>
      </c>
      <c r="H4" s="36">
        <v>1</v>
      </c>
      <c r="I4" s="9" t="s">
        <v>45</v>
      </c>
      <c r="J4" s="18" t="s">
        <v>46</v>
      </c>
      <c r="K4" s="18" t="s">
        <v>47</v>
      </c>
      <c r="L4" s="37">
        <v>1</v>
      </c>
      <c r="M4" s="18" t="s">
        <v>48</v>
      </c>
      <c r="N4" s="36" t="s">
        <v>49</v>
      </c>
      <c r="O4" s="38">
        <v>45474</v>
      </c>
      <c r="P4" s="73">
        <v>45716</v>
      </c>
      <c r="Q4" s="132"/>
      <c r="R4" s="96" t="s">
        <v>50</v>
      </c>
      <c r="S4" s="97"/>
      <c r="T4" s="21"/>
      <c r="U4" s="21"/>
      <c r="V4" s="21"/>
      <c r="W4" s="21"/>
      <c r="X4" s="21"/>
      <c r="Y4" s="21"/>
      <c r="Z4" s="21"/>
      <c r="AA4" s="21"/>
      <c r="AB4" s="13" t="s">
        <v>37</v>
      </c>
      <c r="AC4" s="72" t="s">
        <v>38</v>
      </c>
      <c r="AD4" s="32" t="s">
        <v>51</v>
      </c>
      <c r="AE4" s="19" t="s">
        <v>52</v>
      </c>
      <c r="AF4" s="50">
        <v>0.82669999999999999</v>
      </c>
      <c r="AG4" s="20">
        <v>45565</v>
      </c>
      <c r="AH4" s="19" t="s">
        <v>52</v>
      </c>
      <c r="AI4" s="50">
        <v>0.82669999999999999</v>
      </c>
      <c r="AJ4" s="32" t="s">
        <v>53</v>
      </c>
      <c r="AK4" s="20">
        <v>45586</v>
      </c>
      <c r="AL4" s="32" t="s">
        <v>54</v>
      </c>
      <c r="AM4" s="188" t="s">
        <v>55</v>
      </c>
      <c r="AN4" s="189" t="s">
        <v>56</v>
      </c>
      <c r="AO4" s="129">
        <v>1</v>
      </c>
      <c r="AP4" s="190">
        <v>45657</v>
      </c>
      <c r="AQ4" s="82">
        <v>150</v>
      </c>
      <c r="AR4" s="129">
        <v>1</v>
      </c>
      <c r="AS4" s="188" t="s">
        <v>506</v>
      </c>
      <c r="AT4" s="190">
        <v>45681</v>
      </c>
      <c r="AU4" s="188" t="s">
        <v>507</v>
      </c>
    </row>
    <row r="5" spans="1:247" ht="226.5" customHeight="1" x14ac:dyDescent="0.2">
      <c r="A5" s="46">
        <v>111</v>
      </c>
      <c r="B5" s="99">
        <v>2024</v>
      </c>
      <c r="C5" s="98">
        <v>67</v>
      </c>
      <c r="D5" s="100" t="s">
        <v>41</v>
      </c>
      <c r="E5" s="36" t="s">
        <v>42</v>
      </c>
      <c r="F5" s="101" t="s">
        <v>43</v>
      </c>
      <c r="G5" s="102" t="s">
        <v>44</v>
      </c>
      <c r="H5" s="98">
        <v>2</v>
      </c>
      <c r="I5" s="102" t="s">
        <v>57</v>
      </c>
      <c r="J5" s="103" t="s">
        <v>58</v>
      </c>
      <c r="K5" s="103" t="s">
        <v>59</v>
      </c>
      <c r="L5" s="104">
        <v>1</v>
      </c>
      <c r="M5" s="103" t="s">
        <v>60</v>
      </c>
      <c r="N5" s="98" t="s">
        <v>49</v>
      </c>
      <c r="O5" s="45">
        <v>45474</v>
      </c>
      <c r="P5" s="45">
        <v>45716</v>
      </c>
      <c r="Q5" s="21"/>
      <c r="R5" s="13" t="s">
        <v>50</v>
      </c>
      <c r="S5" s="105"/>
      <c r="T5" s="105"/>
      <c r="U5" s="105"/>
      <c r="V5" s="105"/>
      <c r="W5" s="105"/>
      <c r="X5" s="105"/>
      <c r="Y5" s="105"/>
      <c r="Z5" s="105"/>
      <c r="AA5" s="105"/>
      <c r="AB5" s="106" t="s">
        <v>37</v>
      </c>
      <c r="AC5" s="72" t="s">
        <v>38</v>
      </c>
      <c r="AD5" s="110" t="s">
        <v>51</v>
      </c>
      <c r="AE5" s="107" t="s">
        <v>52</v>
      </c>
      <c r="AF5" s="108">
        <v>0.82669999999999999</v>
      </c>
      <c r="AG5" s="109">
        <v>45565</v>
      </c>
      <c r="AH5" s="107" t="s">
        <v>52</v>
      </c>
      <c r="AI5" s="108">
        <v>0.82669999999999999</v>
      </c>
      <c r="AJ5" s="110" t="s">
        <v>61</v>
      </c>
      <c r="AK5" s="109">
        <v>45586</v>
      </c>
      <c r="AL5" s="110" t="s">
        <v>54</v>
      </c>
      <c r="AM5" s="9" t="s">
        <v>62</v>
      </c>
      <c r="AN5" s="100" t="s">
        <v>56</v>
      </c>
      <c r="AO5" s="111">
        <v>1</v>
      </c>
      <c r="AP5" s="191">
        <v>45657</v>
      </c>
      <c r="AQ5" s="112">
        <v>150</v>
      </c>
      <c r="AR5" s="111">
        <v>1</v>
      </c>
      <c r="AS5" s="9" t="s">
        <v>508</v>
      </c>
      <c r="AT5" s="191">
        <v>45681</v>
      </c>
      <c r="AU5" s="188" t="s">
        <v>507</v>
      </c>
      <c r="AV5" s="113"/>
      <c r="AW5" s="113"/>
      <c r="AX5" s="113"/>
      <c r="AY5" s="113"/>
      <c r="AZ5" s="113"/>
      <c r="BA5" s="113"/>
      <c r="BB5" s="113"/>
      <c r="BC5" s="113"/>
      <c r="BD5" s="113"/>
      <c r="BE5" s="113"/>
      <c r="BF5" s="113"/>
      <c r="BG5" s="113"/>
      <c r="BH5" s="113"/>
      <c r="BI5" s="113"/>
      <c r="BJ5" s="113"/>
      <c r="BK5" s="113"/>
      <c r="BL5" s="113"/>
      <c r="BM5" s="113"/>
      <c r="BN5" s="113"/>
      <c r="BO5" s="113"/>
      <c r="BP5" s="113"/>
      <c r="BQ5" s="113"/>
      <c r="BR5" s="113"/>
      <c r="BS5" s="113"/>
      <c r="BT5" s="113"/>
      <c r="BU5" s="113"/>
      <c r="BV5" s="113"/>
      <c r="BW5" s="113"/>
      <c r="BX5" s="113"/>
      <c r="BY5" s="113"/>
      <c r="BZ5" s="113"/>
      <c r="CA5" s="113"/>
      <c r="CB5" s="113"/>
      <c r="CC5" s="113"/>
      <c r="CD5" s="113"/>
      <c r="CE5" s="113"/>
      <c r="CF5" s="113"/>
      <c r="CG5" s="113"/>
      <c r="CH5" s="113"/>
      <c r="CI5" s="113"/>
      <c r="CJ5" s="113"/>
      <c r="CK5" s="113"/>
      <c r="CL5" s="113"/>
      <c r="CM5" s="113"/>
      <c r="CN5" s="113"/>
      <c r="CO5" s="113"/>
      <c r="CP5" s="113"/>
      <c r="CQ5" s="113"/>
      <c r="CR5" s="113"/>
      <c r="CS5" s="113"/>
      <c r="CT5" s="113"/>
      <c r="CU5" s="113"/>
      <c r="CV5" s="113"/>
      <c r="CW5" s="113"/>
      <c r="CX5" s="113"/>
      <c r="CY5" s="113"/>
      <c r="CZ5" s="113"/>
      <c r="DA5" s="113"/>
      <c r="DB5" s="113"/>
      <c r="DC5" s="113"/>
      <c r="DD5" s="113"/>
      <c r="DE5" s="113"/>
      <c r="DF5" s="113"/>
      <c r="DG5" s="113"/>
      <c r="DH5" s="113"/>
      <c r="DI5" s="113"/>
      <c r="DJ5" s="113"/>
      <c r="DK5" s="113"/>
      <c r="DL5" s="113"/>
      <c r="DM5" s="113"/>
      <c r="DN5" s="113"/>
      <c r="DO5" s="113"/>
      <c r="DP5" s="113"/>
      <c r="DQ5" s="113"/>
      <c r="DR5" s="113"/>
      <c r="DS5" s="113"/>
      <c r="DT5" s="113"/>
      <c r="DU5" s="113"/>
      <c r="DV5" s="113"/>
      <c r="DW5" s="113"/>
      <c r="DX5" s="113"/>
      <c r="DY5" s="113"/>
      <c r="DZ5" s="113"/>
      <c r="EA5" s="113"/>
      <c r="EB5" s="113"/>
      <c r="EC5" s="113"/>
      <c r="ED5" s="113"/>
      <c r="EE5" s="113"/>
      <c r="EF5" s="113"/>
      <c r="EG5" s="113"/>
      <c r="EH5" s="113"/>
      <c r="EI5" s="113"/>
      <c r="EJ5" s="113"/>
      <c r="EK5" s="113"/>
      <c r="EL5" s="113"/>
      <c r="EM5" s="113"/>
      <c r="EN5" s="113"/>
      <c r="EO5" s="113"/>
      <c r="EP5" s="113"/>
      <c r="EQ5" s="113"/>
      <c r="ER5" s="113"/>
      <c r="ES5" s="113"/>
      <c r="ET5" s="113"/>
      <c r="EU5" s="113"/>
      <c r="EV5" s="113"/>
      <c r="EW5" s="113"/>
      <c r="EX5" s="113"/>
      <c r="EY5" s="113"/>
      <c r="EZ5" s="113"/>
      <c r="FA5" s="113"/>
      <c r="FB5" s="113"/>
      <c r="FC5" s="113"/>
      <c r="FD5" s="113"/>
      <c r="FE5" s="113"/>
      <c r="FF5" s="113"/>
      <c r="FG5" s="113"/>
      <c r="FH5" s="113"/>
      <c r="FI5" s="113"/>
      <c r="FJ5" s="113"/>
      <c r="FK5" s="113"/>
      <c r="FL5" s="113"/>
      <c r="FM5" s="113"/>
      <c r="FN5" s="113"/>
      <c r="FO5" s="113"/>
      <c r="FP5" s="113"/>
      <c r="FQ5" s="113"/>
      <c r="FR5" s="113"/>
      <c r="FS5" s="113"/>
      <c r="FT5" s="113"/>
      <c r="FU5" s="113"/>
      <c r="FV5" s="113"/>
      <c r="FW5" s="113"/>
      <c r="FX5" s="113"/>
      <c r="FY5" s="113"/>
      <c r="FZ5" s="113"/>
      <c r="GA5" s="113"/>
      <c r="GB5" s="113"/>
      <c r="GC5" s="113"/>
      <c r="GD5" s="113"/>
      <c r="GE5" s="113"/>
      <c r="GF5" s="113"/>
      <c r="GG5" s="113"/>
      <c r="GH5" s="113"/>
      <c r="GI5" s="113"/>
      <c r="GJ5" s="113"/>
      <c r="GK5" s="113"/>
      <c r="GL5" s="113"/>
      <c r="GM5" s="113"/>
      <c r="GN5" s="113"/>
      <c r="GO5" s="113"/>
      <c r="GP5" s="113"/>
      <c r="GQ5" s="113"/>
      <c r="GR5" s="113"/>
      <c r="GS5" s="113"/>
      <c r="GT5" s="113"/>
      <c r="GU5" s="113"/>
      <c r="GV5" s="113"/>
      <c r="GW5" s="113"/>
      <c r="GX5" s="113"/>
      <c r="GY5" s="113"/>
      <c r="GZ5" s="113"/>
      <c r="HA5" s="113"/>
      <c r="HB5" s="113"/>
      <c r="HC5" s="113"/>
      <c r="HD5" s="113"/>
      <c r="HE5" s="113"/>
      <c r="HF5" s="113"/>
      <c r="HG5" s="113"/>
      <c r="HH5" s="113"/>
      <c r="HI5" s="113"/>
      <c r="HJ5" s="113"/>
      <c r="HK5" s="113"/>
      <c r="HL5" s="113"/>
      <c r="HM5" s="113"/>
      <c r="HN5" s="113"/>
      <c r="HO5" s="113"/>
      <c r="HP5" s="113"/>
      <c r="HQ5" s="113"/>
      <c r="HR5" s="113"/>
      <c r="HS5" s="113"/>
      <c r="HT5" s="113"/>
      <c r="HU5" s="113"/>
      <c r="HV5" s="113"/>
      <c r="HW5" s="113"/>
      <c r="HX5" s="113"/>
      <c r="HY5" s="113"/>
      <c r="HZ5" s="113"/>
      <c r="IA5" s="113"/>
      <c r="IB5" s="113"/>
      <c r="IC5" s="113"/>
      <c r="ID5" s="113"/>
      <c r="IE5" s="113"/>
      <c r="IF5" s="113"/>
      <c r="IG5" s="113"/>
      <c r="IH5" s="113"/>
      <c r="II5" s="113"/>
      <c r="IJ5" s="113"/>
      <c r="IK5" s="113"/>
      <c r="IL5" s="113"/>
      <c r="IM5" s="113"/>
    </row>
    <row r="6" spans="1:247" ht="78.75" customHeight="1" x14ac:dyDescent="0.2">
      <c r="A6" s="46">
        <v>111</v>
      </c>
      <c r="B6" s="5">
        <v>2024</v>
      </c>
      <c r="C6" s="35">
        <v>67</v>
      </c>
      <c r="D6" s="6" t="s">
        <v>41</v>
      </c>
      <c r="E6" s="36" t="s">
        <v>63</v>
      </c>
      <c r="F6" s="8" t="s">
        <v>64</v>
      </c>
      <c r="G6" s="9" t="s">
        <v>65</v>
      </c>
      <c r="H6" s="36">
        <v>1</v>
      </c>
      <c r="I6" s="9" t="s">
        <v>66</v>
      </c>
      <c r="J6" s="18" t="s">
        <v>67</v>
      </c>
      <c r="K6" s="18" t="s">
        <v>68</v>
      </c>
      <c r="L6" s="37">
        <v>1</v>
      </c>
      <c r="M6" s="18" t="s">
        <v>69</v>
      </c>
      <c r="N6" s="36" t="s">
        <v>49</v>
      </c>
      <c r="O6" s="38">
        <v>45474</v>
      </c>
      <c r="P6" s="38">
        <v>45716</v>
      </c>
      <c r="Q6" s="21"/>
      <c r="R6" s="13" t="s">
        <v>50</v>
      </c>
      <c r="S6" s="21"/>
      <c r="T6" s="21"/>
      <c r="U6" s="21"/>
      <c r="V6" s="21"/>
      <c r="W6" s="21"/>
      <c r="X6" s="21"/>
      <c r="Y6" s="21"/>
      <c r="Z6" s="21"/>
      <c r="AA6" s="21"/>
      <c r="AB6" s="13" t="s">
        <v>37</v>
      </c>
      <c r="AC6" s="72" t="s">
        <v>38</v>
      </c>
      <c r="AD6" s="32" t="s">
        <v>70</v>
      </c>
      <c r="AE6" s="19" t="s">
        <v>71</v>
      </c>
      <c r="AF6" s="51">
        <v>0.52</v>
      </c>
      <c r="AG6" s="20">
        <v>45199</v>
      </c>
      <c r="AH6" s="19" t="s">
        <v>71</v>
      </c>
      <c r="AI6" s="51">
        <v>0.52</v>
      </c>
      <c r="AJ6" s="32" t="s">
        <v>61</v>
      </c>
      <c r="AK6" s="20">
        <v>45586</v>
      </c>
      <c r="AL6" s="32" t="s">
        <v>54</v>
      </c>
      <c r="AM6" s="9" t="s">
        <v>509</v>
      </c>
      <c r="AN6" s="192" t="s">
        <v>72</v>
      </c>
      <c r="AO6" s="182">
        <v>1</v>
      </c>
      <c r="AP6" s="193">
        <v>45657</v>
      </c>
      <c r="AQ6" s="118">
        <v>106</v>
      </c>
      <c r="AR6" s="119">
        <v>1</v>
      </c>
      <c r="AS6" s="9" t="s">
        <v>510</v>
      </c>
      <c r="AT6" s="193">
        <v>42028</v>
      </c>
      <c r="AU6" s="9" t="s">
        <v>511</v>
      </c>
    </row>
    <row r="7" spans="1:247" ht="129" customHeight="1" x14ac:dyDescent="0.2">
      <c r="A7" s="46">
        <v>111</v>
      </c>
      <c r="B7" s="5">
        <v>2024</v>
      </c>
      <c r="C7" s="35">
        <v>67</v>
      </c>
      <c r="D7" s="6" t="s">
        <v>41</v>
      </c>
      <c r="E7" s="36" t="s">
        <v>63</v>
      </c>
      <c r="F7" s="8" t="s">
        <v>64</v>
      </c>
      <c r="G7" s="9" t="s">
        <v>73</v>
      </c>
      <c r="H7" s="36">
        <v>2</v>
      </c>
      <c r="I7" s="9" t="s">
        <v>74</v>
      </c>
      <c r="J7" s="18" t="s">
        <v>75</v>
      </c>
      <c r="K7" s="18" t="s">
        <v>76</v>
      </c>
      <c r="L7" s="37">
        <v>1</v>
      </c>
      <c r="M7" s="18" t="s">
        <v>77</v>
      </c>
      <c r="N7" s="36" t="s">
        <v>49</v>
      </c>
      <c r="O7" s="38">
        <v>45474</v>
      </c>
      <c r="P7" s="71">
        <v>45716</v>
      </c>
      <c r="Q7" s="21"/>
      <c r="R7" s="13" t="s">
        <v>50</v>
      </c>
      <c r="S7" s="21"/>
      <c r="T7" s="21"/>
      <c r="U7" s="21"/>
      <c r="V7" s="21"/>
      <c r="W7" s="21"/>
      <c r="X7" s="21"/>
      <c r="Y7" s="21"/>
      <c r="Z7" s="21"/>
      <c r="AA7" s="21"/>
      <c r="AB7" s="13" t="s">
        <v>37</v>
      </c>
      <c r="AC7" s="72" t="s">
        <v>38</v>
      </c>
      <c r="AD7" s="32" t="s">
        <v>78</v>
      </c>
      <c r="AE7" s="52" t="s">
        <v>79</v>
      </c>
      <c r="AF7" s="51">
        <v>0.42</v>
      </c>
      <c r="AG7" s="20">
        <v>45565</v>
      </c>
      <c r="AH7" s="52" t="s">
        <v>80</v>
      </c>
      <c r="AI7" s="51">
        <v>0.42</v>
      </c>
      <c r="AJ7" s="32" t="s">
        <v>81</v>
      </c>
      <c r="AK7" s="20">
        <v>45588</v>
      </c>
      <c r="AL7" s="32" t="s">
        <v>54</v>
      </c>
      <c r="AM7" s="9" t="s">
        <v>512</v>
      </c>
      <c r="AN7" s="192" t="s">
        <v>82</v>
      </c>
      <c r="AO7" s="182">
        <v>1</v>
      </c>
      <c r="AP7" s="186">
        <v>45657</v>
      </c>
      <c r="AQ7" s="183">
        <v>7</v>
      </c>
      <c r="AR7" s="182">
        <v>1</v>
      </c>
      <c r="AS7" s="9" t="s">
        <v>581</v>
      </c>
      <c r="AT7" s="186">
        <v>45681</v>
      </c>
      <c r="AU7" s="9" t="s">
        <v>582</v>
      </c>
      <c r="AV7" s="92"/>
      <c r="AW7" s="92"/>
      <c r="AX7" s="92"/>
      <c r="AY7" s="92"/>
      <c r="AZ7" s="92"/>
      <c r="BA7" s="92"/>
      <c r="BB7" s="92"/>
      <c r="BC7" s="92"/>
      <c r="BD7" s="92"/>
      <c r="BE7" s="92"/>
      <c r="BF7" s="92"/>
      <c r="BG7" s="92"/>
      <c r="BH7" s="92"/>
      <c r="BI7" s="92"/>
      <c r="BJ7" s="92"/>
      <c r="BK7" s="92"/>
      <c r="BL7" s="92"/>
      <c r="BM7" s="92"/>
      <c r="BN7" s="92"/>
      <c r="BO7" s="92"/>
      <c r="BP7" s="92"/>
      <c r="BQ7" s="92"/>
      <c r="BR7" s="92"/>
      <c r="BS7" s="92"/>
      <c r="BT7" s="92"/>
      <c r="BU7" s="92"/>
      <c r="BV7" s="92"/>
      <c r="BW7" s="92"/>
      <c r="BX7" s="92"/>
      <c r="BY7" s="92"/>
      <c r="BZ7" s="92"/>
      <c r="CA7" s="92"/>
      <c r="CB7" s="92"/>
      <c r="CC7" s="92"/>
      <c r="CD7" s="92"/>
      <c r="CE7" s="92"/>
      <c r="CF7" s="92"/>
      <c r="CG7" s="92"/>
      <c r="CH7" s="92"/>
      <c r="CI7" s="92"/>
      <c r="CJ7" s="92"/>
      <c r="CK7" s="92"/>
      <c r="CL7" s="92"/>
      <c r="CM7" s="92"/>
      <c r="CN7" s="92"/>
      <c r="CO7" s="92"/>
      <c r="CP7" s="92"/>
      <c r="CQ7" s="92"/>
      <c r="CR7" s="92"/>
      <c r="CS7" s="92"/>
      <c r="CT7" s="92"/>
      <c r="CU7" s="92"/>
      <c r="CV7" s="92"/>
      <c r="CW7" s="92"/>
      <c r="CX7" s="92"/>
      <c r="CY7" s="92"/>
      <c r="CZ7" s="92"/>
      <c r="DA7" s="92"/>
      <c r="DB7" s="92"/>
      <c r="DC7" s="92"/>
      <c r="DD7" s="92"/>
      <c r="DE7" s="92"/>
      <c r="DF7" s="92"/>
      <c r="DG7" s="92"/>
      <c r="DH7" s="92"/>
      <c r="DI7" s="92"/>
      <c r="DJ7" s="92"/>
      <c r="DK7" s="92"/>
      <c r="DL7" s="92"/>
      <c r="DM7" s="92"/>
      <c r="DN7" s="92"/>
      <c r="DO7" s="92"/>
      <c r="DP7" s="92"/>
      <c r="DQ7" s="92"/>
      <c r="DR7" s="92"/>
      <c r="DS7" s="92"/>
      <c r="DT7" s="92"/>
      <c r="DU7" s="92"/>
      <c r="DV7" s="92"/>
      <c r="DW7" s="92"/>
      <c r="DX7" s="92"/>
      <c r="DY7" s="92"/>
      <c r="DZ7" s="92"/>
      <c r="EA7" s="92"/>
      <c r="EB7" s="92"/>
      <c r="EC7" s="92"/>
      <c r="ED7" s="92"/>
      <c r="EE7" s="92"/>
      <c r="EF7" s="92"/>
      <c r="EG7" s="92"/>
      <c r="EH7" s="92"/>
      <c r="EI7" s="92"/>
      <c r="EJ7" s="92"/>
      <c r="EK7" s="92"/>
      <c r="EL7" s="92"/>
      <c r="EM7" s="92"/>
      <c r="EN7" s="92"/>
      <c r="EO7" s="92"/>
      <c r="EP7" s="92"/>
      <c r="EQ7" s="92"/>
      <c r="ER7" s="92"/>
      <c r="ES7" s="92"/>
      <c r="ET7" s="92"/>
      <c r="EU7" s="92"/>
      <c r="EV7" s="92"/>
      <c r="EW7" s="92"/>
      <c r="EX7" s="92"/>
      <c r="EY7" s="92"/>
      <c r="EZ7" s="92"/>
      <c r="FA7" s="92"/>
      <c r="FB7" s="92"/>
      <c r="FC7" s="92"/>
      <c r="FD7" s="92"/>
      <c r="FE7" s="92"/>
      <c r="FF7" s="92"/>
      <c r="FG7" s="92"/>
      <c r="FH7" s="92"/>
      <c r="FI7" s="92"/>
      <c r="FJ7" s="92"/>
      <c r="FK7" s="92"/>
      <c r="FL7" s="92"/>
      <c r="FM7" s="92"/>
      <c r="FN7" s="92"/>
      <c r="FO7" s="92"/>
      <c r="FP7" s="92"/>
      <c r="FQ7" s="92"/>
      <c r="FR7" s="92"/>
      <c r="FS7" s="92"/>
      <c r="FT7" s="92"/>
      <c r="FU7" s="92"/>
      <c r="FV7" s="92"/>
      <c r="FW7" s="92"/>
      <c r="FX7" s="92"/>
      <c r="FY7" s="92"/>
      <c r="FZ7" s="92"/>
      <c r="GA7" s="92"/>
      <c r="GB7" s="92"/>
      <c r="GC7" s="92"/>
      <c r="GD7" s="92"/>
      <c r="GE7" s="92"/>
      <c r="GF7" s="92"/>
      <c r="GG7" s="92"/>
      <c r="GH7" s="92"/>
      <c r="GI7" s="92"/>
      <c r="GJ7" s="92"/>
      <c r="GK7" s="92"/>
      <c r="GL7" s="92"/>
      <c r="GM7" s="92"/>
      <c r="GN7" s="92"/>
      <c r="GO7" s="92"/>
      <c r="GP7" s="92"/>
      <c r="GQ7" s="92"/>
      <c r="GR7" s="92"/>
      <c r="GS7" s="92"/>
      <c r="GT7" s="92"/>
      <c r="GU7" s="92"/>
      <c r="GV7" s="92"/>
      <c r="GW7" s="92"/>
      <c r="GX7" s="92"/>
      <c r="GY7" s="92"/>
      <c r="GZ7" s="92"/>
      <c r="HA7" s="92"/>
      <c r="HB7" s="92"/>
      <c r="HC7" s="92"/>
      <c r="HD7" s="92"/>
      <c r="HE7" s="92"/>
      <c r="HF7" s="92"/>
      <c r="HG7" s="92"/>
      <c r="HH7" s="92"/>
      <c r="HI7" s="92"/>
      <c r="HJ7" s="92"/>
      <c r="HK7" s="92"/>
      <c r="HL7" s="92"/>
      <c r="HM7" s="92"/>
      <c r="HN7" s="92"/>
      <c r="HO7" s="92"/>
      <c r="HP7" s="92"/>
      <c r="HQ7" s="92"/>
      <c r="HR7" s="92"/>
      <c r="HS7" s="92"/>
      <c r="HT7" s="92"/>
      <c r="HU7" s="92"/>
      <c r="HV7" s="92"/>
      <c r="HW7" s="92"/>
      <c r="HX7" s="92"/>
      <c r="HY7" s="92"/>
      <c r="HZ7" s="92"/>
      <c r="IA7" s="92"/>
      <c r="IB7" s="92"/>
      <c r="IC7" s="92"/>
      <c r="ID7" s="92"/>
      <c r="IE7" s="92"/>
      <c r="IF7" s="92"/>
      <c r="IG7" s="92"/>
      <c r="IH7" s="92"/>
      <c r="II7" s="92"/>
      <c r="IJ7" s="92"/>
      <c r="IK7" s="92"/>
      <c r="IL7" s="92"/>
      <c r="IM7" s="92"/>
    </row>
    <row r="8" spans="1:247" ht="185.25" customHeight="1" x14ac:dyDescent="0.2">
      <c r="A8" s="46">
        <v>111</v>
      </c>
      <c r="B8" s="5">
        <v>2024</v>
      </c>
      <c r="C8" s="35">
        <v>67</v>
      </c>
      <c r="D8" s="6" t="s">
        <v>41</v>
      </c>
      <c r="E8" s="36" t="s">
        <v>63</v>
      </c>
      <c r="F8" s="8" t="s">
        <v>64</v>
      </c>
      <c r="G8" s="9" t="s">
        <v>73</v>
      </c>
      <c r="H8" s="36">
        <v>3</v>
      </c>
      <c r="I8" s="9" t="s">
        <v>83</v>
      </c>
      <c r="J8" s="18" t="s">
        <v>58</v>
      </c>
      <c r="K8" s="18" t="s">
        <v>84</v>
      </c>
      <c r="L8" s="37">
        <v>1</v>
      </c>
      <c r="M8" s="18" t="s">
        <v>60</v>
      </c>
      <c r="N8" s="36" t="s">
        <v>49</v>
      </c>
      <c r="O8" s="38">
        <v>45474</v>
      </c>
      <c r="P8" s="38">
        <v>45716</v>
      </c>
      <c r="Q8" s="65"/>
      <c r="R8" s="13" t="s">
        <v>50</v>
      </c>
      <c r="S8" s="21"/>
      <c r="T8" s="21"/>
      <c r="U8" s="21"/>
      <c r="V8" s="21"/>
      <c r="W8" s="21"/>
      <c r="X8" s="21"/>
      <c r="Y8" s="21"/>
      <c r="Z8" s="21"/>
      <c r="AA8" s="21"/>
      <c r="AB8" s="13" t="s">
        <v>37</v>
      </c>
      <c r="AC8" s="72" t="s">
        <v>38</v>
      </c>
      <c r="AD8" s="66" t="s">
        <v>85</v>
      </c>
      <c r="AE8" s="19" t="s">
        <v>71</v>
      </c>
      <c r="AF8" s="51">
        <v>0.52</v>
      </c>
      <c r="AG8" s="20">
        <v>45565</v>
      </c>
      <c r="AH8" s="19" t="s">
        <v>71</v>
      </c>
      <c r="AI8" s="51">
        <v>0.52</v>
      </c>
      <c r="AJ8" s="32" t="s">
        <v>86</v>
      </c>
      <c r="AK8" s="20">
        <v>45588</v>
      </c>
      <c r="AL8" s="32" t="s">
        <v>54</v>
      </c>
      <c r="AM8" s="9" t="s">
        <v>514</v>
      </c>
      <c r="AN8" s="192" t="s">
        <v>87</v>
      </c>
      <c r="AO8" s="182">
        <v>1</v>
      </c>
      <c r="AP8" s="186">
        <v>45657</v>
      </c>
      <c r="AQ8" s="183">
        <v>106</v>
      </c>
      <c r="AR8" s="182">
        <v>1</v>
      </c>
      <c r="AS8" s="9" t="s">
        <v>510</v>
      </c>
      <c r="AT8" s="186">
        <v>45681</v>
      </c>
      <c r="AU8" s="194" t="s">
        <v>513</v>
      </c>
      <c r="AV8" s="92"/>
      <c r="AW8" s="92"/>
      <c r="AX8" s="92"/>
      <c r="AY8" s="92"/>
      <c r="AZ8" s="92"/>
      <c r="BA8" s="92"/>
      <c r="BB8" s="92"/>
      <c r="BC8" s="92"/>
      <c r="BD8" s="92"/>
      <c r="BE8" s="92"/>
      <c r="BF8" s="92"/>
      <c r="BG8" s="92"/>
      <c r="BH8" s="92"/>
      <c r="BI8" s="92"/>
      <c r="BJ8" s="92"/>
      <c r="BK8" s="92"/>
      <c r="BL8" s="92"/>
      <c r="BM8" s="92"/>
      <c r="BN8" s="92"/>
      <c r="BO8" s="92"/>
      <c r="BP8" s="92"/>
      <c r="BQ8" s="92"/>
      <c r="BR8" s="92"/>
      <c r="BS8" s="92"/>
      <c r="BT8" s="92"/>
      <c r="BU8" s="92"/>
      <c r="BV8" s="92"/>
      <c r="BW8" s="92"/>
      <c r="BX8" s="92"/>
      <c r="BY8" s="92"/>
      <c r="BZ8" s="92"/>
      <c r="CA8" s="92"/>
      <c r="CB8" s="92"/>
      <c r="CC8" s="92"/>
      <c r="CD8" s="92"/>
      <c r="CE8" s="92"/>
      <c r="CF8" s="92"/>
      <c r="CG8" s="92"/>
      <c r="CH8" s="92"/>
      <c r="CI8" s="92"/>
      <c r="CJ8" s="92"/>
      <c r="CK8" s="92"/>
      <c r="CL8" s="92"/>
      <c r="CM8" s="92"/>
      <c r="CN8" s="92"/>
      <c r="CO8" s="92"/>
      <c r="CP8" s="92"/>
      <c r="CQ8" s="92"/>
      <c r="CR8" s="92"/>
      <c r="CS8" s="92"/>
      <c r="CT8" s="92"/>
      <c r="CU8" s="92"/>
      <c r="CV8" s="92"/>
      <c r="CW8" s="92"/>
      <c r="CX8" s="92"/>
      <c r="CY8" s="92"/>
      <c r="CZ8" s="92"/>
      <c r="DA8" s="92"/>
      <c r="DB8" s="92"/>
      <c r="DC8" s="92"/>
      <c r="DD8" s="92"/>
      <c r="DE8" s="92"/>
      <c r="DF8" s="92"/>
      <c r="DG8" s="92"/>
      <c r="DH8" s="92"/>
      <c r="DI8" s="92"/>
      <c r="DJ8" s="92"/>
      <c r="DK8" s="92"/>
      <c r="DL8" s="92"/>
      <c r="DM8" s="92"/>
      <c r="DN8" s="92"/>
      <c r="DO8" s="92"/>
      <c r="DP8" s="92"/>
      <c r="DQ8" s="92"/>
      <c r="DR8" s="92"/>
      <c r="DS8" s="92"/>
      <c r="DT8" s="92"/>
      <c r="DU8" s="92"/>
      <c r="DV8" s="92"/>
      <c r="DW8" s="92"/>
      <c r="DX8" s="92"/>
      <c r="DY8" s="92"/>
      <c r="DZ8" s="92"/>
      <c r="EA8" s="92"/>
      <c r="EB8" s="92"/>
      <c r="EC8" s="92"/>
      <c r="ED8" s="92"/>
      <c r="EE8" s="92"/>
      <c r="EF8" s="92"/>
      <c r="EG8" s="92"/>
      <c r="EH8" s="92"/>
      <c r="EI8" s="92"/>
      <c r="EJ8" s="92"/>
      <c r="EK8" s="92"/>
      <c r="EL8" s="92"/>
      <c r="EM8" s="92"/>
      <c r="EN8" s="92"/>
      <c r="EO8" s="92"/>
      <c r="EP8" s="92"/>
      <c r="EQ8" s="92"/>
      <c r="ER8" s="92"/>
      <c r="ES8" s="92"/>
      <c r="ET8" s="92"/>
      <c r="EU8" s="92"/>
      <c r="EV8" s="92"/>
      <c r="EW8" s="92"/>
      <c r="EX8" s="92"/>
      <c r="EY8" s="92"/>
      <c r="EZ8" s="92"/>
      <c r="FA8" s="92"/>
      <c r="FB8" s="92"/>
      <c r="FC8" s="92"/>
      <c r="FD8" s="92"/>
      <c r="FE8" s="92"/>
      <c r="FF8" s="92"/>
      <c r="FG8" s="92"/>
      <c r="FH8" s="92"/>
      <c r="FI8" s="92"/>
      <c r="FJ8" s="92"/>
      <c r="FK8" s="92"/>
      <c r="FL8" s="92"/>
      <c r="FM8" s="92"/>
      <c r="FN8" s="92"/>
      <c r="FO8" s="92"/>
      <c r="FP8" s="92"/>
      <c r="FQ8" s="92"/>
      <c r="FR8" s="92"/>
      <c r="FS8" s="92"/>
      <c r="FT8" s="92"/>
      <c r="FU8" s="92"/>
      <c r="FV8" s="92"/>
      <c r="FW8" s="92"/>
      <c r="FX8" s="92"/>
      <c r="FY8" s="92"/>
      <c r="FZ8" s="92"/>
      <c r="GA8" s="92"/>
      <c r="GB8" s="92"/>
      <c r="GC8" s="92"/>
      <c r="GD8" s="92"/>
      <c r="GE8" s="92"/>
      <c r="GF8" s="92"/>
      <c r="GG8" s="92"/>
      <c r="GH8" s="92"/>
      <c r="GI8" s="92"/>
      <c r="GJ8" s="92"/>
      <c r="GK8" s="92"/>
      <c r="GL8" s="92"/>
      <c r="GM8" s="92"/>
      <c r="GN8" s="92"/>
      <c r="GO8" s="92"/>
      <c r="GP8" s="92"/>
      <c r="GQ8" s="92"/>
      <c r="GR8" s="92"/>
      <c r="GS8" s="92"/>
      <c r="GT8" s="92"/>
      <c r="GU8" s="92"/>
      <c r="GV8" s="92"/>
      <c r="GW8" s="92"/>
      <c r="GX8" s="92"/>
      <c r="GY8" s="92"/>
      <c r="GZ8" s="92"/>
      <c r="HA8" s="92"/>
      <c r="HB8" s="92"/>
      <c r="HC8" s="92"/>
      <c r="HD8" s="92"/>
      <c r="HE8" s="92"/>
      <c r="HF8" s="92"/>
      <c r="HG8" s="92"/>
      <c r="HH8" s="92"/>
      <c r="HI8" s="92"/>
      <c r="HJ8" s="92"/>
      <c r="HK8" s="92"/>
      <c r="HL8" s="92"/>
      <c r="HM8" s="92"/>
      <c r="HN8" s="92"/>
      <c r="HO8" s="92"/>
      <c r="HP8" s="92"/>
      <c r="HQ8" s="92"/>
      <c r="HR8" s="92"/>
      <c r="HS8" s="92"/>
      <c r="HT8" s="92"/>
      <c r="HU8" s="92"/>
      <c r="HV8" s="92"/>
      <c r="HW8" s="92"/>
      <c r="HX8" s="92"/>
      <c r="HY8" s="92"/>
      <c r="HZ8" s="92"/>
      <c r="IA8" s="92"/>
      <c r="IB8" s="92"/>
      <c r="IC8" s="92"/>
      <c r="ID8" s="92"/>
      <c r="IE8" s="92"/>
      <c r="IF8" s="92"/>
      <c r="IG8" s="92"/>
      <c r="IH8" s="92"/>
      <c r="II8" s="92"/>
      <c r="IJ8" s="92"/>
      <c r="IK8" s="92"/>
      <c r="IL8" s="92"/>
      <c r="IM8" s="92"/>
    </row>
    <row r="9" spans="1:247" s="113" customFormat="1" ht="130.5" customHeight="1" x14ac:dyDescent="0.2">
      <c r="A9" s="46">
        <v>111</v>
      </c>
      <c r="B9" s="5">
        <v>2024</v>
      </c>
      <c r="C9" s="35">
        <v>67</v>
      </c>
      <c r="D9" s="6" t="s">
        <v>41</v>
      </c>
      <c r="E9" s="36" t="s">
        <v>88</v>
      </c>
      <c r="F9" s="8" t="s">
        <v>89</v>
      </c>
      <c r="G9" s="9" t="s">
        <v>90</v>
      </c>
      <c r="H9" s="36">
        <v>1</v>
      </c>
      <c r="I9" s="9" t="s">
        <v>91</v>
      </c>
      <c r="J9" s="18" t="s">
        <v>75</v>
      </c>
      <c r="K9" s="18" t="s">
        <v>92</v>
      </c>
      <c r="L9" s="37">
        <v>1</v>
      </c>
      <c r="M9" s="18" t="s">
        <v>93</v>
      </c>
      <c r="N9" s="36" t="s">
        <v>49</v>
      </c>
      <c r="O9" s="38">
        <v>45474</v>
      </c>
      <c r="P9" s="38">
        <v>45688</v>
      </c>
      <c r="Q9" s="65"/>
      <c r="R9" s="13" t="s">
        <v>50</v>
      </c>
      <c r="S9" s="21"/>
      <c r="T9" s="21"/>
      <c r="U9" s="21"/>
      <c r="V9" s="21"/>
      <c r="W9" s="21"/>
      <c r="X9" s="21"/>
      <c r="Y9" s="21"/>
      <c r="Z9" s="21"/>
      <c r="AA9" s="21"/>
      <c r="AB9" s="13" t="s">
        <v>37</v>
      </c>
      <c r="AC9" s="72" t="s">
        <v>38</v>
      </c>
      <c r="AD9" s="66" t="s">
        <v>94</v>
      </c>
      <c r="AE9" s="52" t="s">
        <v>95</v>
      </c>
      <c r="AF9" s="51">
        <v>0.56999999999999995</v>
      </c>
      <c r="AG9" s="20">
        <v>45565</v>
      </c>
      <c r="AH9" s="19" t="s">
        <v>95</v>
      </c>
      <c r="AI9" s="51">
        <v>0.56999999999999995</v>
      </c>
      <c r="AJ9" s="32" t="s">
        <v>96</v>
      </c>
      <c r="AK9" s="20">
        <v>45588</v>
      </c>
      <c r="AL9" s="32" t="s">
        <v>54</v>
      </c>
      <c r="AM9" s="181" t="s">
        <v>97</v>
      </c>
      <c r="AN9" s="192" t="s">
        <v>98</v>
      </c>
      <c r="AO9" s="182">
        <v>1</v>
      </c>
      <c r="AP9" s="186">
        <v>45657</v>
      </c>
      <c r="AQ9" s="183">
        <v>7</v>
      </c>
      <c r="AR9" s="182">
        <v>1</v>
      </c>
      <c r="AS9" s="9" t="s">
        <v>583</v>
      </c>
      <c r="AT9" s="186">
        <v>45681</v>
      </c>
      <c r="AU9" s="181" t="s">
        <v>584</v>
      </c>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row>
    <row r="10" spans="1:247" s="113" customFormat="1" ht="214.5" customHeight="1" x14ac:dyDescent="0.2">
      <c r="A10" s="239">
        <v>111</v>
      </c>
      <c r="B10" s="99">
        <v>2024</v>
      </c>
      <c r="C10" s="240">
        <v>67</v>
      </c>
      <c r="D10" s="100" t="s">
        <v>41</v>
      </c>
      <c r="E10" s="98" t="s">
        <v>88</v>
      </c>
      <c r="F10" s="101" t="s">
        <v>89</v>
      </c>
      <c r="G10" s="102" t="s">
        <v>90</v>
      </c>
      <c r="H10" s="98">
        <v>2</v>
      </c>
      <c r="I10" s="102" t="s">
        <v>99</v>
      </c>
      <c r="J10" s="103" t="s">
        <v>100</v>
      </c>
      <c r="K10" s="103" t="s">
        <v>101</v>
      </c>
      <c r="L10" s="104">
        <v>1</v>
      </c>
      <c r="M10" s="103" t="s">
        <v>93</v>
      </c>
      <c r="N10" s="98" t="s">
        <v>49</v>
      </c>
      <c r="O10" s="45">
        <v>45474</v>
      </c>
      <c r="P10" s="45">
        <v>45688</v>
      </c>
      <c r="Q10" s="241"/>
      <c r="R10" s="106" t="s">
        <v>50</v>
      </c>
      <c r="S10" s="105"/>
      <c r="T10" s="105"/>
      <c r="U10" s="105"/>
      <c r="V10" s="105"/>
      <c r="W10" s="105"/>
      <c r="X10" s="105"/>
      <c r="Y10" s="105"/>
      <c r="Z10" s="105"/>
      <c r="AA10" s="105"/>
      <c r="AB10" s="106" t="s">
        <v>37</v>
      </c>
      <c r="AC10" s="72" t="s">
        <v>38</v>
      </c>
      <c r="AD10" s="242" t="s">
        <v>102</v>
      </c>
      <c r="AE10" s="107" t="s">
        <v>103</v>
      </c>
      <c r="AF10" s="108">
        <v>0.99970000000000003</v>
      </c>
      <c r="AG10" s="109">
        <v>45565</v>
      </c>
      <c r="AH10" s="107" t="s">
        <v>103</v>
      </c>
      <c r="AI10" s="108">
        <v>0.99970000000000003</v>
      </c>
      <c r="AJ10" s="110" t="s">
        <v>104</v>
      </c>
      <c r="AK10" s="109">
        <v>45588</v>
      </c>
      <c r="AL10" s="110" t="s">
        <v>54</v>
      </c>
      <c r="AM10" s="243" t="s">
        <v>515</v>
      </c>
      <c r="AN10" s="244" t="s">
        <v>105</v>
      </c>
      <c r="AO10" s="245">
        <v>1</v>
      </c>
      <c r="AP10" s="246">
        <v>45657</v>
      </c>
      <c r="AQ10" s="244" t="s">
        <v>538</v>
      </c>
      <c r="AR10" s="245">
        <v>1</v>
      </c>
      <c r="AS10" s="247" t="s">
        <v>539</v>
      </c>
      <c r="AT10" s="248">
        <v>45681</v>
      </c>
      <c r="AU10" s="249" t="s">
        <v>513</v>
      </c>
    </row>
    <row r="11" spans="1:247" s="92" customFormat="1" ht="114.75" customHeight="1" x14ac:dyDescent="0.2">
      <c r="A11" s="46">
        <v>111</v>
      </c>
      <c r="B11" s="5">
        <v>2024</v>
      </c>
      <c r="C11" s="35">
        <v>67</v>
      </c>
      <c r="D11" s="6" t="s">
        <v>41</v>
      </c>
      <c r="E11" s="36" t="s">
        <v>106</v>
      </c>
      <c r="F11" s="8" t="s">
        <v>107</v>
      </c>
      <c r="G11" s="9" t="s">
        <v>108</v>
      </c>
      <c r="H11" s="36">
        <v>1</v>
      </c>
      <c r="I11" s="9" t="s">
        <v>109</v>
      </c>
      <c r="J11" s="18" t="s">
        <v>110</v>
      </c>
      <c r="K11" s="18" t="s">
        <v>111</v>
      </c>
      <c r="L11" s="39">
        <v>1</v>
      </c>
      <c r="M11" s="18" t="s">
        <v>112</v>
      </c>
      <c r="N11" s="36" t="s">
        <v>39</v>
      </c>
      <c r="O11" s="38">
        <v>45536</v>
      </c>
      <c r="P11" s="38">
        <v>45626</v>
      </c>
      <c r="Q11" s="65"/>
      <c r="R11" s="13" t="s">
        <v>50</v>
      </c>
      <c r="S11" s="21"/>
      <c r="T11" s="21"/>
      <c r="U11" s="21"/>
      <c r="V11" s="21"/>
      <c r="W11" s="21"/>
      <c r="X11" s="21"/>
      <c r="Y11" s="21"/>
      <c r="Z11" s="21"/>
      <c r="AA11" s="21"/>
      <c r="AB11" s="13" t="s">
        <v>37</v>
      </c>
      <c r="AC11" s="72" t="s">
        <v>38</v>
      </c>
      <c r="AD11" s="66" t="s">
        <v>113</v>
      </c>
      <c r="AE11" s="16" t="s">
        <v>114</v>
      </c>
      <c r="AF11" s="16" t="s">
        <v>114</v>
      </c>
      <c r="AG11" s="34">
        <v>45565</v>
      </c>
      <c r="AH11" s="53">
        <v>0</v>
      </c>
      <c r="AI11" s="33">
        <v>0</v>
      </c>
      <c r="AJ11" s="32" t="s">
        <v>115</v>
      </c>
      <c r="AK11" s="34">
        <v>45581</v>
      </c>
      <c r="AL11" s="32" t="s">
        <v>116</v>
      </c>
      <c r="AM11" s="181" t="s">
        <v>117</v>
      </c>
      <c r="AN11" s="74">
        <v>1</v>
      </c>
      <c r="AO11" s="184">
        <v>1</v>
      </c>
      <c r="AP11" s="187">
        <v>45656</v>
      </c>
      <c r="AQ11" s="150">
        <v>1</v>
      </c>
      <c r="AR11" s="91">
        <v>1</v>
      </c>
      <c r="AS11" s="158" t="s">
        <v>540</v>
      </c>
      <c r="AT11" s="160">
        <v>45678</v>
      </c>
      <c r="AU11" s="163" t="s">
        <v>118</v>
      </c>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row>
    <row r="12" spans="1:247" s="92" customFormat="1" ht="90.75" customHeight="1" x14ac:dyDescent="0.2">
      <c r="A12" s="46">
        <v>111</v>
      </c>
      <c r="B12" s="5">
        <v>2024</v>
      </c>
      <c r="C12" s="35">
        <v>67</v>
      </c>
      <c r="D12" s="6" t="s">
        <v>41</v>
      </c>
      <c r="E12" s="36" t="s">
        <v>106</v>
      </c>
      <c r="F12" s="8" t="s">
        <v>107</v>
      </c>
      <c r="G12" s="9" t="s">
        <v>119</v>
      </c>
      <c r="H12" s="36">
        <v>2</v>
      </c>
      <c r="I12" s="9" t="s">
        <v>120</v>
      </c>
      <c r="J12" s="18" t="s">
        <v>121</v>
      </c>
      <c r="K12" s="18" t="s">
        <v>122</v>
      </c>
      <c r="L12" s="37">
        <v>1</v>
      </c>
      <c r="M12" s="18" t="s">
        <v>123</v>
      </c>
      <c r="N12" s="36" t="s">
        <v>39</v>
      </c>
      <c r="O12" s="38">
        <v>45474</v>
      </c>
      <c r="P12" s="38">
        <v>45657</v>
      </c>
      <c r="Q12" s="65"/>
      <c r="R12" s="13" t="s">
        <v>50</v>
      </c>
      <c r="S12" s="21"/>
      <c r="T12" s="21"/>
      <c r="U12" s="21"/>
      <c r="V12" s="21"/>
      <c r="W12" s="21"/>
      <c r="X12" s="21"/>
      <c r="Y12" s="21"/>
      <c r="Z12" s="21"/>
      <c r="AA12" s="21"/>
      <c r="AB12" s="13" t="s">
        <v>37</v>
      </c>
      <c r="AC12" s="72" t="s">
        <v>38</v>
      </c>
      <c r="AD12" s="66" t="s">
        <v>124</v>
      </c>
      <c r="AE12" s="16" t="s">
        <v>114</v>
      </c>
      <c r="AF12" s="16" t="s">
        <v>114</v>
      </c>
      <c r="AG12" s="34">
        <v>45565</v>
      </c>
      <c r="AH12" s="53">
        <v>0</v>
      </c>
      <c r="AI12" s="33">
        <v>0</v>
      </c>
      <c r="AJ12" s="32" t="s">
        <v>125</v>
      </c>
      <c r="AK12" s="34">
        <v>45581</v>
      </c>
      <c r="AL12" s="32" t="s">
        <v>126</v>
      </c>
      <c r="AM12" s="9" t="s">
        <v>127</v>
      </c>
      <c r="AN12" s="74" t="s">
        <v>128</v>
      </c>
      <c r="AO12" s="75">
        <v>1</v>
      </c>
      <c r="AP12" s="187">
        <v>45657</v>
      </c>
      <c r="AQ12" s="195" t="s">
        <v>541</v>
      </c>
      <c r="AR12" s="91">
        <v>1</v>
      </c>
      <c r="AS12" s="158" t="s">
        <v>129</v>
      </c>
      <c r="AT12" s="160">
        <v>45678</v>
      </c>
      <c r="AU12" s="120" t="s">
        <v>118</v>
      </c>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c r="IC12" s="1"/>
      <c r="ID12" s="1"/>
      <c r="IE12" s="1"/>
      <c r="IF12" s="1"/>
      <c r="IG12" s="1"/>
      <c r="IH12" s="1"/>
      <c r="II12" s="1"/>
      <c r="IJ12" s="1"/>
      <c r="IK12" s="1"/>
      <c r="IL12" s="1"/>
      <c r="IM12" s="1"/>
    </row>
    <row r="13" spans="1:247" ht="85.5" customHeight="1" x14ac:dyDescent="0.2">
      <c r="A13" s="46">
        <v>111</v>
      </c>
      <c r="B13" s="5">
        <v>2024</v>
      </c>
      <c r="C13" s="35">
        <v>67</v>
      </c>
      <c r="D13" s="6" t="s">
        <v>41</v>
      </c>
      <c r="E13" s="36" t="s">
        <v>106</v>
      </c>
      <c r="F13" s="8" t="s">
        <v>107</v>
      </c>
      <c r="G13" s="9" t="s">
        <v>130</v>
      </c>
      <c r="H13" s="36">
        <v>4</v>
      </c>
      <c r="I13" s="9" t="s">
        <v>131</v>
      </c>
      <c r="J13" s="18" t="s">
        <v>132</v>
      </c>
      <c r="K13" s="18" t="s">
        <v>133</v>
      </c>
      <c r="L13" s="37">
        <v>1</v>
      </c>
      <c r="M13" s="18" t="s">
        <v>123</v>
      </c>
      <c r="N13" s="36" t="s">
        <v>39</v>
      </c>
      <c r="O13" s="38">
        <v>45474</v>
      </c>
      <c r="P13" s="38">
        <v>45641</v>
      </c>
      <c r="Q13" s="65"/>
      <c r="R13" s="13" t="s">
        <v>50</v>
      </c>
      <c r="S13" s="21"/>
      <c r="T13" s="21"/>
      <c r="U13" s="21"/>
      <c r="V13" s="21"/>
      <c r="W13" s="21"/>
      <c r="X13" s="21"/>
      <c r="Y13" s="21"/>
      <c r="Z13" s="21"/>
      <c r="AA13" s="21"/>
      <c r="AB13" s="13" t="s">
        <v>37</v>
      </c>
      <c r="AC13" s="72" t="s">
        <v>38</v>
      </c>
      <c r="AD13" s="67" t="s">
        <v>134</v>
      </c>
      <c r="AE13" s="31" t="s">
        <v>114</v>
      </c>
      <c r="AF13" s="31" t="s">
        <v>114</v>
      </c>
      <c r="AG13" s="34">
        <v>45565</v>
      </c>
      <c r="AH13" s="47">
        <v>0</v>
      </c>
      <c r="AI13" s="33">
        <v>0</v>
      </c>
      <c r="AJ13" s="32" t="s">
        <v>135</v>
      </c>
      <c r="AK13" s="34">
        <v>45581</v>
      </c>
      <c r="AL13" s="32" t="s">
        <v>136</v>
      </c>
      <c r="AM13" s="9" t="s">
        <v>137</v>
      </c>
      <c r="AN13" s="74" t="s">
        <v>138</v>
      </c>
      <c r="AO13" s="75">
        <v>1</v>
      </c>
      <c r="AP13" s="187">
        <v>45641</v>
      </c>
      <c r="AQ13" s="196" t="s">
        <v>516</v>
      </c>
      <c r="AR13" s="75">
        <v>1</v>
      </c>
      <c r="AS13" s="158" t="s">
        <v>139</v>
      </c>
      <c r="AT13" s="160">
        <v>45678</v>
      </c>
      <c r="AU13" s="120" t="s">
        <v>118</v>
      </c>
    </row>
    <row r="14" spans="1:247" ht="120" customHeight="1" x14ac:dyDescent="0.2">
      <c r="A14" s="46">
        <v>111</v>
      </c>
      <c r="B14" s="5">
        <v>2024</v>
      </c>
      <c r="C14" s="35">
        <v>67</v>
      </c>
      <c r="D14" s="6" t="s">
        <v>41</v>
      </c>
      <c r="E14" s="36" t="s">
        <v>142</v>
      </c>
      <c r="F14" s="8" t="s">
        <v>143</v>
      </c>
      <c r="G14" s="9" t="s">
        <v>144</v>
      </c>
      <c r="H14" s="36">
        <v>1</v>
      </c>
      <c r="I14" s="9" t="s">
        <v>145</v>
      </c>
      <c r="J14" s="18" t="s">
        <v>146</v>
      </c>
      <c r="K14" s="18" t="s">
        <v>147</v>
      </c>
      <c r="L14" s="39">
        <v>1</v>
      </c>
      <c r="M14" s="18" t="s">
        <v>148</v>
      </c>
      <c r="N14" s="36" t="s">
        <v>149</v>
      </c>
      <c r="O14" s="38">
        <v>45474</v>
      </c>
      <c r="P14" s="38">
        <v>45657</v>
      </c>
      <c r="Q14" s="65"/>
      <c r="R14" s="13" t="s">
        <v>50</v>
      </c>
      <c r="S14" s="8"/>
      <c r="T14" s="6"/>
      <c r="U14" s="7"/>
      <c r="V14" s="15"/>
      <c r="W14" s="114"/>
      <c r="X14" s="115"/>
      <c r="Y14" s="8"/>
      <c r="Z14" s="15"/>
      <c r="AA14" s="8"/>
      <c r="AB14" s="114" t="s">
        <v>150</v>
      </c>
      <c r="AC14" s="72" t="s">
        <v>38</v>
      </c>
      <c r="AD14" s="134" t="s">
        <v>151</v>
      </c>
      <c r="AE14" s="15">
        <v>45315</v>
      </c>
      <c r="AF14" s="8" t="s">
        <v>152</v>
      </c>
      <c r="AG14" s="20">
        <v>45565</v>
      </c>
      <c r="AH14" s="19">
        <v>0</v>
      </c>
      <c r="AI14" s="51">
        <v>0</v>
      </c>
      <c r="AJ14" s="32" t="s">
        <v>153</v>
      </c>
      <c r="AK14" s="20">
        <v>45586</v>
      </c>
      <c r="AL14" s="32" t="s">
        <v>154</v>
      </c>
      <c r="AM14" s="8" t="s">
        <v>573</v>
      </c>
      <c r="AN14" s="142" t="s">
        <v>147</v>
      </c>
      <c r="AO14" s="148">
        <v>1</v>
      </c>
      <c r="AP14" s="160">
        <v>45657</v>
      </c>
      <c r="AQ14" s="153" t="s">
        <v>150</v>
      </c>
      <c r="AR14" s="157">
        <v>1</v>
      </c>
      <c r="AS14" s="134" t="s">
        <v>574</v>
      </c>
      <c r="AT14" s="160">
        <v>45681</v>
      </c>
      <c r="AU14" s="8" t="s">
        <v>152</v>
      </c>
    </row>
    <row r="15" spans="1:247" ht="120.75" customHeight="1" x14ac:dyDescent="0.2">
      <c r="A15" s="46">
        <v>111</v>
      </c>
      <c r="B15" s="5">
        <v>2024</v>
      </c>
      <c r="C15" s="35">
        <v>67</v>
      </c>
      <c r="D15" s="6" t="s">
        <v>41</v>
      </c>
      <c r="E15" s="36" t="s">
        <v>155</v>
      </c>
      <c r="F15" s="8" t="s">
        <v>156</v>
      </c>
      <c r="G15" s="9" t="s">
        <v>158</v>
      </c>
      <c r="H15" s="36">
        <v>2</v>
      </c>
      <c r="I15" s="9" t="s">
        <v>159</v>
      </c>
      <c r="J15" s="18" t="s">
        <v>160</v>
      </c>
      <c r="K15" s="18" t="s">
        <v>161</v>
      </c>
      <c r="L15" s="37">
        <v>1</v>
      </c>
      <c r="M15" s="36" t="s">
        <v>157</v>
      </c>
      <c r="N15" s="36" t="s">
        <v>149</v>
      </c>
      <c r="O15" s="38">
        <v>45505</v>
      </c>
      <c r="P15" s="38">
        <v>45626</v>
      </c>
      <c r="Q15" s="65"/>
      <c r="R15" s="13" t="s">
        <v>50</v>
      </c>
      <c r="S15" s="21"/>
      <c r="T15" s="21"/>
      <c r="U15" s="21"/>
      <c r="V15" s="21"/>
      <c r="W15" s="21"/>
      <c r="X15" s="21"/>
      <c r="Y15" s="21"/>
      <c r="Z15" s="21"/>
      <c r="AA15" s="21"/>
      <c r="AB15" s="13" t="s">
        <v>37</v>
      </c>
      <c r="AC15" s="72" t="s">
        <v>38</v>
      </c>
      <c r="AD15" s="66" t="s">
        <v>162</v>
      </c>
      <c r="AE15" s="54" t="s">
        <v>140</v>
      </c>
      <c r="AF15" s="19">
        <v>1</v>
      </c>
      <c r="AG15" s="20">
        <v>45565</v>
      </c>
      <c r="AH15" s="19">
        <v>1</v>
      </c>
      <c r="AI15" s="51">
        <v>0.5</v>
      </c>
      <c r="AJ15" s="32" t="s">
        <v>163</v>
      </c>
      <c r="AK15" s="20">
        <v>45586</v>
      </c>
      <c r="AL15" s="32" t="s">
        <v>164</v>
      </c>
      <c r="AM15" s="30" t="s">
        <v>165</v>
      </c>
      <c r="AN15" s="6" t="s">
        <v>166</v>
      </c>
      <c r="AO15" s="7">
        <f>(2/2)*100</f>
        <v>100</v>
      </c>
      <c r="AP15" s="15">
        <v>45626</v>
      </c>
      <c r="AQ15" s="77" t="s">
        <v>167</v>
      </c>
      <c r="AR15" s="87">
        <v>1</v>
      </c>
      <c r="AS15" s="8" t="s">
        <v>168</v>
      </c>
      <c r="AT15" s="160">
        <v>45681</v>
      </c>
      <c r="AU15" s="8" t="s">
        <v>152</v>
      </c>
    </row>
    <row r="16" spans="1:247" s="255" customFormat="1" ht="95.25" customHeight="1" x14ac:dyDescent="0.25">
      <c r="A16" s="239">
        <v>111</v>
      </c>
      <c r="B16" s="99">
        <v>2024</v>
      </c>
      <c r="C16" s="98">
        <v>67</v>
      </c>
      <c r="D16" s="100" t="s">
        <v>41</v>
      </c>
      <c r="E16" s="98" t="s">
        <v>169</v>
      </c>
      <c r="F16" s="100" t="s">
        <v>170</v>
      </c>
      <c r="G16" s="103" t="s">
        <v>171</v>
      </c>
      <c r="H16" s="98">
        <v>1</v>
      </c>
      <c r="I16" s="103" t="s">
        <v>172</v>
      </c>
      <c r="J16" s="103" t="s">
        <v>173</v>
      </c>
      <c r="K16" s="103" t="s">
        <v>174</v>
      </c>
      <c r="L16" s="104">
        <v>1</v>
      </c>
      <c r="M16" s="103" t="s">
        <v>175</v>
      </c>
      <c r="N16" s="98" t="s">
        <v>49</v>
      </c>
      <c r="O16" s="45">
        <v>45474</v>
      </c>
      <c r="P16" s="45">
        <v>45688</v>
      </c>
      <c r="Q16" s="252"/>
      <c r="R16" s="106" t="s">
        <v>50</v>
      </c>
      <c r="S16" s="94"/>
      <c r="T16" s="94"/>
      <c r="U16" s="94"/>
      <c r="V16" s="94"/>
      <c r="W16" s="94"/>
      <c r="X16" s="94"/>
      <c r="Y16" s="94"/>
      <c r="Z16" s="94"/>
      <c r="AA16" s="94"/>
      <c r="AB16" s="106" t="s">
        <v>37</v>
      </c>
      <c r="AC16" s="72" t="s">
        <v>38</v>
      </c>
      <c r="AD16" s="253" t="s">
        <v>176</v>
      </c>
      <c r="AE16" s="107" t="s">
        <v>177</v>
      </c>
      <c r="AF16" s="108">
        <v>0.8095</v>
      </c>
      <c r="AG16" s="109">
        <v>45565</v>
      </c>
      <c r="AH16" s="107" t="s">
        <v>178</v>
      </c>
      <c r="AI16" s="250">
        <v>0.51</v>
      </c>
      <c r="AJ16" s="254" t="s">
        <v>179</v>
      </c>
      <c r="AK16" s="109">
        <v>45588</v>
      </c>
      <c r="AL16" s="254" t="s">
        <v>180</v>
      </c>
      <c r="AM16" s="30" t="s">
        <v>542</v>
      </c>
      <c r="AN16" s="103" t="s">
        <v>543</v>
      </c>
      <c r="AO16" s="251">
        <f>83/83</f>
        <v>1</v>
      </c>
      <c r="AP16" s="193">
        <v>45657</v>
      </c>
      <c r="AQ16" s="103" t="s">
        <v>543</v>
      </c>
      <c r="AR16" s="95">
        <v>1</v>
      </c>
      <c r="AS16" s="8" t="s">
        <v>544</v>
      </c>
      <c r="AT16" s="191">
        <v>45681</v>
      </c>
      <c r="AU16" s="8" t="s">
        <v>545</v>
      </c>
    </row>
    <row r="17" spans="1:47" s="113" customFormat="1" ht="159" customHeight="1" x14ac:dyDescent="0.2">
      <c r="A17" s="239">
        <v>111</v>
      </c>
      <c r="B17" s="99">
        <v>2024</v>
      </c>
      <c r="C17" s="98">
        <v>67</v>
      </c>
      <c r="D17" s="100" t="s">
        <v>41</v>
      </c>
      <c r="E17" s="98" t="s">
        <v>169</v>
      </c>
      <c r="F17" s="101" t="s">
        <v>170</v>
      </c>
      <c r="G17" s="102" t="s">
        <v>181</v>
      </c>
      <c r="H17" s="98">
        <v>2</v>
      </c>
      <c r="I17" s="102" t="s">
        <v>182</v>
      </c>
      <c r="J17" s="103" t="s">
        <v>183</v>
      </c>
      <c r="K17" s="103" t="s">
        <v>184</v>
      </c>
      <c r="L17" s="104">
        <v>1</v>
      </c>
      <c r="M17" s="103" t="s">
        <v>185</v>
      </c>
      <c r="N17" s="45" t="s">
        <v>36</v>
      </c>
      <c r="O17" s="45">
        <v>45474</v>
      </c>
      <c r="P17" s="45">
        <v>45657</v>
      </c>
      <c r="Q17" s="105"/>
      <c r="R17" s="106" t="s">
        <v>50</v>
      </c>
      <c r="S17" s="105"/>
      <c r="T17" s="105"/>
      <c r="U17" s="105"/>
      <c r="V17" s="105"/>
      <c r="W17" s="105"/>
      <c r="X17" s="105"/>
      <c r="Y17" s="105"/>
      <c r="Z17" s="105"/>
      <c r="AA17" s="105"/>
      <c r="AB17" s="106" t="s">
        <v>37</v>
      </c>
      <c r="AC17" s="72" t="s">
        <v>38</v>
      </c>
      <c r="AD17" s="110" t="s">
        <v>186</v>
      </c>
      <c r="AE17" s="254" t="s">
        <v>187</v>
      </c>
      <c r="AF17" s="256">
        <v>0.57140000000000002</v>
      </c>
      <c r="AG17" s="257">
        <v>45565</v>
      </c>
      <c r="AH17" s="258" t="s">
        <v>188</v>
      </c>
      <c r="AI17" s="256">
        <v>0.57140000000000002</v>
      </c>
      <c r="AJ17" s="110" t="s">
        <v>189</v>
      </c>
      <c r="AK17" s="259">
        <v>45583</v>
      </c>
      <c r="AL17" s="110" t="s">
        <v>190</v>
      </c>
      <c r="AM17" s="260" t="s">
        <v>191</v>
      </c>
      <c r="AN17" s="261">
        <v>7</v>
      </c>
      <c r="AO17" s="119">
        <v>1</v>
      </c>
      <c r="AP17" s="193">
        <v>45657</v>
      </c>
      <c r="AQ17" s="94">
        <v>7</v>
      </c>
      <c r="AR17" s="95">
        <v>1</v>
      </c>
      <c r="AS17" s="101" t="s">
        <v>561</v>
      </c>
      <c r="AT17" s="191">
        <v>45673</v>
      </c>
      <c r="AU17" s="101" t="s">
        <v>192</v>
      </c>
    </row>
    <row r="18" spans="1:47" ht="176.25" customHeight="1" x14ac:dyDescent="0.2">
      <c r="A18" s="46">
        <v>111</v>
      </c>
      <c r="B18" s="5">
        <v>2024</v>
      </c>
      <c r="C18" s="35">
        <v>67</v>
      </c>
      <c r="D18" s="6" t="s">
        <v>41</v>
      </c>
      <c r="E18" s="36" t="s">
        <v>169</v>
      </c>
      <c r="F18" s="8" t="s">
        <v>170</v>
      </c>
      <c r="G18" s="9" t="s">
        <v>181</v>
      </c>
      <c r="H18" s="36">
        <v>3</v>
      </c>
      <c r="I18" s="9" t="s">
        <v>193</v>
      </c>
      <c r="J18" s="18" t="s">
        <v>194</v>
      </c>
      <c r="K18" s="18" t="s">
        <v>195</v>
      </c>
      <c r="L18" s="37">
        <v>1</v>
      </c>
      <c r="M18" s="18" t="s">
        <v>196</v>
      </c>
      <c r="N18" s="36" t="s">
        <v>36</v>
      </c>
      <c r="O18" s="38">
        <v>45474</v>
      </c>
      <c r="P18" s="38">
        <v>45838</v>
      </c>
      <c r="Q18" s="65"/>
      <c r="R18" s="13" t="s">
        <v>50</v>
      </c>
      <c r="S18" s="21"/>
      <c r="T18" s="21"/>
      <c r="U18" s="21"/>
      <c r="V18" s="21"/>
      <c r="W18" s="21"/>
      <c r="X18" s="21"/>
      <c r="Y18" s="21"/>
      <c r="Z18" s="21"/>
      <c r="AA18" s="21"/>
      <c r="AB18" s="13" t="s">
        <v>37</v>
      </c>
      <c r="AC18" s="13" t="s">
        <v>37</v>
      </c>
      <c r="AD18" s="66" t="s">
        <v>197</v>
      </c>
      <c r="AE18" s="47" t="s">
        <v>198</v>
      </c>
      <c r="AF18" s="33">
        <v>1</v>
      </c>
      <c r="AG18" s="34">
        <v>45565</v>
      </c>
      <c r="AH18" s="62" t="s">
        <v>199</v>
      </c>
      <c r="AI18" s="33">
        <v>0.25</v>
      </c>
      <c r="AJ18" s="32" t="s">
        <v>200</v>
      </c>
      <c r="AK18" s="12">
        <v>45583</v>
      </c>
      <c r="AL18" s="32" t="s">
        <v>201</v>
      </c>
      <c r="AM18" s="90" t="s">
        <v>202</v>
      </c>
      <c r="AN18" s="6" t="s">
        <v>198</v>
      </c>
      <c r="AO18" s="273">
        <v>1</v>
      </c>
      <c r="AP18" s="274">
        <v>45657</v>
      </c>
      <c r="AQ18" s="275">
        <v>21884</v>
      </c>
      <c r="AR18" s="276">
        <v>0.5</v>
      </c>
      <c r="AS18" s="206" t="s">
        <v>562</v>
      </c>
      <c r="AT18" s="277">
        <v>45679</v>
      </c>
      <c r="AU18" s="278" t="s">
        <v>203</v>
      </c>
    </row>
    <row r="19" spans="1:47" ht="105" customHeight="1" x14ac:dyDescent="0.2">
      <c r="A19" s="46">
        <v>111</v>
      </c>
      <c r="B19" s="5">
        <v>2024</v>
      </c>
      <c r="C19" s="35">
        <v>67</v>
      </c>
      <c r="D19" s="6" t="s">
        <v>41</v>
      </c>
      <c r="E19" s="36" t="s">
        <v>169</v>
      </c>
      <c r="F19" s="8" t="s">
        <v>170</v>
      </c>
      <c r="G19" s="9" t="s">
        <v>204</v>
      </c>
      <c r="H19" s="36">
        <v>4</v>
      </c>
      <c r="I19" s="9" t="s">
        <v>205</v>
      </c>
      <c r="J19" s="18" t="s">
        <v>206</v>
      </c>
      <c r="K19" s="18" t="s">
        <v>207</v>
      </c>
      <c r="L19" s="39">
        <v>6</v>
      </c>
      <c r="M19" s="18" t="s">
        <v>208</v>
      </c>
      <c r="N19" s="36" t="s">
        <v>36</v>
      </c>
      <c r="O19" s="38">
        <v>45474</v>
      </c>
      <c r="P19" s="38">
        <v>45688</v>
      </c>
      <c r="Q19" s="21"/>
      <c r="R19" s="13" t="s">
        <v>50</v>
      </c>
      <c r="S19" s="21"/>
      <c r="T19" s="21"/>
      <c r="U19" s="21"/>
      <c r="V19" s="21"/>
      <c r="W19" s="21"/>
      <c r="X19" s="21"/>
      <c r="Y19" s="21"/>
      <c r="Z19" s="21"/>
      <c r="AA19" s="21"/>
      <c r="AB19" s="13" t="s">
        <v>37</v>
      </c>
      <c r="AC19" s="13" t="s">
        <v>37</v>
      </c>
      <c r="AD19" s="198" t="s">
        <v>209</v>
      </c>
      <c r="AE19" s="199">
        <v>3</v>
      </c>
      <c r="AF19" s="200">
        <v>0.5</v>
      </c>
      <c r="AG19" s="201">
        <v>45565</v>
      </c>
      <c r="AH19" s="202">
        <v>3</v>
      </c>
      <c r="AI19" s="203">
        <v>0.5</v>
      </c>
      <c r="AJ19" s="198" t="s">
        <v>210</v>
      </c>
      <c r="AK19" s="204">
        <v>45583</v>
      </c>
      <c r="AL19" s="198" t="s">
        <v>211</v>
      </c>
      <c r="AM19" s="90" t="s">
        <v>517</v>
      </c>
      <c r="AN19" s="118">
        <v>5</v>
      </c>
      <c r="AO19" s="119">
        <v>0.84</v>
      </c>
      <c r="AP19" s="193">
        <v>45657</v>
      </c>
      <c r="AQ19" s="279">
        <v>5</v>
      </c>
      <c r="AR19" s="280">
        <v>0.83</v>
      </c>
      <c r="AS19" s="8" t="s">
        <v>518</v>
      </c>
      <c r="AT19" s="15">
        <v>45673</v>
      </c>
      <c r="AU19" s="83" t="s">
        <v>519</v>
      </c>
    </row>
    <row r="20" spans="1:47" ht="117.75" customHeight="1" x14ac:dyDescent="0.2">
      <c r="A20" s="46">
        <v>111</v>
      </c>
      <c r="B20" s="5">
        <v>2024</v>
      </c>
      <c r="C20" s="35">
        <v>67</v>
      </c>
      <c r="D20" s="6" t="s">
        <v>41</v>
      </c>
      <c r="E20" s="36" t="s">
        <v>169</v>
      </c>
      <c r="F20" s="8" t="s">
        <v>170</v>
      </c>
      <c r="G20" s="9" t="s">
        <v>204</v>
      </c>
      <c r="H20" s="36">
        <v>5</v>
      </c>
      <c r="I20" s="9" t="s">
        <v>212</v>
      </c>
      <c r="J20" s="18" t="s">
        <v>213</v>
      </c>
      <c r="K20" s="18" t="s">
        <v>214</v>
      </c>
      <c r="L20" s="37">
        <v>1</v>
      </c>
      <c r="M20" s="18" t="s">
        <v>60</v>
      </c>
      <c r="N20" s="36" t="s">
        <v>49</v>
      </c>
      <c r="O20" s="38">
        <v>45474</v>
      </c>
      <c r="P20" s="38">
        <v>45688</v>
      </c>
      <c r="Q20" s="65"/>
      <c r="R20" s="13" t="s">
        <v>50</v>
      </c>
      <c r="S20" s="21"/>
      <c r="T20" s="21"/>
      <c r="U20" s="21"/>
      <c r="V20" s="21"/>
      <c r="W20" s="21"/>
      <c r="X20" s="21"/>
      <c r="Y20" s="21"/>
      <c r="Z20" s="21"/>
      <c r="AA20" s="21"/>
      <c r="AB20" s="13" t="s">
        <v>37</v>
      </c>
      <c r="AC20" s="72" t="s">
        <v>38</v>
      </c>
      <c r="AD20" s="135" t="s">
        <v>215</v>
      </c>
      <c r="AE20" s="19" t="s">
        <v>216</v>
      </c>
      <c r="AF20" s="51">
        <v>0.5</v>
      </c>
      <c r="AG20" s="20">
        <v>45565</v>
      </c>
      <c r="AH20" s="19" t="s">
        <v>216</v>
      </c>
      <c r="AI20" s="51">
        <v>0.5</v>
      </c>
      <c r="AJ20" s="32" t="s">
        <v>217</v>
      </c>
      <c r="AK20" s="20">
        <v>45588</v>
      </c>
      <c r="AL20" s="32" t="s">
        <v>54</v>
      </c>
      <c r="AM20" s="30" t="s">
        <v>547</v>
      </c>
      <c r="AN20" s="103" t="s">
        <v>548</v>
      </c>
      <c r="AO20" s="251">
        <f>6/6</f>
        <v>1</v>
      </c>
      <c r="AP20" s="193">
        <v>45657</v>
      </c>
      <c r="AQ20" s="100" t="s">
        <v>548</v>
      </c>
      <c r="AR20" s="95">
        <v>1</v>
      </c>
      <c r="AS20" s="8" t="s">
        <v>549</v>
      </c>
      <c r="AT20" s="191">
        <v>45681</v>
      </c>
      <c r="AU20" s="249" t="s">
        <v>513</v>
      </c>
    </row>
    <row r="21" spans="1:47" ht="93.75" customHeight="1" x14ac:dyDescent="0.2">
      <c r="A21" s="46">
        <v>111</v>
      </c>
      <c r="B21" s="5">
        <v>2024</v>
      </c>
      <c r="C21" s="35">
        <v>67</v>
      </c>
      <c r="D21" s="6" t="s">
        <v>41</v>
      </c>
      <c r="E21" s="36" t="s">
        <v>218</v>
      </c>
      <c r="F21" s="8" t="s">
        <v>219</v>
      </c>
      <c r="G21" s="9" t="s">
        <v>220</v>
      </c>
      <c r="H21" s="36">
        <v>4</v>
      </c>
      <c r="I21" s="9" t="s">
        <v>224</v>
      </c>
      <c r="J21" s="18" t="s">
        <v>225</v>
      </c>
      <c r="K21" s="10" t="s">
        <v>226</v>
      </c>
      <c r="L21" s="39">
        <v>1</v>
      </c>
      <c r="M21" s="10" t="s">
        <v>227</v>
      </c>
      <c r="N21" s="36" t="s">
        <v>221</v>
      </c>
      <c r="O21" s="38">
        <v>45474</v>
      </c>
      <c r="P21" s="267">
        <v>45716</v>
      </c>
      <c r="Q21" s="21"/>
      <c r="R21" s="13" t="s">
        <v>50</v>
      </c>
      <c r="S21" s="21"/>
      <c r="T21" s="21"/>
      <c r="U21" s="21"/>
      <c r="V21" s="21"/>
      <c r="W21" s="21"/>
      <c r="X21" s="21"/>
      <c r="Y21" s="21"/>
      <c r="Z21" s="21"/>
      <c r="AA21" s="21"/>
      <c r="AB21" s="13" t="s">
        <v>37</v>
      </c>
      <c r="AC21" s="13" t="s">
        <v>37</v>
      </c>
      <c r="AD21" s="56" t="s">
        <v>228</v>
      </c>
      <c r="AE21" s="19">
        <v>2</v>
      </c>
      <c r="AF21" s="19">
        <v>0</v>
      </c>
      <c r="AG21" s="20">
        <v>45565</v>
      </c>
      <c r="AH21" s="19">
        <v>0</v>
      </c>
      <c r="AI21" s="51">
        <v>0</v>
      </c>
      <c r="AJ21" s="32" t="s">
        <v>229</v>
      </c>
      <c r="AK21" s="20">
        <v>45583</v>
      </c>
      <c r="AL21" s="32" t="s">
        <v>223</v>
      </c>
      <c r="AM21" s="18" t="s">
        <v>567</v>
      </c>
      <c r="AN21" s="18" t="s">
        <v>567</v>
      </c>
      <c r="AO21" s="18" t="s">
        <v>567</v>
      </c>
      <c r="AP21" s="267">
        <v>45657</v>
      </c>
      <c r="AQ21" s="143">
        <v>0</v>
      </c>
      <c r="AR21" s="149">
        <v>0</v>
      </c>
      <c r="AS21" s="9" t="s">
        <v>568</v>
      </c>
      <c r="AT21" s="268">
        <v>45692</v>
      </c>
      <c r="AU21" s="9" t="s">
        <v>569</v>
      </c>
    </row>
    <row r="22" spans="1:47" ht="84.75" customHeight="1" x14ac:dyDescent="0.2">
      <c r="A22" s="46">
        <v>111</v>
      </c>
      <c r="B22" s="5">
        <v>2024</v>
      </c>
      <c r="C22" s="35">
        <v>67</v>
      </c>
      <c r="D22" s="6" t="s">
        <v>41</v>
      </c>
      <c r="E22" s="36" t="s">
        <v>230</v>
      </c>
      <c r="F22" s="8" t="s">
        <v>231</v>
      </c>
      <c r="G22" s="9" t="s">
        <v>232</v>
      </c>
      <c r="H22" s="36">
        <v>2</v>
      </c>
      <c r="I22" s="9" t="s">
        <v>234</v>
      </c>
      <c r="J22" s="18" t="s">
        <v>235</v>
      </c>
      <c r="K22" s="18" t="s">
        <v>236</v>
      </c>
      <c r="L22" s="39">
        <v>1</v>
      </c>
      <c r="M22" s="18" t="s">
        <v>60</v>
      </c>
      <c r="N22" s="36" t="s">
        <v>49</v>
      </c>
      <c r="O22" s="38">
        <v>45536</v>
      </c>
      <c r="P22" s="38">
        <v>45565</v>
      </c>
      <c r="Q22" s="65"/>
      <c r="R22" s="13" t="s">
        <v>50</v>
      </c>
      <c r="S22" s="21"/>
      <c r="T22" s="21"/>
      <c r="U22" s="21"/>
      <c r="V22" s="21"/>
      <c r="W22" s="21"/>
      <c r="X22" s="21"/>
      <c r="Y22" s="21"/>
      <c r="Z22" s="21"/>
      <c r="AA22" s="21"/>
      <c r="AB22" s="59" t="s">
        <v>237</v>
      </c>
      <c r="AC22" s="72" t="s">
        <v>38</v>
      </c>
      <c r="AD22" s="56" t="s">
        <v>238</v>
      </c>
      <c r="AE22" s="16" t="s">
        <v>114</v>
      </c>
      <c r="AF22" s="16" t="s">
        <v>114</v>
      </c>
      <c r="AG22" s="20">
        <v>45565</v>
      </c>
      <c r="AH22" s="19">
        <v>0</v>
      </c>
      <c r="AI22" s="17">
        <v>0</v>
      </c>
      <c r="AJ22" s="32" t="s">
        <v>239</v>
      </c>
      <c r="AK22" s="20">
        <v>45588</v>
      </c>
      <c r="AL22" s="32" t="s">
        <v>233</v>
      </c>
      <c r="AM22" s="30" t="s">
        <v>550</v>
      </c>
      <c r="AN22" s="103" t="s">
        <v>236</v>
      </c>
      <c r="AO22" s="94">
        <v>1</v>
      </c>
      <c r="AP22" s="193">
        <v>45657</v>
      </c>
      <c r="AQ22" s="7">
        <v>1</v>
      </c>
      <c r="AR22" s="95">
        <v>1</v>
      </c>
      <c r="AS22" s="8" t="s">
        <v>554</v>
      </c>
      <c r="AT22" s="191">
        <v>45681</v>
      </c>
      <c r="AU22" s="249" t="s">
        <v>513</v>
      </c>
    </row>
    <row r="23" spans="1:47" ht="128.25" customHeight="1" x14ac:dyDescent="0.2">
      <c r="A23" s="46">
        <v>111</v>
      </c>
      <c r="B23" s="5">
        <v>2024</v>
      </c>
      <c r="C23" s="35">
        <v>67</v>
      </c>
      <c r="D23" s="6" t="s">
        <v>41</v>
      </c>
      <c r="E23" s="36" t="s">
        <v>240</v>
      </c>
      <c r="F23" s="8" t="s">
        <v>241</v>
      </c>
      <c r="G23" s="9" t="s">
        <v>242</v>
      </c>
      <c r="H23" s="36">
        <v>1</v>
      </c>
      <c r="I23" s="9" t="s">
        <v>243</v>
      </c>
      <c r="J23" s="18" t="s">
        <v>244</v>
      </c>
      <c r="K23" s="18" t="s">
        <v>245</v>
      </c>
      <c r="L23" s="37">
        <v>1</v>
      </c>
      <c r="M23" s="18" t="s">
        <v>60</v>
      </c>
      <c r="N23" s="36" t="s">
        <v>49</v>
      </c>
      <c r="O23" s="38">
        <v>45474</v>
      </c>
      <c r="P23" s="38">
        <v>45657</v>
      </c>
      <c r="Q23" s="65"/>
      <c r="R23" s="13" t="s">
        <v>50</v>
      </c>
      <c r="S23" s="21"/>
      <c r="T23" s="21"/>
      <c r="U23" s="21"/>
      <c r="V23" s="21"/>
      <c r="W23" s="21"/>
      <c r="X23" s="21"/>
      <c r="Y23" s="21"/>
      <c r="Z23" s="21"/>
      <c r="AA23" s="21"/>
      <c r="AB23" s="13" t="s">
        <v>37</v>
      </c>
      <c r="AC23" s="72" t="s">
        <v>38</v>
      </c>
      <c r="AD23" s="56" t="s">
        <v>246</v>
      </c>
      <c r="AE23" s="16" t="s">
        <v>114</v>
      </c>
      <c r="AF23" s="16" t="s">
        <v>114</v>
      </c>
      <c r="AG23" s="20">
        <v>45565</v>
      </c>
      <c r="AH23" s="19">
        <v>0</v>
      </c>
      <c r="AI23" s="51">
        <v>0</v>
      </c>
      <c r="AJ23" s="32" t="s">
        <v>247</v>
      </c>
      <c r="AK23" s="20">
        <v>45588</v>
      </c>
      <c r="AL23" s="32" t="s">
        <v>54</v>
      </c>
      <c r="AM23" s="30" t="s">
        <v>552</v>
      </c>
      <c r="AN23" s="103" t="s">
        <v>551</v>
      </c>
      <c r="AO23" s="251">
        <f>2/2</f>
        <v>1</v>
      </c>
      <c r="AP23" s="193">
        <v>45657</v>
      </c>
      <c r="AQ23" s="100" t="s">
        <v>553</v>
      </c>
      <c r="AR23" s="95">
        <v>1</v>
      </c>
      <c r="AS23" s="8" t="s">
        <v>578</v>
      </c>
      <c r="AT23" s="191">
        <v>45681</v>
      </c>
      <c r="AU23" s="249" t="s">
        <v>513</v>
      </c>
    </row>
    <row r="24" spans="1:47" ht="105.75" customHeight="1" x14ac:dyDescent="0.2">
      <c r="A24" s="46">
        <v>111</v>
      </c>
      <c r="B24" s="5">
        <v>2024</v>
      </c>
      <c r="C24" s="35">
        <v>67</v>
      </c>
      <c r="D24" s="6" t="s">
        <v>41</v>
      </c>
      <c r="E24" s="36" t="s">
        <v>240</v>
      </c>
      <c r="F24" s="8" t="s">
        <v>241</v>
      </c>
      <c r="G24" s="9" t="s">
        <v>248</v>
      </c>
      <c r="H24" s="36">
        <v>2</v>
      </c>
      <c r="I24" s="9" t="s">
        <v>249</v>
      </c>
      <c r="J24" s="18" t="s">
        <v>250</v>
      </c>
      <c r="K24" s="18" t="s">
        <v>251</v>
      </c>
      <c r="L24" s="37">
        <v>1</v>
      </c>
      <c r="M24" s="18" t="s">
        <v>60</v>
      </c>
      <c r="N24" s="36" t="s">
        <v>49</v>
      </c>
      <c r="O24" s="38">
        <v>45474</v>
      </c>
      <c r="P24" s="38">
        <v>45657</v>
      </c>
      <c r="Q24" s="65"/>
      <c r="R24" s="13" t="s">
        <v>50</v>
      </c>
      <c r="S24" s="21"/>
      <c r="T24" s="21"/>
      <c r="U24" s="21"/>
      <c r="V24" s="21"/>
      <c r="W24" s="21"/>
      <c r="X24" s="21"/>
      <c r="Y24" s="21"/>
      <c r="Z24" s="21"/>
      <c r="AA24" s="21"/>
      <c r="AB24" s="13" t="s">
        <v>37</v>
      </c>
      <c r="AC24" s="72" t="s">
        <v>38</v>
      </c>
      <c r="AD24" s="56" t="s">
        <v>252</v>
      </c>
      <c r="AE24" s="57" t="s">
        <v>253</v>
      </c>
      <c r="AF24" s="51">
        <v>0.64</v>
      </c>
      <c r="AG24" s="20">
        <v>45565</v>
      </c>
      <c r="AH24" s="52" t="s">
        <v>254</v>
      </c>
      <c r="AI24" s="51">
        <v>0.64</v>
      </c>
      <c r="AJ24" s="32" t="s">
        <v>255</v>
      </c>
      <c r="AK24" s="20">
        <v>45588</v>
      </c>
      <c r="AL24" s="32" t="s">
        <v>54</v>
      </c>
      <c r="AM24" s="30" t="s">
        <v>555</v>
      </c>
      <c r="AN24" s="100" t="s">
        <v>556</v>
      </c>
      <c r="AO24" s="251">
        <v>1</v>
      </c>
      <c r="AP24" s="193">
        <v>45657</v>
      </c>
      <c r="AQ24" s="100" t="s">
        <v>556</v>
      </c>
      <c r="AR24" s="95">
        <v>1</v>
      </c>
      <c r="AS24" s="8" t="s">
        <v>579</v>
      </c>
      <c r="AT24" s="191">
        <v>45681</v>
      </c>
      <c r="AU24" s="265" t="s">
        <v>513</v>
      </c>
    </row>
    <row r="25" spans="1:47" ht="84.75" customHeight="1" x14ac:dyDescent="0.2">
      <c r="A25" s="46">
        <v>111</v>
      </c>
      <c r="B25" s="5">
        <v>2024</v>
      </c>
      <c r="C25" s="35">
        <v>67</v>
      </c>
      <c r="D25" s="6" t="s">
        <v>41</v>
      </c>
      <c r="E25" s="36" t="s">
        <v>240</v>
      </c>
      <c r="F25" s="8" t="s">
        <v>241</v>
      </c>
      <c r="G25" s="9" t="s">
        <v>248</v>
      </c>
      <c r="H25" s="36">
        <v>3</v>
      </c>
      <c r="I25" s="9" t="s">
        <v>256</v>
      </c>
      <c r="J25" s="18" t="s">
        <v>257</v>
      </c>
      <c r="K25" s="18" t="s">
        <v>258</v>
      </c>
      <c r="L25" s="36">
        <v>1</v>
      </c>
      <c r="M25" s="18" t="s">
        <v>60</v>
      </c>
      <c r="N25" s="36" t="s">
        <v>49</v>
      </c>
      <c r="O25" s="38">
        <v>45474</v>
      </c>
      <c r="P25" s="38">
        <v>45657</v>
      </c>
      <c r="Q25" s="65"/>
      <c r="R25" s="13" t="s">
        <v>50</v>
      </c>
      <c r="S25" s="21"/>
      <c r="T25" s="21"/>
      <c r="U25" s="21"/>
      <c r="V25" s="21"/>
      <c r="W25" s="21"/>
      <c r="X25" s="21"/>
      <c r="Y25" s="21"/>
      <c r="Z25" s="21"/>
      <c r="AA25" s="21"/>
      <c r="AB25" s="13" t="s">
        <v>37</v>
      </c>
      <c r="AC25" s="72" t="s">
        <v>38</v>
      </c>
      <c r="AD25" s="207" t="s">
        <v>259</v>
      </c>
      <c r="AE25" s="208" t="s">
        <v>114</v>
      </c>
      <c r="AF25" s="208" t="s">
        <v>114</v>
      </c>
      <c r="AG25" s="209">
        <v>45565</v>
      </c>
      <c r="AH25" s="210">
        <v>0</v>
      </c>
      <c r="AI25" s="211">
        <v>0</v>
      </c>
      <c r="AJ25" s="212" t="s">
        <v>260</v>
      </c>
      <c r="AK25" s="209">
        <v>45588</v>
      </c>
      <c r="AL25" s="212" t="s">
        <v>54</v>
      </c>
      <c r="AM25" s="30" t="s">
        <v>577</v>
      </c>
      <c r="AN25" s="266" t="s">
        <v>557</v>
      </c>
      <c r="AO25" s="94">
        <v>1</v>
      </c>
      <c r="AP25" s="193">
        <v>45657</v>
      </c>
      <c r="AQ25" s="94" t="s">
        <v>558</v>
      </c>
      <c r="AR25" s="111">
        <v>1</v>
      </c>
      <c r="AS25" s="264" t="s">
        <v>580</v>
      </c>
      <c r="AT25" s="191">
        <v>45681</v>
      </c>
      <c r="AU25" s="249" t="s">
        <v>513</v>
      </c>
    </row>
    <row r="26" spans="1:47" ht="140.25" customHeight="1" x14ac:dyDescent="0.2">
      <c r="A26" s="46">
        <v>111</v>
      </c>
      <c r="B26" s="5">
        <v>2024</v>
      </c>
      <c r="C26" s="35">
        <v>67</v>
      </c>
      <c r="D26" s="6" t="s">
        <v>41</v>
      </c>
      <c r="E26" s="7" t="s">
        <v>261</v>
      </c>
      <c r="F26" s="8" t="s">
        <v>262</v>
      </c>
      <c r="G26" s="9" t="s">
        <v>263</v>
      </c>
      <c r="H26" s="7">
        <v>1</v>
      </c>
      <c r="I26" s="8" t="s">
        <v>264</v>
      </c>
      <c r="J26" s="18" t="s">
        <v>265</v>
      </c>
      <c r="K26" s="18" t="s">
        <v>266</v>
      </c>
      <c r="L26" s="40">
        <v>1</v>
      </c>
      <c r="M26" s="6" t="s">
        <v>267</v>
      </c>
      <c r="N26" s="6" t="s">
        <v>267</v>
      </c>
      <c r="O26" s="15">
        <v>45474</v>
      </c>
      <c r="P26" s="14">
        <v>45657</v>
      </c>
      <c r="Q26" s="65"/>
      <c r="R26" s="13" t="s">
        <v>50</v>
      </c>
      <c r="S26" s="21"/>
      <c r="T26" s="21"/>
      <c r="U26" s="21"/>
      <c r="V26" s="21"/>
      <c r="W26" s="21"/>
      <c r="X26" s="21"/>
      <c r="Y26" s="21"/>
      <c r="Z26" s="21"/>
      <c r="AA26" s="21"/>
      <c r="AB26" s="13" t="s">
        <v>37</v>
      </c>
      <c r="AC26" s="49" t="s">
        <v>38</v>
      </c>
      <c r="AD26" s="68" t="s">
        <v>268</v>
      </c>
      <c r="AE26" s="19" t="s">
        <v>269</v>
      </c>
      <c r="AF26" s="51">
        <v>0.75</v>
      </c>
      <c r="AG26" s="20">
        <v>45565</v>
      </c>
      <c r="AH26" s="58" t="s">
        <v>270</v>
      </c>
      <c r="AI26" s="51">
        <v>0.75</v>
      </c>
      <c r="AJ26" s="32" t="s">
        <v>271</v>
      </c>
      <c r="AK26" s="20">
        <v>45586</v>
      </c>
      <c r="AL26" s="32" t="s">
        <v>272</v>
      </c>
      <c r="AM26" s="205" t="s">
        <v>273</v>
      </c>
      <c r="AN26" s="213" t="s">
        <v>274</v>
      </c>
      <c r="AO26" s="214">
        <v>1</v>
      </c>
      <c r="AP26" s="122">
        <v>45656</v>
      </c>
      <c r="AQ26" s="151" t="s">
        <v>275</v>
      </c>
      <c r="AR26" s="129">
        <v>1</v>
      </c>
      <c r="AS26" s="206" t="s">
        <v>575</v>
      </c>
      <c r="AT26" s="122">
        <v>45681</v>
      </c>
      <c r="AU26" s="123" t="s">
        <v>272</v>
      </c>
    </row>
    <row r="27" spans="1:47" ht="111" customHeight="1" x14ac:dyDescent="0.2">
      <c r="A27" s="46">
        <v>111</v>
      </c>
      <c r="B27" s="5">
        <v>2024</v>
      </c>
      <c r="C27" s="35">
        <v>67</v>
      </c>
      <c r="D27" s="6" t="s">
        <v>41</v>
      </c>
      <c r="E27" s="7" t="s">
        <v>261</v>
      </c>
      <c r="F27" s="8" t="s">
        <v>262</v>
      </c>
      <c r="G27" s="9" t="s">
        <v>263</v>
      </c>
      <c r="H27" s="7">
        <v>2</v>
      </c>
      <c r="I27" s="8" t="s">
        <v>276</v>
      </c>
      <c r="J27" s="18" t="s">
        <v>277</v>
      </c>
      <c r="K27" s="6" t="s">
        <v>278</v>
      </c>
      <c r="L27" s="40">
        <v>1</v>
      </c>
      <c r="M27" s="6" t="s">
        <v>267</v>
      </c>
      <c r="N27" s="6" t="s">
        <v>267</v>
      </c>
      <c r="O27" s="15">
        <v>45474</v>
      </c>
      <c r="P27" s="14">
        <v>45535</v>
      </c>
      <c r="Q27" s="65"/>
      <c r="R27" s="13" t="s">
        <v>50</v>
      </c>
      <c r="S27" s="21"/>
      <c r="T27" s="21"/>
      <c r="U27" s="21"/>
      <c r="V27" s="21"/>
      <c r="W27" s="21"/>
      <c r="X27" s="21"/>
      <c r="Y27" s="21"/>
      <c r="Z27" s="21"/>
      <c r="AA27" s="21"/>
      <c r="AB27" s="59" t="s">
        <v>237</v>
      </c>
      <c r="AC27" s="49" t="s">
        <v>38</v>
      </c>
      <c r="AD27" s="68" t="s">
        <v>279</v>
      </c>
      <c r="AE27" s="19">
        <v>0</v>
      </c>
      <c r="AF27" s="19">
        <v>0</v>
      </c>
      <c r="AG27" s="20">
        <v>45565</v>
      </c>
      <c r="AH27" s="19">
        <v>0</v>
      </c>
      <c r="AI27" s="51">
        <v>0</v>
      </c>
      <c r="AJ27" s="32" t="s">
        <v>280</v>
      </c>
      <c r="AK27" s="20">
        <v>45589</v>
      </c>
      <c r="AL27" s="126" t="s">
        <v>281</v>
      </c>
      <c r="AM27" s="205" t="s">
        <v>520</v>
      </c>
      <c r="AN27" s="143" t="s">
        <v>282</v>
      </c>
      <c r="AO27" s="149">
        <v>1</v>
      </c>
      <c r="AP27" s="122">
        <v>45656</v>
      </c>
      <c r="AQ27" s="154" t="s">
        <v>283</v>
      </c>
      <c r="AR27" s="149">
        <v>1</v>
      </c>
      <c r="AS27" s="206" t="s">
        <v>521</v>
      </c>
      <c r="AT27" s="161">
        <v>45681</v>
      </c>
      <c r="AU27" s="123" t="s">
        <v>272</v>
      </c>
    </row>
    <row r="28" spans="1:47" ht="139.5" customHeight="1" x14ac:dyDescent="0.2">
      <c r="A28" s="46">
        <v>111</v>
      </c>
      <c r="B28" s="5">
        <v>2024</v>
      </c>
      <c r="C28" s="35">
        <v>67</v>
      </c>
      <c r="D28" s="6" t="s">
        <v>41</v>
      </c>
      <c r="E28" s="36" t="s">
        <v>284</v>
      </c>
      <c r="F28" s="8" t="s">
        <v>285</v>
      </c>
      <c r="G28" s="9" t="s">
        <v>286</v>
      </c>
      <c r="H28" s="36">
        <v>1</v>
      </c>
      <c r="I28" s="8" t="s">
        <v>287</v>
      </c>
      <c r="J28" s="18" t="s">
        <v>288</v>
      </c>
      <c r="K28" s="18" t="s">
        <v>289</v>
      </c>
      <c r="L28" s="37">
        <v>1</v>
      </c>
      <c r="M28" s="18" t="s">
        <v>290</v>
      </c>
      <c r="N28" s="36" t="s">
        <v>291</v>
      </c>
      <c r="O28" s="38">
        <v>45504</v>
      </c>
      <c r="P28" s="73">
        <v>45688</v>
      </c>
      <c r="Q28" s="21"/>
      <c r="R28" s="13" t="s">
        <v>50</v>
      </c>
      <c r="S28" s="21"/>
      <c r="T28" s="21"/>
      <c r="U28" s="21"/>
      <c r="V28" s="21"/>
      <c r="W28" s="21"/>
      <c r="X28" s="21"/>
      <c r="Y28" s="21"/>
      <c r="Z28" s="21"/>
      <c r="AA28" s="21"/>
      <c r="AB28" s="13" t="s">
        <v>37</v>
      </c>
      <c r="AC28" s="49" t="s">
        <v>38</v>
      </c>
      <c r="AD28" s="84" t="s">
        <v>292</v>
      </c>
      <c r="AE28" s="18" t="s">
        <v>293</v>
      </c>
      <c r="AF28" s="37">
        <v>1</v>
      </c>
      <c r="AG28" s="85">
        <v>45657</v>
      </c>
      <c r="AH28" s="58" t="s">
        <v>294</v>
      </c>
      <c r="AI28" s="51">
        <v>0.66</v>
      </c>
      <c r="AJ28" s="32" t="s">
        <v>295</v>
      </c>
      <c r="AK28" s="20">
        <v>45580</v>
      </c>
      <c r="AL28" s="126" t="s">
        <v>296</v>
      </c>
      <c r="AM28" s="137" t="s">
        <v>292</v>
      </c>
      <c r="AN28" s="124" t="s">
        <v>293</v>
      </c>
      <c r="AO28" s="144">
        <v>1</v>
      </c>
      <c r="AP28" s="122">
        <v>45656</v>
      </c>
      <c r="AQ28" s="215" t="s">
        <v>275</v>
      </c>
      <c r="AR28" s="149">
        <v>1</v>
      </c>
      <c r="AS28" s="121" t="s">
        <v>522</v>
      </c>
      <c r="AT28" s="161">
        <v>45681</v>
      </c>
      <c r="AU28" s="121" t="s">
        <v>523</v>
      </c>
    </row>
    <row r="29" spans="1:47" ht="174" customHeight="1" x14ac:dyDescent="0.2">
      <c r="A29" s="46">
        <v>111</v>
      </c>
      <c r="B29" s="5">
        <v>2024</v>
      </c>
      <c r="C29" s="35">
        <v>67</v>
      </c>
      <c r="D29" s="6" t="s">
        <v>41</v>
      </c>
      <c r="E29" s="36" t="s">
        <v>284</v>
      </c>
      <c r="F29" s="8" t="s">
        <v>285</v>
      </c>
      <c r="G29" s="9" t="s">
        <v>286</v>
      </c>
      <c r="H29" s="36">
        <v>2</v>
      </c>
      <c r="I29" s="8" t="s">
        <v>297</v>
      </c>
      <c r="J29" s="18" t="s">
        <v>298</v>
      </c>
      <c r="K29" s="18" t="s">
        <v>299</v>
      </c>
      <c r="L29" s="36">
        <v>2</v>
      </c>
      <c r="M29" s="36" t="s">
        <v>300</v>
      </c>
      <c r="N29" s="36" t="s">
        <v>149</v>
      </c>
      <c r="O29" s="38">
        <v>45475</v>
      </c>
      <c r="P29" s="38">
        <v>45657</v>
      </c>
      <c r="Q29" s="21"/>
      <c r="R29" s="13" t="s">
        <v>50</v>
      </c>
      <c r="S29" s="21"/>
      <c r="T29" s="21"/>
      <c r="U29" s="21"/>
      <c r="V29" s="21"/>
      <c r="W29" s="21"/>
      <c r="X29" s="21"/>
      <c r="Y29" s="21"/>
      <c r="Z29" s="21"/>
      <c r="AA29" s="21"/>
      <c r="AB29" s="13" t="s">
        <v>37</v>
      </c>
      <c r="AC29" s="49" t="s">
        <v>38</v>
      </c>
      <c r="AD29" s="133" t="s">
        <v>301</v>
      </c>
      <c r="AE29" s="54" t="s">
        <v>302</v>
      </c>
      <c r="AF29" s="19">
        <v>0</v>
      </c>
      <c r="AG29" s="20">
        <v>45565</v>
      </c>
      <c r="AH29" s="19">
        <v>0</v>
      </c>
      <c r="AI29" s="51">
        <v>0</v>
      </c>
      <c r="AJ29" s="32" t="s">
        <v>303</v>
      </c>
      <c r="AK29" s="20">
        <v>45586</v>
      </c>
      <c r="AL29" s="32" t="s">
        <v>304</v>
      </c>
      <c r="AM29" s="138" t="s">
        <v>305</v>
      </c>
      <c r="AN29" s="282" t="s">
        <v>306</v>
      </c>
      <c r="AO29" s="283">
        <f>(2/2)*100</f>
        <v>100</v>
      </c>
      <c r="AP29" s="284">
        <v>45657</v>
      </c>
      <c r="AQ29" s="285" t="s">
        <v>307</v>
      </c>
      <c r="AR29" s="286">
        <v>1</v>
      </c>
      <c r="AS29" s="290" t="s">
        <v>308</v>
      </c>
      <c r="AT29" s="122">
        <v>45681</v>
      </c>
      <c r="AU29" s="293" t="s">
        <v>152</v>
      </c>
    </row>
    <row r="30" spans="1:47" ht="294" customHeight="1" x14ac:dyDescent="0.2">
      <c r="A30" s="46">
        <v>111</v>
      </c>
      <c r="B30" s="5">
        <v>2024</v>
      </c>
      <c r="C30" s="35">
        <v>67</v>
      </c>
      <c r="D30" s="6" t="s">
        <v>41</v>
      </c>
      <c r="E30" s="36" t="s">
        <v>309</v>
      </c>
      <c r="F30" s="8" t="s">
        <v>310</v>
      </c>
      <c r="G30" s="9" t="s">
        <v>311</v>
      </c>
      <c r="H30" s="36">
        <v>1</v>
      </c>
      <c r="I30" s="9" t="s">
        <v>312</v>
      </c>
      <c r="J30" s="18" t="s">
        <v>313</v>
      </c>
      <c r="K30" s="18" t="s">
        <v>314</v>
      </c>
      <c r="L30" s="37">
        <v>1</v>
      </c>
      <c r="M30" s="18" t="s">
        <v>290</v>
      </c>
      <c r="N30" s="18" t="s">
        <v>291</v>
      </c>
      <c r="O30" s="38">
        <v>45474</v>
      </c>
      <c r="P30" s="38">
        <v>45688</v>
      </c>
      <c r="Q30" s="21"/>
      <c r="R30" s="13" t="s">
        <v>50</v>
      </c>
      <c r="S30" s="21"/>
      <c r="T30" s="21"/>
      <c r="U30" s="21"/>
      <c r="V30" s="21"/>
      <c r="W30" s="21"/>
      <c r="X30" s="21"/>
      <c r="Y30" s="21"/>
      <c r="Z30" s="21"/>
      <c r="AA30" s="21"/>
      <c r="AB30" s="13" t="s">
        <v>37</v>
      </c>
      <c r="AC30" s="49" t="s">
        <v>38</v>
      </c>
      <c r="AD30" s="90" t="s">
        <v>505</v>
      </c>
      <c r="AE30" s="18" t="s">
        <v>315</v>
      </c>
      <c r="AF30" s="86">
        <v>1.1859999999999999</v>
      </c>
      <c r="AG30" s="85">
        <v>45657</v>
      </c>
      <c r="AH30" s="19">
        <v>0</v>
      </c>
      <c r="AI30" s="51">
        <v>0</v>
      </c>
      <c r="AJ30" s="32" t="s">
        <v>316</v>
      </c>
      <c r="AK30" s="20">
        <v>45580</v>
      </c>
      <c r="AL30" s="32" t="s">
        <v>317</v>
      </c>
      <c r="AM30" s="281" t="s">
        <v>505</v>
      </c>
      <c r="AN30" s="18" t="s">
        <v>315</v>
      </c>
      <c r="AO30" s="86">
        <v>1.1859999999999999</v>
      </c>
      <c r="AP30" s="15">
        <v>45657</v>
      </c>
      <c r="AQ30" s="7" t="s">
        <v>524</v>
      </c>
      <c r="AR30" s="87">
        <v>1</v>
      </c>
      <c r="AS30" s="9" t="s">
        <v>525</v>
      </c>
      <c r="AT30" s="292">
        <v>45678</v>
      </c>
      <c r="AU30" s="9" t="s">
        <v>546</v>
      </c>
    </row>
    <row r="31" spans="1:47" ht="301.5" customHeight="1" x14ac:dyDescent="0.2">
      <c r="A31" s="46">
        <v>111</v>
      </c>
      <c r="B31" s="5">
        <v>2024</v>
      </c>
      <c r="C31" s="35">
        <v>67</v>
      </c>
      <c r="D31" s="6" t="s">
        <v>41</v>
      </c>
      <c r="E31" s="36" t="s">
        <v>319</v>
      </c>
      <c r="F31" s="8" t="s">
        <v>320</v>
      </c>
      <c r="G31" s="9" t="s">
        <v>321</v>
      </c>
      <c r="H31" s="36">
        <v>1</v>
      </c>
      <c r="I31" s="9" t="s">
        <v>312</v>
      </c>
      <c r="J31" s="18" t="s">
        <v>313</v>
      </c>
      <c r="K31" s="18" t="s">
        <v>314</v>
      </c>
      <c r="L31" s="294">
        <v>1</v>
      </c>
      <c r="M31" s="295" t="s">
        <v>290</v>
      </c>
      <c r="N31" s="296" t="s">
        <v>291</v>
      </c>
      <c r="O31" s="297">
        <v>45474</v>
      </c>
      <c r="P31" s="297">
        <v>45688</v>
      </c>
      <c r="Q31" s="65"/>
      <c r="R31" s="13" t="s">
        <v>50</v>
      </c>
      <c r="S31" s="21"/>
      <c r="T31" s="21"/>
      <c r="U31" s="21"/>
      <c r="V31" s="21"/>
      <c r="W31" s="21"/>
      <c r="X31" s="21"/>
      <c r="Y31" s="21"/>
      <c r="Z31" s="21"/>
      <c r="AA31" s="21"/>
      <c r="AB31" s="125" t="s">
        <v>37</v>
      </c>
      <c r="AC31" s="49" t="s">
        <v>38</v>
      </c>
      <c r="AD31" s="136" t="s">
        <v>322</v>
      </c>
      <c r="AE31" s="18" t="s">
        <v>315</v>
      </c>
      <c r="AF31" s="86">
        <v>1.1859999999999999</v>
      </c>
      <c r="AG31" s="85">
        <v>45657</v>
      </c>
      <c r="AH31" s="19">
        <v>0</v>
      </c>
      <c r="AI31" s="51">
        <v>0</v>
      </c>
      <c r="AJ31" s="32" t="s">
        <v>316</v>
      </c>
      <c r="AK31" s="20">
        <v>45580</v>
      </c>
      <c r="AL31" s="126" t="s">
        <v>317</v>
      </c>
      <c r="AM31" s="139" t="s">
        <v>322</v>
      </c>
      <c r="AN31" s="287" t="s">
        <v>315</v>
      </c>
      <c r="AO31" s="288">
        <v>1.1859999999999999</v>
      </c>
      <c r="AP31" s="289">
        <v>45657</v>
      </c>
      <c r="AQ31" s="145" t="s">
        <v>524</v>
      </c>
      <c r="AR31" s="155">
        <v>1</v>
      </c>
      <c r="AS31" s="291" t="s">
        <v>525</v>
      </c>
      <c r="AT31" s="161">
        <v>45678</v>
      </c>
      <c r="AU31" s="291" t="s">
        <v>318</v>
      </c>
    </row>
    <row r="32" spans="1:47" ht="318.75" customHeight="1" x14ac:dyDescent="0.2">
      <c r="A32" s="46">
        <v>111</v>
      </c>
      <c r="B32" s="5">
        <v>2024</v>
      </c>
      <c r="C32" s="35">
        <v>67</v>
      </c>
      <c r="D32" s="6" t="s">
        <v>41</v>
      </c>
      <c r="E32" s="36" t="s">
        <v>323</v>
      </c>
      <c r="F32" s="8" t="s">
        <v>324</v>
      </c>
      <c r="G32" s="9" t="s">
        <v>325</v>
      </c>
      <c r="H32" s="36">
        <v>3</v>
      </c>
      <c r="I32" s="9" t="s">
        <v>329</v>
      </c>
      <c r="J32" s="18" t="s">
        <v>330</v>
      </c>
      <c r="K32" s="18" t="s">
        <v>331</v>
      </c>
      <c r="L32" s="39">
        <v>1</v>
      </c>
      <c r="M32" s="18" t="s">
        <v>326</v>
      </c>
      <c r="N32" s="130" t="s">
        <v>327</v>
      </c>
      <c r="O32" s="128">
        <v>45474</v>
      </c>
      <c r="P32" s="128">
        <v>45657</v>
      </c>
      <c r="Q32" s="65"/>
      <c r="R32" s="13" t="s">
        <v>50</v>
      </c>
      <c r="S32" s="21"/>
      <c r="T32" s="21"/>
      <c r="U32" s="21"/>
      <c r="V32" s="21"/>
      <c r="W32" s="21"/>
      <c r="X32" s="21"/>
      <c r="Y32" s="21"/>
      <c r="Z32" s="21"/>
      <c r="AA32" s="21"/>
      <c r="AB32" s="125" t="s">
        <v>37</v>
      </c>
      <c r="AC32" s="49" t="s">
        <v>38</v>
      </c>
      <c r="AD32" s="68" t="s">
        <v>332</v>
      </c>
      <c r="AE32" s="19" t="s">
        <v>333</v>
      </c>
      <c r="AF32" s="51">
        <v>0.5</v>
      </c>
      <c r="AG32" s="20">
        <v>45565</v>
      </c>
      <c r="AH32" s="58" t="s">
        <v>334</v>
      </c>
      <c r="AI32" s="51">
        <v>0.5</v>
      </c>
      <c r="AJ32" s="32" t="s">
        <v>335</v>
      </c>
      <c r="AK32" s="20">
        <v>45581</v>
      </c>
      <c r="AL32" s="126" t="s">
        <v>328</v>
      </c>
      <c r="AM32" s="139" t="s">
        <v>336</v>
      </c>
      <c r="AN32" s="140" t="s">
        <v>337</v>
      </c>
      <c r="AO32" s="146">
        <v>1</v>
      </c>
      <c r="AP32" s="128">
        <v>45657</v>
      </c>
      <c r="AQ32" s="152" t="s">
        <v>338</v>
      </c>
      <c r="AR32" s="146">
        <v>1</v>
      </c>
      <c r="AS32" s="121" t="s">
        <v>572</v>
      </c>
      <c r="AT32" s="161">
        <v>45673</v>
      </c>
      <c r="AU32" s="263" t="s">
        <v>339</v>
      </c>
    </row>
    <row r="33" spans="1:47" ht="269.25" customHeight="1" x14ac:dyDescent="0.2">
      <c r="A33" s="46">
        <v>111</v>
      </c>
      <c r="B33" s="5">
        <v>2024</v>
      </c>
      <c r="C33" s="35">
        <v>67</v>
      </c>
      <c r="D33" s="6" t="s">
        <v>41</v>
      </c>
      <c r="E33" s="36" t="s">
        <v>323</v>
      </c>
      <c r="F33" s="8" t="s">
        <v>324</v>
      </c>
      <c r="G33" s="9" t="s">
        <v>325</v>
      </c>
      <c r="H33" s="36">
        <v>4</v>
      </c>
      <c r="I33" s="9" t="s">
        <v>340</v>
      </c>
      <c r="J33" s="18" t="s">
        <v>341</v>
      </c>
      <c r="K33" s="18" t="s">
        <v>331</v>
      </c>
      <c r="L33" s="39">
        <v>1</v>
      </c>
      <c r="M33" s="18" t="s">
        <v>326</v>
      </c>
      <c r="N33" s="18" t="s">
        <v>327</v>
      </c>
      <c r="O33" s="73">
        <v>45474</v>
      </c>
      <c r="P33" s="73">
        <v>45657</v>
      </c>
      <c r="Q33" s="65"/>
      <c r="R33" s="13" t="s">
        <v>50</v>
      </c>
      <c r="S33" s="21"/>
      <c r="T33" s="21"/>
      <c r="U33" s="21"/>
      <c r="V33" s="21"/>
      <c r="W33" s="21"/>
      <c r="X33" s="21"/>
      <c r="Y33" s="21"/>
      <c r="Z33" s="21"/>
      <c r="AA33" s="21"/>
      <c r="AB33" s="13" t="s">
        <v>37</v>
      </c>
      <c r="AC33" s="49" t="s">
        <v>38</v>
      </c>
      <c r="AD33" s="68" t="s">
        <v>342</v>
      </c>
      <c r="AE33" s="60" t="s">
        <v>333</v>
      </c>
      <c r="AF33" s="33">
        <v>0.5</v>
      </c>
      <c r="AG33" s="20">
        <v>45565</v>
      </c>
      <c r="AH33" s="58" t="s">
        <v>334</v>
      </c>
      <c r="AI33" s="51">
        <v>0.5</v>
      </c>
      <c r="AJ33" s="32" t="s">
        <v>343</v>
      </c>
      <c r="AK33" s="20">
        <v>45581</v>
      </c>
      <c r="AL33" s="32" t="s">
        <v>328</v>
      </c>
      <c r="AM33" s="139" t="s">
        <v>344</v>
      </c>
      <c r="AN33" s="79" t="s">
        <v>337</v>
      </c>
      <c r="AO33" s="80">
        <v>1</v>
      </c>
      <c r="AP33" s="73">
        <v>45657</v>
      </c>
      <c r="AQ33" s="81" t="s">
        <v>338</v>
      </c>
      <c r="AR33" s="80">
        <v>1</v>
      </c>
      <c r="AS33" s="127" t="s">
        <v>345</v>
      </c>
      <c r="AT33" s="161">
        <v>45673</v>
      </c>
      <c r="AU33" s="216" t="s">
        <v>339</v>
      </c>
    </row>
    <row r="34" spans="1:47" ht="169.5" customHeight="1" x14ac:dyDescent="0.2">
      <c r="A34" s="46">
        <v>111</v>
      </c>
      <c r="B34" s="5">
        <v>2024</v>
      </c>
      <c r="C34" s="35">
        <v>67</v>
      </c>
      <c r="D34" s="6" t="s">
        <v>41</v>
      </c>
      <c r="E34" s="36" t="s">
        <v>346</v>
      </c>
      <c r="F34" s="8" t="s">
        <v>347</v>
      </c>
      <c r="G34" s="9" t="s">
        <v>348</v>
      </c>
      <c r="H34" s="36">
        <v>1</v>
      </c>
      <c r="I34" s="9" t="s">
        <v>349</v>
      </c>
      <c r="J34" s="18" t="s">
        <v>350</v>
      </c>
      <c r="K34" s="41" t="s">
        <v>351</v>
      </c>
      <c r="L34" s="42">
        <v>1</v>
      </c>
      <c r="M34" s="18" t="s">
        <v>326</v>
      </c>
      <c r="N34" s="18" t="s">
        <v>327</v>
      </c>
      <c r="O34" s="38">
        <v>45474</v>
      </c>
      <c r="P34" s="38">
        <v>45657</v>
      </c>
      <c r="Q34" s="65"/>
      <c r="R34" s="13" t="s">
        <v>50</v>
      </c>
      <c r="S34" s="21"/>
      <c r="T34" s="21"/>
      <c r="U34" s="21"/>
      <c r="V34" s="21"/>
      <c r="W34" s="21"/>
      <c r="X34" s="21"/>
      <c r="Y34" s="21"/>
      <c r="Z34" s="21"/>
      <c r="AA34" s="21"/>
      <c r="AB34" s="13" t="s">
        <v>37</v>
      </c>
      <c r="AC34" s="49" t="s">
        <v>38</v>
      </c>
      <c r="AD34" s="68" t="s">
        <v>352</v>
      </c>
      <c r="AE34" s="60" t="s">
        <v>353</v>
      </c>
      <c r="AF34" s="55">
        <v>0.33329999999999999</v>
      </c>
      <c r="AG34" s="20">
        <v>45565</v>
      </c>
      <c r="AH34" s="61" t="s">
        <v>354</v>
      </c>
      <c r="AI34" s="50">
        <v>0.33329999999999999</v>
      </c>
      <c r="AJ34" s="32" t="s">
        <v>355</v>
      </c>
      <c r="AK34" s="20">
        <v>45582</v>
      </c>
      <c r="AL34" s="32" t="s">
        <v>356</v>
      </c>
      <c r="AM34" s="139" t="s">
        <v>526</v>
      </c>
      <c r="AN34" s="11" t="s">
        <v>222</v>
      </c>
      <c r="AO34" s="78">
        <v>1</v>
      </c>
      <c r="AP34" s="197">
        <v>45657</v>
      </c>
      <c r="AQ34" s="116" t="s">
        <v>167</v>
      </c>
      <c r="AR34" s="76">
        <v>1</v>
      </c>
      <c r="AS34" s="9" t="s">
        <v>357</v>
      </c>
      <c r="AT34" s="161">
        <v>45674</v>
      </c>
      <c r="AU34" s="120" t="s">
        <v>339</v>
      </c>
    </row>
    <row r="35" spans="1:47" ht="354.75" hidden="1" customHeight="1" x14ac:dyDescent="0.2">
      <c r="A35" s="46">
        <v>111</v>
      </c>
      <c r="B35" s="5">
        <v>2024</v>
      </c>
      <c r="C35" s="7">
        <v>70</v>
      </c>
      <c r="D35" s="8" t="s">
        <v>358</v>
      </c>
      <c r="E35" s="36" t="s">
        <v>359</v>
      </c>
      <c r="F35" s="8" t="s">
        <v>360</v>
      </c>
      <c r="G35" s="9" t="s">
        <v>361</v>
      </c>
      <c r="H35" s="36">
        <v>2</v>
      </c>
      <c r="I35" s="9" t="s">
        <v>362</v>
      </c>
      <c r="J35" s="43" t="s">
        <v>330</v>
      </c>
      <c r="K35" s="43" t="s">
        <v>331</v>
      </c>
      <c r="L35" s="36">
        <v>1</v>
      </c>
      <c r="M35" s="18" t="s">
        <v>363</v>
      </c>
      <c r="N35" s="36" t="s">
        <v>327</v>
      </c>
      <c r="O35" s="44">
        <v>45474</v>
      </c>
      <c r="P35" s="44">
        <v>45657</v>
      </c>
      <c r="Q35" s="65"/>
      <c r="R35" s="13" t="s">
        <v>50</v>
      </c>
      <c r="S35" s="21"/>
      <c r="T35" s="21"/>
      <c r="U35" s="21"/>
      <c r="V35" s="21"/>
      <c r="W35" s="21"/>
      <c r="X35" s="21"/>
      <c r="Y35" s="21"/>
      <c r="Z35" s="21"/>
      <c r="AA35" s="21"/>
      <c r="AB35" s="13" t="s">
        <v>37</v>
      </c>
      <c r="AC35" s="49" t="s">
        <v>38</v>
      </c>
      <c r="AD35" s="68" t="s">
        <v>364</v>
      </c>
      <c r="AE35" s="60" t="s">
        <v>333</v>
      </c>
      <c r="AF35" s="33">
        <v>0.5</v>
      </c>
      <c r="AG35" s="20">
        <v>45565</v>
      </c>
      <c r="AH35" s="61" t="s">
        <v>334</v>
      </c>
      <c r="AI35" s="51">
        <v>0.5</v>
      </c>
      <c r="AJ35" s="32" t="s">
        <v>365</v>
      </c>
      <c r="AK35" s="20">
        <v>45581</v>
      </c>
      <c r="AL35" s="32" t="s">
        <v>356</v>
      </c>
      <c r="AM35" s="139" t="s">
        <v>366</v>
      </c>
      <c r="AN35" s="11" t="s">
        <v>337</v>
      </c>
      <c r="AO35" s="78">
        <v>1</v>
      </c>
      <c r="AP35" s="197">
        <v>45657</v>
      </c>
      <c r="AQ35" s="11" t="s">
        <v>337</v>
      </c>
      <c r="AR35" s="78">
        <v>1</v>
      </c>
      <c r="AS35" s="9" t="s">
        <v>367</v>
      </c>
      <c r="AT35" s="161">
        <v>45674</v>
      </c>
      <c r="AU35" s="120" t="s">
        <v>339</v>
      </c>
    </row>
    <row r="36" spans="1:47" ht="181.5" hidden="1" customHeight="1" x14ac:dyDescent="0.2">
      <c r="A36" s="46">
        <v>111</v>
      </c>
      <c r="B36" s="5">
        <v>2024</v>
      </c>
      <c r="C36" s="7">
        <v>70</v>
      </c>
      <c r="D36" s="8" t="s">
        <v>358</v>
      </c>
      <c r="E36" s="36" t="s">
        <v>359</v>
      </c>
      <c r="F36" s="8" t="s">
        <v>360</v>
      </c>
      <c r="G36" s="9" t="s">
        <v>368</v>
      </c>
      <c r="H36" s="36">
        <v>4</v>
      </c>
      <c r="I36" s="9" t="s">
        <v>369</v>
      </c>
      <c r="J36" s="43" t="s">
        <v>370</v>
      </c>
      <c r="K36" s="43" t="s">
        <v>371</v>
      </c>
      <c r="L36" s="37">
        <v>1</v>
      </c>
      <c r="M36" s="18" t="s">
        <v>372</v>
      </c>
      <c r="N36" s="36" t="s">
        <v>149</v>
      </c>
      <c r="O36" s="45">
        <v>45474</v>
      </c>
      <c r="P36" s="45">
        <v>45657</v>
      </c>
      <c r="Q36" s="65"/>
      <c r="R36" s="13" t="s">
        <v>50</v>
      </c>
      <c r="S36" s="21"/>
      <c r="T36" s="21"/>
      <c r="U36" s="21"/>
      <c r="V36" s="21"/>
      <c r="W36" s="21"/>
      <c r="X36" s="21"/>
      <c r="Y36" s="21"/>
      <c r="Z36" s="21"/>
      <c r="AA36" s="21"/>
      <c r="AB36" s="13" t="s">
        <v>37</v>
      </c>
      <c r="AC36" s="49" t="s">
        <v>38</v>
      </c>
      <c r="AD36" s="68" t="s">
        <v>373</v>
      </c>
      <c r="AE36" s="54" t="s">
        <v>374</v>
      </c>
      <c r="AF36" s="51">
        <v>1</v>
      </c>
      <c r="AG36" s="20">
        <v>45565</v>
      </c>
      <c r="AH36" s="19" t="s">
        <v>375</v>
      </c>
      <c r="AI36" s="51">
        <v>0.5</v>
      </c>
      <c r="AJ36" s="32" t="s">
        <v>376</v>
      </c>
      <c r="AK36" s="20">
        <v>45586</v>
      </c>
      <c r="AL36" s="32" t="s">
        <v>272</v>
      </c>
      <c r="AM36" s="8" t="s">
        <v>377</v>
      </c>
      <c r="AN36" s="117" t="s">
        <v>374</v>
      </c>
      <c r="AO36" s="76">
        <f>70/70</f>
        <v>1</v>
      </c>
      <c r="AP36" s="15">
        <v>45657</v>
      </c>
      <c r="AQ36" s="7" t="s">
        <v>378</v>
      </c>
      <c r="AR36" s="87">
        <v>1</v>
      </c>
      <c r="AS36" s="8" t="s">
        <v>576</v>
      </c>
      <c r="AT36" s="15">
        <v>45681</v>
      </c>
      <c r="AU36" s="8" t="s">
        <v>272</v>
      </c>
    </row>
    <row r="37" spans="1:47" ht="190.5" hidden="1" customHeight="1" x14ac:dyDescent="0.2">
      <c r="A37" s="46">
        <v>111</v>
      </c>
      <c r="B37" s="5">
        <v>2024</v>
      </c>
      <c r="C37" s="7">
        <v>70</v>
      </c>
      <c r="D37" s="8" t="s">
        <v>358</v>
      </c>
      <c r="E37" s="36" t="s">
        <v>379</v>
      </c>
      <c r="F37" s="8" t="s">
        <v>380</v>
      </c>
      <c r="G37" s="9" t="s">
        <v>381</v>
      </c>
      <c r="H37" s="36">
        <v>2</v>
      </c>
      <c r="I37" s="9" t="s">
        <v>382</v>
      </c>
      <c r="J37" s="43" t="s">
        <v>383</v>
      </c>
      <c r="K37" s="18" t="s">
        <v>384</v>
      </c>
      <c r="L37" s="36">
        <v>3</v>
      </c>
      <c r="M37" s="18" t="s">
        <v>385</v>
      </c>
      <c r="N37" s="36" t="s">
        <v>386</v>
      </c>
      <c r="O37" s="44">
        <v>45474</v>
      </c>
      <c r="P37" s="44">
        <v>45657</v>
      </c>
      <c r="Q37" s="65"/>
      <c r="R37" s="13" t="s">
        <v>50</v>
      </c>
      <c r="S37" s="21"/>
      <c r="T37" s="21"/>
      <c r="U37" s="21"/>
      <c r="V37" s="21"/>
      <c r="W37" s="21"/>
      <c r="X37" s="21"/>
      <c r="Y37" s="21"/>
      <c r="Z37" s="21"/>
      <c r="AA37" s="21"/>
      <c r="AB37" s="13" t="s">
        <v>37</v>
      </c>
      <c r="AC37" s="49" t="s">
        <v>38</v>
      </c>
      <c r="AD37" s="68" t="s">
        <v>387</v>
      </c>
      <c r="AE37" s="54" t="s">
        <v>388</v>
      </c>
      <c r="AF37" s="51">
        <v>0</v>
      </c>
      <c r="AG37" s="20">
        <v>45565</v>
      </c>
      <c r="AH37" s="19">
        <v>0</v>
      </c>
      <c r="AI37" s="51">
        <v>0</v>
      </c>
      <c r="AJ37" s="32" t="s">
        <v>389</v>
      </c>
      <c r="AK37" s="20">
        <v>45589</v>
      </c>
      <c r="AL37" s="32" t="s">
        <v>390</v>
      </c>
      <c r="AM37" s="139" t="s">
        <v>391</v>
      </c>
      <c r="AN37" s="6" t="s">
        <v>392</v>
      </c>
      <c r="AO37" s="7">
        <v>3</v>
      </c>
      <c r="AP37" s="15">
        <v>45657</v>
      </c>
      <c r="AQ37" s="116" t="s">
        <v>167</v>
      </c>
      <c r="AR37" s="87">
        <v>1</v>
      </c>
      <c r="AS37" s="9" t="s">
        <v>393</v>
      </c>
      <c r="AT37" s="15">
        <v>45681</v>
      </c>
      <c r="AU37" s="7" t="s">
        <v>272</v>
      </c>
    </row>
    <row r="38" spans="1:47" ht="221.25" hidden="1" customHeight="1" x14ac:dyDescent="0.2">
      <c r="A38" s="46">
        <v>111</v>
      </c>
      <c r="B38" s="5">
        <v>2024</v>
      </c>
      <c r="C38" s="7">
        <v>70</v>
      </c>
      <c r="D38" s="8" t="s">
        <v>358</v>
      </c>
      <c r="E38" s="36" t="s">
        <v>394</v>
      </c>
      <c r="F38" s="8" t="s">
        <v>395</v>
      </c>
      <c r="G38" s="9" t="s">
        <v>396</v>
      </c>
      <c r="H38" s="36">
        <v>2</v>
      </c>
      <c r="I38" s="9" t="s">
        <v>397</v>
      </c>
      <c r="J38" s="18" t="s">
        <v>398</v>
      </c>
      <c r="K38" s="18" t="s">
        <v>398</v>
      </c>
      <c r="L38" s="36">
        <v>1</v>
      </c>
      <c r="M38" s="18" t="s">
        <v>399</v>
      </c>
      <c r="N38" s="36" t="s">
        <v>36</v>
      </c>
      <c r="O38" s="44">
        <v>45474</v>
      </c>
      <c r="P38" s="44">
        <v>45687</v>
      </c>
      <c r="Q38" s="65"/>
      <c r="R38" s="13" t="s">
        <v>50</v>
      </c>
      <c r="S38" s="21"/>
      <c r="T38" s="21"/>
      <c r="U38" s="21"/>
      <c r="V38" s="21"/>
      <c r="W38" s="21"/>
      <c r="X38" s="21"/>
      <c r="Y38" s="21"/>
      <c r="Z38" s="21"/>
      <c r="AA38" s="21"/>
      <c r="AB38" s="13" t="s">
        <v>37</v>
      </c>
      <c r="AC38" s="13" t="s">
        <v>37</v>
      </c>
      <c r="AD38" s="68" t="s">
        <v>400</v>
      </c>
      <c r="AE38" s="31">
        <v>1</v>
      </c>
      <c r="AF38" s="33">
        <v>0.2</v>
      </c>
      <c r="AG38" s="34">
        <v>45575</v>
      </c>
      <c r="AH38" s="31">
        <v>1</v>
      </c>
      <c r="AI38" s="33">
        <v>0.2</v>
      </c>
      <c r="AJ38" s="32" t="s">
        <v>401</v>
      </c>
      <c r="AK38" s="20">
        <v>45587</v>
      </c>
      <c r="AL38" s="32" t="s">
        <v>402</v>
      </c>
      <c r="AM38" s="30" t="s">
        <v>403</v>
      </c>
      <c r="AN38" s="7">
        <v>1</v>
      </c>
      <c r="AO38" s="87">
        <v>1</v>
      </c>
      <c r="AP38" s="15">
        <v>45657</v>
      </c>
      <c r="AQ38" s="147">
        <v>1</v>
      </c>
      <c r="AR38" s="269">
        <v>0.2</v>
      </c>
      <c r="AS38" s="159" t="s">
        <v>527</v>
      </c>
      <c r="AT38" s="131">
        <v>45674</v>
      </c>
      <c r="AU38" s="83" t="s">
        <v>404</v>
      </c>
    </row>
    <row r="39" spans="1:47" ht="260.25" hidden="1" customHeight="1" x14ac:dyDescent="0.2">
      <c r="A39" s="46">
        <v>111</v>
      </c>
      <c r="B39" s="5">
        <v>2024</v>
      </c>
      <c r="C39" s="7">
        <v>70</v>
      </c>
      <c r="D39" s="8" t="s">
        <v>358</v>
      </c>
      <c r="E39" s="36" t="s">
        <v>405</v>
      </c>
      <c r="F39" s="8" t="s">
        <v>406</v>
      </c>
      <c r="G39" s="9" t="s">
        <v>407</v>
      </c>
      <c r="H39" s="36">
        <v>2</v>
      </c>
      <c r="I39" s="9" t="s">
        <v>408</v>
      </c>
      <c r="J39" s="43" t="s">
        <v>409</v>
      </c>
      <c r="K39" s="43" t="s">
        <v>410</v>
      </c>
      <c r="L39" s="37">
        <v>1</v>
      </c>
      <c r="M39" s="43" t="s">
        <v>372</v>
      </c>
      <c r="N39" s="36" t="s">
        <v>149</v>
      </c>
      <c r="O39" s="44">
        <v>45505</v>
      </c>
      <c r="P39" s="44">
        <v>45657</v>
      </c>
      <c r="Q39" s="65"/>
      <c r="R39" s="13" t="s">
        <v>50</v>
      </c>
      <c r="S39" s="21"/>
      <c r="T39" s="21"/>
      <c r="U39" s="21"/>
      <c r="V39" s="21"/>
      <c r="W39" s="21"/>
      <c r="X39" s="21"/>
      <c r="Y39" s="21"/>
      <c r="Z39" s="21"/>
      <c r="AA39" s="21"/>
      <c r="AB39" s="13" t="s">
        <v>37</v>
      </c>
      <c r="AC39" s="49" t="s">
        <v>38</v>
      </c>
      <c r="AD39" s="56" t="s">
        <v>301</v>
      </c>
      <c r="AE39" s="54" t="s">
        <v>411</v>
      </c>
      <c r="AF39" s="19">
        <v>0</v>
      </c>
      <c r="AG39" s="20">
        <v>45565</v>
      </c>
      <c r="AH39" s="19">
        <v>0</v>
      </c>
      <c r="AI39" s="51">
        <v>0</v>
      </c>
      <c r="AJ39" s="32" t="s">
        <v>389</v>
      </c>
      <c r="AK39" s="20">
        <v>45586</v>
      </c>
      <c r="AL39" s="32" t="s">
        <v>412</v>
      </c>
      <c r="AM39" s="30" t="s">
        <v>413</v>
      </c>
      <c r="AN39" s="6" t="s">
        <v>414</v>
      </c>
      <c r="AO39" s="7">
        <f>+(2/2)*100</f>
        <v>100</v>
      </c>
      <c r="AP39" s="15">
        <v>45657</v>
      </c>
      <c r="AQ39" s="116" t="s">
        <v>307</v>
      </c>
      <c r="AR39" s="87">
        <v>1</v>
      </c>
      <c r="AS39" s="8" t="s">
        <v>415</v>
      </c>
      <c r="AT39" s="15">
        <v>45681</v>
      </c>
      <c r="AU39" s="8" t="s">
        <v>272</v>
      </c>
    </row>
    <row r="40" spans="1:47" ht="119.25" hidden="1" customHeight="1" x14ac:dyDescent="0.2">
      <c r="A40" s="46">
        <v>111</v>
      </c>
      <c r="B40" s="5">
        <v>2024</v>
      </c>
      <c r="C40" s="7">
        <v>70</v>
      </c>
      <c r="D40" s="8" t="s">
        <v>358</v>
      </c>
      <c r="E40" s="36" t="s">
        <v>405</v>
      </c>
      <c r="F40" s="8" t="s">
        <v>406</v>
      </c>
      <c r="G40" s="9" t="s">
        <v>416</v>
      </c>
      <c r="H40" s="35">
        <v>3</v>
      </c>
      <c r="I40" s="9" t="s">
        <v>417</v>
      </c>
      <c r="J40" s="43" t="s">
        <v>418</v>
      </c>
      <c r="K40" s="43" t="s">
        <v>419</v>
      </c>
      <c r="L40" s="37">
        <v>1</v>
      </c>
      <c r="M40" s="43" t="s">
        <v>372</v>
      </c>
      <c r="N40" s="36" t="s">
        <v>149</v>
      </c>
      <c r="O40" s="44">
        <v>45505</v>
      </c>
      <c r="P40" s="44">
        <v>45657</v>
      </c>
      <c r="Q40" s="65"/>
      <c r="R40" s="13" t="s">
        <v>50</v>
      </c>
      <c r="S40" s="21"/>
      <c r="T40" s="21"/>
      <c r="U40" s="21"/>
      <c r="V40" s="21"/>
      <c r="W40" s="21"/>
      <c r="X40" s="21"/>
      <c r="Y40" s="21"/>
      <c r="Z40" s="21"/>
      <c r="AA40" s="21"/>
      <c r="AB40" s="13" t="s">
        <v>37</v>
      </c>
      <c r="AC40" s="49" t="s">
        <v>38</v>
      </c>
      <c r="AD40" s="68" t="s">
        <v>301</v>
      </c>
      <c r="AE40" s="54" t="s">
        <v>420</v>
      </c>
      <c r="AF40" s="19">
        <v>0</v>
      </c>
      <c r="AG40" s="20">
        <v>45565</v>
      </c>
      <c r="AH40" s="19">
        <v>0</v>
      </c>
      <c r="AI40" s="51">
        <v>0</v>
      </c>
      <c r="AJ40" s="32" t="s">
        <v>303</v>
      </c>
      <c r="AK40" s="20">
        <v>45586</v>
      </c>
      <c r="AL40" s="32" t="s">
        <v>421</v>
      </c>
      <c r="AM40" s="30" t="s">
        <v>422</v>
      </c>
      <c r="AN40" s="6" t="s">
        <v>423</v>
      </c>
      <c r="AO40" s="7">
        <f>+(1/1)*100</f>
        <v>100</v>
      </c>
      <c r="AP40" s="15">
        <v>45657</v>
      </c>
      <c r="AQ40" s="116" t="s">
        <v>283</v>
      </c>
      <c r="AR40" s="87">
        <v>1</v>
      </c>
      <c r="AS40" s="8" t="s">
        <v>424</v>
      </c>
      <c r="AT40" s="15">
        <v>45681</v>
      </c>
      <c r="AU40" s="8" t="s">
        <v>272</v>
      </c>
    </row>
    <row r="41" spans="1:47" ht="168" hidden="1" customHeight="1" x14ac:dyDescent="0.2">
      <c r="A41" s="46">
        <v>111</v>
      </c>
      <c r="B41" s="5">
        <v>2024</v>
      </c>
      <c r="C41" s="7">
        <v>70</v>
      </c>
      <c r="D41" s="8" t="s">
        <v>358</v>
      </c>
      <c r="E41" s="36" t="s">
        <v>405</v>
      </c>
      <c r="F41" s="8" t="s">
        <v>406</v>
      </c>
      <c r="G41" s="9" t="s">
        <v>425</v>
      </c>
      <c r="H41" s="36">
        <v>4</v>
      </c>
      <c r="I41" s="9" t="s">
        <v>426</v>
      </c>
      <c r="J41" s="43" t="s">
        <v>427</v>
      </c>
      <c r="K41" s="43" t="s">
        <v>428</v>
      </c>
      <c r="L41" s="37">
        <v>1</v>
      </c>
      <c r="M41" s="43" t="s">
        <v>372</v>
      </c>
      <c r="N41" s="36" t="s">
        <v>149</v>
      </c>
      <c r="O41" s="44">
        <v>45505</v>
      </c>
      <c r="P41" s="44">
        <v>45657</v>
      </c>
      <c r="Q41" s="65"/>
      <c r="R41" s="13" t="s">
        <v>50</v>
      </c>
      <c r="S41" s="21"/>
      <c r="T41" s="21"/>
      <c r="U41" s="21"/>
      <c r="V41" s="21"/>
      <c r="W41" s="21"/>
      <c r="X41" s="21"/>
      <c r="Y41" s="21"/>
      <c r="Z41" s="21"/>
      <c r="AA41" s="21"/>
      <c r="AB41" s="13" t="s">
        <v>37</v>
      </c>
      <c r="AC41" s="49" t="s">
        <v>38</v>
      </c>
      <c r="AD41" s="56" t="s">
        <v>429</v>
      </c>
      <c r="AE41" s="54" t="s">
        <v>430</v>
      </c>
      <c r="AF41" s="19">
        <v>0.33</v>
      </c>
      <c r="AG41" s="20">
        <v>45565</v>
      </c>
      <c r="AH41" s="61" t="s">
        <v>294</v>
      </c>
      <c r="AI41" s="51">
        <v>0.67</v>
      </c>
      <c r="AJ41" s="32" t="s">
        <v>431</v>
      </c>
      <c r="AK41" s="20">
        <v>45586</v>
      </c>
      <c r="AL41" s="32" t="s">
        <v>432</v>
      </c>
      <c r="AM41" s="30" t="s">
        <v>433</v>
      </c>
      <c r="AN41" s="6" t="s">
        <v>434</v>
      </c>
      <c r="AO41" s="7">
        <f>(7/7)*100</f>
        <v>100</v>
      </c>
      <c r="AP41" s="15">
        <v>45657</v>
      </c>
      <c r="AQ41" s="116" t="s">
        <v>167</v>
      </c>
      <c r="AR41" s="87">
        <v>1</v>
      </c>
      <c r="AS41" s="8" t="s">
        <v>435</v>
      </c>
      <c r="AT41" s="15">
        <v>45681</v>
      </c>
      <c r="AU41" s="8" t="s">
        <v>272</v>
      </c>
    </row>
    <row r="42" spans="1:47" ht="162" customHeight="1" x14ac:dyDescent="0.2">
      <c r="A42" s="46">
        <v>111</v>
      </c>
      <c r="B42" s="5">
        <v>2024</v>
      </c>
      <c r="C42" s="217">
        <v>67</v>
      </c>
      <c r="D42" s="6" t="s">
        <v>436</v>
      </c>
      <c r="E42" s="217" t="s">
        <v>106</v>
      </c>
      <c r="F42" s="8" t="s">
        <v>107</v>
      </c>
      <c r="G42" s="218" t="s">
        <v>437</v>
      </c>
      <c r="H42" s="217">
        <v>5</v>
      </c>
      <c r="I42" s="218" t="s">
        <v>438</v>
      </c>
      <c r="J42" s="219" t="s">
        <v>439</v>
      </c>
      <c r="K42" s="219" t="s">
        <v>440</v>
      </c>
      <c r="L42" s="220">
        <v>1</v>
      </c>
      <c r="M42" s="219" t="s">
        <v>441</v>
      </c>
      <c r="N42" s="221" t="s">
        <v>39</v>
      </c>
      <c r="O42" s="222">
        <v>45585</v>
      </c>
      <c r="P42" s="222">
        <v>45657</v>
      </c>
      <c r="Q42" s="69" t="s">
        <v>50</v>
      </c>
      <c r="R42" s="21"/>
      <c r="S42" s="21"/>
      <c r="T42" s="21"/>
      <c r="U42" s="21"/>
      <c r="V42" s="21"/>
      <c r="W42" s="21"/>
      <c r="X42" s="21"/>
      <c r="Y42" s="21"/>
      <c r="Z42" s="21"/>
      <c r="AA42" s="21"/>
      <c r="AB42" s="13" t="s">
        <v>37</v>
      </c>
      <c r="AC42" s="49" t="s">
        <v>38</v>
      </c>
      <c r="AD42" s="63"/>
      <c r="AE42" s="21"/>
      <c r="AF42" s="21"/>
      <c r="AG42" s="21"/>
      <c r="AH42" s="21"/>
      <c r="AI42" s="21"/>
      <c r="AJ42" s="21"/>
      <c r="AK42" s="21"/>
      <c r="AL42" s="21"/>
      <c r="AM42" s="9" t="s">
        <v>137</v>
      </c>
      <c r="AN42" s="11" t="s">
        <v>141</v>
      </c>
      <c r="AO42" s="78">
        <v>1</v>
      </c>
      <c r="AP42" s="197">
        <v>45657</v>
      </c>
      <c r="AQ42" s="11" t="s">
        <v>528</v>
      </c>
      <c r="AR42" s="78">
        <v>1</v>
      </c>
      <c r="AS42" s="9" t="s">
        <v>442</v>
      </c>
      <c r="AT42" s="15">
        <v>45678</v>
      </c>
      <c r="AU42" s="120" t="s">
        <v>443</v>
      </c>
    </row>
    <row r="43" spans="1:47" ht="101.25" customHeight="1" x14ac:dyDescent="0.2">
      <c r="A43" s="46">
        <v>111</v>
      </c>
      <c r="B43" s="5">
        <v>2024</v>
      </c>
      <c r="C43" s="217">
        <v>67</v>
      </c>
      <c r="D43" s="6" t="s">
        <v>436</v>
      </c>
      <c r="E43" s="217" t="s">
        <v>142</v>
      </c>
      <c r="F43" s="8" t="s">
        <v>143</v>
      </c>
      <c r="G43" s="238" t="s">
        <v>144</v>
      </c>
      <c r="H43" s="217">
        <v>2</v>
      </c>
      <c r="I43" s="218" t="s">
        <v>444</v>
      </c>
      <c r="J43" s="219" t="s">
        <v>445</v>
      </c>
      <c r="K43" s="219" t="s">
        <v>445</v>
      </c>
      <c r="L43" s="223">
        <v>1</v>
      </c>
      <c r="M43" s="219" t="s">
        <v>446</v>
      </c>
      <c r="N43" s="217" t="s">
        <v>447</v>
      </c>
      <c r="O43" s="222">
        <v>45566</v>
      </c>
      <c r="P43" s="224">
        <v>45716</v>
      </c>
      <c r="Q43" s="13" t="s">
        <v>50</v>
      </c>
      <c r="R43" s="21"/>
      <c r="S43" s="21"/>
      <c r="T43" s="21"/>
      <c r="U43" s="21"/>
      <c r="V43" s="21"/>
      <c r="W43" s="21"/>
      <c r="X43" s="21"/>
      <c r="Y43" s="21"/>
      <c r="Z43" s="21"/>
      <c r="AA43" s="21"/>
      <c r="AB43" s="13" t="s">
        <v>37</v>
      </c>
      <c r="AC43" s="13" t="s">
        <v>37</v>
      </c>
      <c r="AD43" s="63"/>
      <c r="AE43" s="21"/>
      <c r="AF43" s="21"/>
      <c r="AG43" s="21"/>
      <c r="AH43" s="21"/>
      <c r="AI43" s="21"/>
      <c r="AJ43" s="21"/>
      <c r="AK43" s="21"/>
      <c r="AL43" s="21"/>
      <c r="AM43" s="117" t="s">
        <v>448</v>
      </c>
      <c r="AN43" s="6" t="s">
        <v>445</v>
      </c>
      <c r="AO43" s="7">
        <v>0</v>
      </c>
      <c r="AP43" s="15">
        <v>45657</v>
      </c>
      <c r="AQ43" s="7">
        <v>0</v>
      </c>
      <c r="AR43" s="87">
        <v>0</v>
      </c>
      <c r="AS43" s="8" t="s">
        <v>449</v>
      </c>
      <c r="AT43" s="15">
        <v>45681</v>
      </c>
      <c r="AU43" s="8" t="s">
        <v>450</v>
      </c>
    </row>
    <row r="44" spans="1:47" ht="174" customHeight="1" x14ac:dyDescent="0.2">
      <c r="A44" s="46">
        <v>111</v>
      </c>
      <c r="B44" s="5">
        <v>2024</v>
      </c>
      <c r="C44" s="217">
        <v>67</v>
      </c>
      <c r="D44" s="6" t="s">
        <v>436</v>
      </c>
      <c r="E44" s="217" t="s">
        <v>451</v>
      </c>
      <c r="F44" s="8" t="s">
        <v>452</v>
      </c>
      <c r="G44" s="218" t="s">
        <v>453</v>
      </c>
      <c r="H44" s="217">
        <v>1</v>
      </c>
      <c r="I44" s="218" t="s">
        <v>454</v>
      </c>
      <c r="J44" s="219" t="s">
        <v>455</v>
      </c>
      <c r="K44" s="219" t="s">
        <v>456</v>
      </c>
      <c r="L44" s="223">
        <v>1</v>
      </c>
      <c r="M44" s="219" t="s">
        <v>457</v>
      </c>
      <c r="N44" s="221" t="s">
        <v>149</v>
      </c>
      <c r="O44" s="222">
        <v>45597</v>
      </c>
      <c r="P44" s="225">
        <v>45657</v>
      </c>
      <c r="Q44" s="13" t="s">
        <v>50</v>
      </c>
      <c r="R44" s="21"/>
      <c r="S44" s="21"/>
      <c r="T44" s="21"/>
      <c r="U44" s="21"/>
      <c r="V44" s="21"/>
      <c r="W44" s="21"/>
      <c r="X44" s="21"/>
      <c r="Y44" s="21"/>
      <c r="Z44" s="21"/>
      <c r="AA44" s="21"/>
      <c r="AB44" s="13" t="s">
        <v>37</v>
      </c>
      <c r="AC44" s="49" t="s">
        <v>38</v>
      </c>
      <c r="AD44" s="63"/>
      <c r="AE44" s="21"/>
      <c r="AF44" s="21"/>
      <c r="AG44" s="21"/>
      <c r="AH44" s="21"/>
      <c r="AI44" s="21"/>
      <c r="AJ44" s="21"/>
      <c r="AK44" s="21"/>
      <c r="AL44" s="21"/>
      <c r="AM44" s="30" t="s">
        <v>458</v>
      </c>
      <c r="AN44" s="6" t="s">
        <v>455</v>
      </c>
      <c r="AO44" s="7">
        <v>1</v>
      </c>
      <c r="AP44" s="15">
        <v>45657</v>
      </c>
      <c r="AQ44" s="116" t="s">
        <v>283</v>
      </c>
      <c r="AR44" s="87">
        <v>1</v>
      </c>
      <c r="AS44" s="8" t="s">
        <v>459</v>
      </c>
      <c r="AT44" s="15">
        <v>45681</v>
      </c>
      <c r="AU44" s="8" t="s">
        <v>272</v>
      </c>
    </row>
    <row r="45" spans="1:47" ht="122.25" customHeight="1" x14ac:dyDescent="0.2">
      <c r="A45" s="46">
        <v>111</v>
      </c>
      <c r="B45" s="5">
        <v>2024</v>
      </c>
      <c r="C45" s="217">
        <v>67</v>
      </c>
      <c r="D45" s="6" t="s">
        <v>436</v>
      </c>
      <c r="E45" s="217" t="s">
        <v>451</v>
      </c>
      <c r="F45" s="8" t="s">
        <v>452</v>
      </c>
      <c r="G45" s="218" t="s">
        <v>453</v>
      </c>
      <c r="H45" s="217">
        <v>2</v>
      </c>
      <c r="I45" s="218" t="s">
        <v>460</v>
      </c>
      <c r="J45" s="219" t="s">
        <v>461</v>
      </c>
      <c r="K45" s="219" t="s">
        <v>461</v>
      </c>
      <c r="L45" s="223">
        <v>1</v>
      </c>
      <c r="M45" s="226" t="s">
        <v>446</v>
      </c>
      <c r="N45" s="226" t="s">
        <v>149</v>
      </c>
      <c r="O45" s="222">
        <v>45597</v>
      </c>
      <c r="P45" s="222">
        <v>45716</v>
      </c>
      <c r="Q45" s="69" t="s">
        <v>50</v>
      </c>
      <c r="R45" s="21"/>
      <c r="S45" s="21"/>
      <c r="T45" s="21"/>
      <c r="U45" s="21"/>
      <c r="V45" s="21"/>
      <c r="W45" s="21"/>
      <c r="X45" s="21"/>
      <c r="Y45" s="21"/>
      <c r="Z45" s="21"/>
      <c r="AA45" s="21"/>
      <c r="AB45" s="13" t="s">
        <v>37</v>
      </c>
      <c r="AC45" s="13" t="s">
        <v>37</v>
      </c>
      <c r="AD45" s="70"/>
      <c r="AE45" s="21"/>
      <c r="AF45" s="21"/>
      <c r="AG45" s="21"/>
      <c r="AH45" s="21"/>
      <c r="AI45" s="21"/>
      <c r="AJ45" s="21"/>
      <c r="AK45" s="21"/>
      <c r="AL45" s="21"/>
      <c r="AM45" s="262" t="s">
        <v>448</v>
      </c>
      <c r="AN45" s="79" t="s">
        <v>445</v>
      </c>
      <c r="AO45" s="147">
        <v>0</v>
      </c>
      <c r="AP45" s="131">
        <v>45657</v>
      </c>
      <c r="AQ45" s="147">
        <v>0</v>
      </c>
      <c r="AR45" s="156">
        <v>0</v>
      </c>
      <c r="AS45" s="8" t="s">
        <v>449</v>
      </c>
      <c r="AT45" s="131">
        <v>45681</v>
      </c>
      <c r="AU45" s="162" t="s">
        <v>529</v>
      </c>
    </row>
    <row r="46" spans="1:47" ht="75" customHeight="1" x14ac:dyDescent="0.2">
      <c r="A46" s="46">
        <v>111</v>
      </c>
      <c r="B46" s="5">
        <v>2024</v>
      </c>
      <c r="C46" s="217">
        <v>67</v>
      </c>
      <c r="D46" s="6" t="s">
        <v>436</v>
      </c>
      <c r="E46" s="217" t="s">
        <v>451</v>
      </c>
      <c r="F46" s="8" t="s">
        <v>452</v>
      </c>
      <c r="G46" s="218" t="s">
        <v>453</v>
      </c>
      <c r="H46" s="217">
        <v>3</v>
      </c>
      <c r="I46" s="218" t="s">
        <v>462</v>
      </c>
      <c r="J46" s="219" t="s">
        <v>463</v>
      </c>
      <c r="K46" s="219" t="s">
        <v>464</v>
      </c>
      <c r="L46" s="223">
        <v>1</v>
      </c>
      <c r="M46" s="219" t="s">
        <v>60</v>
      </c>
      <c r="N46" s="217" t="s">
        <v>49</v>
      </c>
      <c r="O46" s="222">
        <v>45641</v>
      </c>
      <c r="P46" s="227">
        <v>45674</v>
      </c>
      <c r="Q46" s="69" t="s">
        <v>50</v>
      </c>
      <c r="R46" s="21"/>
      <c r="S46" s="21"/>
      <c r="T46" s="21"/>
      <c r="U46" s="21"/>
      <c r="V46" s="21"/>
      <c r="W46" s="21"/>
      <c r="X46" s="21"/>
      <c r="Y46" s="21"/>
      <c r="Z46" s="21"/>
      <c r="AA46" s="21"/>
      <c r="AB46" s="13" t="s">
        <v>37</v>
      </c>
      <c r="AC46" s="13" t="s">
        <v>37</v>
      </c>
      <c r="AD46" s="70"/>
      <c r="AE46" s="21"/>
      <c r="AF46" s="21"/>
      <c r="AG46" s="21"/>
      <c r="AH46" s="21"/>
      <c r="AI46" s="21"/>
      <c r="AJ46" s="21"/>
      <c r="AK46" s="21"/>
      <c r="AL46" s="21"/>
      <c r="AM46" s="264" t="s">
        <v>559</v>
      </c>
      <c r="AN46" s="94">
        <v>0</v>
      </c>
      <c r="AO46" s="94">
        <v>0</v>
      </c>
      <c r="AP46" s="193">
        <v>45657</v>
      </c>
      <c r="AQ46" s="94">
        <v>0</v>
      </c>
      <c r="AR46" s="95">
        <v>0</v>
      </c>
      <c r="AS46" s="264" t="s">
        <v>560</v>
      </c>
      <c r="AT46" s="191">
        <v>45681</v>
      </c>
      <c r="AU46" s="249" t="s">
        <v>513</v>
      </c>
    </row>
    <row r="47" spans="1:47" ht="201.75" hidden="1" customHeight="1" x14ac:dyDescent="0.2">
      <c r="A47" s="46">
        <v>111</v>
      </c>
      <c r="B47" s="5">
        <v>2024</v>
      </c>
      <c r="C47" s="217">
        <v>73</v>
      </c>
      <c r="D47" s="228" t="s">
        <v>465</v>
      </c>
      <c r="E47" s="217" t="s">
        <v>34</v>
      </c>
      <c r="F47" s="229" t="s">
        <v>466</v>
      </c>
      <c r="G47" s="229" t="s">
        <v>467</v>
      </c>
      <c r="H47" s="219">
        <v>1</v>
      </c>
      <c r="I47" s="229" t="s">
        <v>533</v>
      </c>
      <c r="J47" s="219" t="s">
        <v>40</v>
      </c>
      <c r="K47" s="219" t="s">
        <v>468</v>
      </c>
      <c r="L47" s="230">
        <v>0.9</v>
      </c>
      <c r="M47" s="219" t="s">
        <v>469</v>
      </c>
      <c r="N47" s="219" t="s">
        <v>36</v>
      </c>
      <c r="O47" s="231">
        <v>45566</v>
      </c>
      <c r="P47" s="231">
        <v>45912</v>
      </c>
      <c r="Q47" s="65"/>
      <c r="R47" s="21"/>
      <c r="S47" s="21"/>
      <c r="T47" s="21"/>
      <c r="U47" s="21"/>
      <c r="V47" s="21"/>
      <c r="W47" s="21"/>
      <c r="X47" s="21"/>
      <c r="Y47" s="21"/>
      <c r="Z47" s="21"/>
      <c r="AA47" s="21"/>
      <c r="AB47" s="13" t="s">
        <v>37</v>
      </c>
      <c r="AC47" s="13" t="s">
        <v>37</v>
      </c>
      <c r="AD47" s="70"/>
      <c r="AE47" s="21"/>
      <c r="AF47" s="21"/>
      <c r="AG47" s="21"/>
      <c r="AH47" s="21"/>
      <c r="AI47" s="21"/>
      <c r="AJ47" s="21"/>
      <c r="AK47" s="21"/>
      <c r="AL47" s="21"/>
      <c r="AM47" s="30" t="s">
        <v>530</v>
      </c>
      <c r="AN47" s="270" t="s">
        <v>470</v>
      </c>
      <c r="AO47" s="271">
        <v>0.86</v>
      </c>
      <c r="AP47" s="272">
        <v>45657</v>
      </c>
      <c r="AQ47" s="270" t="s">
        <v>470</v>
      </c>
      <c r="AR47" s="271">
        <v>0.86</v>
      </c>
      <c r="AS47" s="8" t="s">
        <v>570</v>
      </c>
      <c r="AT47" s="131">
        <v>45660</v>
      </c>
      <c r="AU47" s="8" t="s">
        <v>531</v>
      </c>
    </row>
    <row r="48" spans="1:47" ht="279.75" hidden="1" customHeight="1" x14ac:dyDescent="0.2">
      <c r="A48" s="46">
        <v>111</v>
      </c>
      <c r="B48" s="5">
        <v>2024</v>
      </c>
      <c r="C48" s="217">
        <v>73</v>
      </c>
      <c r="D48" s="228" t="s">
        <v>465</v>
      </c>
      <c r="E48" s="217" t="s">
        <v>34</v>
      </c>
      <c r="F48" s="229" t="s">
        <v>466</v>
      </c>
      <c r="G48" s="229" t="s">
        <v>467</v>
      </c>
      <c r="H48" s="232">
        <v>3</v>
      </c>
      <c r="I48" s="229" t="s">
        <v>534</v>
      </c>
      <c r="J48" s="219" t="s">
        <v>35</v>
      </c>
      <c r="K48" s="232" t="s">
        <v>471</v>
      </c>
      <c r="L48" s="233">
        <v>0.9</v>
      </c>
      <c r="M48" s="232" t="s">
        <v>472</v>
      </c>
      <c r="N48" s="232" t="s">
        <v>36</v>
      </c>
      <c r="O48" s="231">
        <v>45566</v>
      </c>
      <c r="P48" s="234">
        <v>45657</v>
      </c>
      <c r="Q48" s="21"/>
      <c r="R48" s="21"/>
      <c r="S48" s="21"/>
      <c r="T48" s="21"/>
      <c r="U48" s="21"/>
      <c r="V48" s="21"/>
      <c r="W48" s="21"/>
      <c r="X48" s="21"/>
      <c r="Y48" s="21"/>
      <c r="Z48" s="21"/>
      <c r="AA48" s="21"/>
      <c r="AB48" s="13" t="s">
        <v>37</v>
      </c>
      <c r="AC48" s="49" t="s">
        <v>38</v>
      </c>
      <c r="AD48" s="63"/>
      <c r="AE48" s="21"/>
      <c r="AF48" s="21"/>
      <c r="AG48" s="21"/>
      <c r="AH48" s="21"/>
      <c r="AI48" s="21"/>
      <c r="AJ48" s="21"/>
      <c r="AK48" s="21"/>
      <c r="AL48" s="21"/>
      <c r="AM48" s="30" t="s">
        <v>473</v>
      </c>
      <c r="AN48" s="88" t="s">
        <v>474</v>
      </c>
      <c r="AO48" s="78">
        <v>1</v>
      </c>
      <c r="AP48" s="197">
        <v>45657</v>
      </c>
      <c r="AQ48" s="88" t="s">
        <v>474</v>
      </c>
      <c r="AR48" s="78">
        <v>1</v>
      </c>
      <c r="AS48" s="8" t="s">
        <v>563</v>
      </c>
      <c r="AT48" s="131">
        <v>45660</v>
      </c>
      <c r="AU48" s="8" t="s">
        <v>564</v>
      </c>
    </row>
    <row r="49" spans="1:47" ht="183.75" hidden="1" customHeight="1" x14ac:dyDescent="0.2">
      <c r="A49" s="46">
        <v>111</v>
      </c>
      <c r="B49" s="5">
        <v>2024</v>
      </c>
      <c r="C49" s="217">
        <v>73</v>
      </c>
      <c r="D49" s="228" t="s">
        <v>465</v>
      </c>
      <c r="E49" s="235" t="s">
        <v>475</v>
      </c>
      <c r="F49" s="229" t="s">
        <v>476</v>
      </c>
      <c r="G49" s="229" t="s">
        <v>477</v>
      </c>
      <c r="H49" s="219">
        <v>1</v>
      </c>
      <c r="I49" s="229" t="s">
        <v>478</v>
      </c>
      <c r="J49" s="219" t="s">
        <v>479</v>
      </c>
      <c r="K49" s="219" t="s">
        <v>480</v>
      </c>
      <c r="L49" s="236">
        <v>1</v>
      </c>
      <c r="M49" s="219" t="s">
        <v>481</v>
      </c>
      <c r="N49" s="219" t="s">
        <v>36</v>
      </c>
      <c r="O49" s="231">
        <v>45580</v>
      </c>
      <c r="P49" s="231">
        <v>45653</v>
      </c>
      <c r="Q49" s="21"/>
      <c r="R49" s="21"/>
      <c r="S49" s="21"/>
      <c r="T49" s="21"/>
      <c r="U49" s="21"/>
      <c r="V49" s="21"/>
      <c r="W49" s="21"/>
      <c r="X49" s="21"/>
      <c r="Y49" s="21"/>
      <c r="Z49" s="21"/>
      <c r="AA49" s="21"/>
      <c r="AB49" s="13" t="s">
        <v>37</v>
      </c>
      <c r="AC49" s="49" t="s">
        <v>38</v>
      </c>
      <c r="AD49" s="63"/>
      <c r="AE49" s="21"/>
      <c r="AF49" s="21"/>
      <c r="AG49" s="21"/>
      <c r="AH49" s="21"/>
      <c r="AI49" s="21"/>
      <c r="AJ49" s="21"/>
      <c r="AK49" s="21"/>
      <c r="AL49" s="21"/>
      <c r="AM49" s="93" t="s">
        <v>482</v>
      </c>
      <c r="AN49" s="88">
        <v>1</v>
      </c>
      <c r="AO49" s="78">
        <v>1</v>
      </c>
      <c r="AP49" s="197">
        <v>45657</v>
      </c>
      <c r="AQ49" s="7">
        <v>1</v>
      </c>
      <c r="AR49" s="87">
        <v>1</v>
      </c>
      <c r="AS49" s="8" t="s">
        <v>483</v>
      </c>
      <c r="AT49" s="15">
        <v>45308</v>
      </c>
      <c r="AU49" s="8" t="s">
        <v>532</v>
      </c>
    </row>
    <row r="50" spans="1:47" ht="94.5" hidden="1" customHeight="1" x14ac:dyDescent="0.2">
      <c r="A50" s="46">
        <v>111</v>
      </c>
      <c r="B50" s="5">
        <v>2024</v>
      </c>
      <c r="C50" s="217">
        <v>73</v>
      </c>
      <c r="D50" s="228" t="s">
        <v>465</v>
      </c>
      <c r="E50" s="235" t="s">
        <v>475</v>
      </c>
      <c r="F50" s="229" t="s">
        <v>476</v>
      </c>
      <c r="G50" s="229" t="s">
        <v>477</v>
      </c>
      <c r="H50" s="232">
        <v>4</v>
      </c>
      <c r="I50" s="229" t="s">
        <v>484</v>
      </c>
      <c r="J50" s="219" t="s">
        <v>485</v>
      </c>
      <c r="K50" s="219" t="s">
        <v>486</v>
      </c>
      <c r="L50" s="220">
        <v>1</v>
      </c>
      <c r="M50" s="219" t="s">
        <v>481</v>
      </c>
      <c r="N50" s="219" t="s">
        <v>36</v>
      </c>
      <c r="O50" s="231">
        <v>45566</v>
      </c>
      <c r="P50" s="237">
        <v>45747</v>
      </c>
      <c r="Q50" s="21"/>
      <c r="R50" s="21"/>
      <c r="S50" s="21"/>
      <c r="T50" s="21"/>
      <c r="U50" s="21"/>
      <c r="V50" s="21"/>
      <c r="W50" s="21"/>
      <c r="X50" s="21"/>
      <c r="Y50" s="21"/>
      <c r="Z50" s="21"/>
      <c r="AA50" s="21"/>
      <c r="AB50" s="13" t="s">
        <v>37</v>
      </c>
      <c r="AC50" s="13" t="s">
        <v>37</v>
      </c>
      <c r="AD50" s="63"/>
      <c r="AE50" s="21"/>
      <c r="AF50" s="21"/>
      <c r="AG50" s="21"/>
      <c r="AH50" s="21"/>
      <c r="AI50" s="21"/>
      <c r="AJ50" s="21"/>
      <c r="AK50" s="21"/>
      <c r="AL50" s="21"/>
      <c r="AM50" s="93" t="s">
        <v>487</v>
      </c>
      <c r="AN50" s="141" t="s">
        <v>488</v>
      </c>
      <c r="AO50" s="119">
        <v>0.1</v>
      </c>
      <c r="AP50" s="193">
        <v>45657</v>
      </c>
      <c r="AQ50" s="94" t="s">
        <v>489</v>
      </c>
      <c r="AR50" s="95">
        <v>0.1</v>
      </c>
      <c r="AS50" s="8" t="s">
        <v>490</v>
      </c>
      <c r="AT50" s="191">
        <v>45308</v>
      </c>
      <c r="AU50" s="8" t="s">
        <v>491</v>
      </c>
    </row>
    <row r="51" spans="1:47" ht="183" hidden="1" customHeight="1" x14ac:dyDescent="0.2">
      <c r="A51" s="46">
        <v>111</v>
      </c>
      <c r="B51" s="5">
        <v>2024</v>
      </c>
      <c r="C51" s="217">
        <v>73</v>
      </c>
      <c r="D51" s="228" t="s">
        <v>465</v>
      </c>
      <c r="E51" s="235" t="s">
        <v>492</v>
      </c>
      <c r="F51" s="229" t="s">
        <v>493</v>
      </c>
      <c r="G51" s="229" t="s">
        <v>494</v>
      </c>
      <c r="H51" s="232">
        <v>1</v>
      </c>
      <c r="I51" s="229" t="s">
        <v>535</v>
      </c>
      <c r="J51" s="232" t="s">
        <v>495</v>
      </c>
      <c r="K51" s="232" t="s">
        <v>496</v>
      </c>
      <c r="L51" s="233">
        <v>0.9</v>
      </c>
      <c r="M51" s="232" t="s">
        <v>469</v>
      </c>
      <c r="N51" s="219" t="s">
        <v>36</v>
      </c>
      <c r="O51" s="231">
        <v>45566</v>
      </c>
      <c r="P51" s="231">
        <v>45912</v>
      </c>
      <c r="Q51" s="65"/>
      <c r="R51" s="21"/>
      <c r="S51" s="21"/>
      <c r="T51" s="21"/>
      <c r="U51" s="21"/>
      <c r="V51" s="21"/>
      <c r="W51" s="21"/>
      <c r="X51" s="21"/>
      <c r="Y51" s="21"/>
      <c r="Z51" s="21"/>
      <c r="AA51" s="21"/>
      <c r="AB51" s="13" t="s">
        <v>37</v>
      </c>
      <c r="AC51" s="13" t="s">
        <v>37</v>
      </c>
      <c r="AD51" s="70"/>
      <c r="AE51" s="21"/>
      <c r="AF51" s="21"/>
      <c r="AG51" s="21"/>
      <c r="AH51" s="21"/>
      <c r="AI51" s="21"/>
      <c r="AJ51" s="21"/>
      <c r="AK51" s="21"/>
      <c r="AL51" s="21"/>
      <c r="AM51" s="93" t="s">
        <v>536</v>
      </c>
      <c r="AN51" s="88" t="s">
        <v>497</v>
      </c>
      <c r="AO51" s="78">
        <v>0.57999999999999996</v>
      </c>
      <c r="AP51" s="197">
        <v>45657</v>
      </c>
      <c r="AQ51" s="88" t="s">
        <v>497</v>
      </c>
      <c r="AR51" s="78">
        <v>0.57999999999999996</v>
      </c>
      <c r="AS51" s="8" t="s">
        <v>565</v>
      </c>
      <c r="AT51" s="197">
        <v>45660</v>
      </c>
      <c r="AU51" s="8" t="s">
        <v>498</v>
      </c>
    </row>
    <row r="52" spans="1:47" ht="310.5" hidden="1" customHeight="1" x14ac:dyDescent="0.2">
      <c r="A52" s="46">
        <v>111</v>
      </c>
      <c r="B52" s="5">
        <v>2024</v>
      </c>
      <c r="C52" s="217">
        <v>73</v>
      </c>
      <c r="D52" s="228" t="s">
        <v>465</v>
      </c>
      <c r="E52" s="235" t="s">
        <v>492</v>
      </c>
      <c r="F52" s="229" t="s">
        <v>493</v>
      </c>
      <c r="G52" s="229" t="s">
        <v>467</v>
      </c>
      <c r="H52" s="232">
        <v>3</v>
      </c>
      <c r="I52" s="229" t="s">
        <v>537</v>
      </c>
      <c r="J52" s="232" t="s">
        <v>499</v>
      </c>
      <c r="K52" s="232" t="s">
        <v>500</v>
      </c>
      <c r="L52" s="233">
        <v>0.9</v>
      </c>
      <c r="M52" s="232" t="s">
        <v>501</v>
      </c>
      <c r="N52" s="219" t="s">
        <v>36</v>
      </c>
      <c r="O52" s="231">
        <v>45566</v>
      </c>
      <c r="P52" s="231">
        <v>45657</v>
      </c>
      <c r="Q52" s="21"/>
      <c r="R52" s="21"/>
      <c r="S52" s="21"/>
      <c r="T52" s="21"/>
      <c r="U52" s="21"/>
      <c r="V52" s="21"/>
      <c r="W52" s="21"/>
      <c r="X52" s="21"/>
      <c r="Y52" s="21"/>
      <c r="Z52" s="21"/>
      <c r="AA52" s="21"/>
      <c r="AB52" s="13" t="s">
        <v>37</v>
      </c>
      <c r="AC52" s="49" t="s">
        <v>38</v>
      </c>
      <c r="AD52" s="63"/>
      <c r="AE52" s="21"/>
      <c r="AF52" s="21"/>
      <c r="AG52" s="21"/>
      <c r="AH52" s="21"/>
      <c r="AI52" s="21"/>
      <c r="AJ52" s="21"/>
      <c r="AK52" s="21"/>
      <c r="AL52" s="21"/>
      <c r="AM52" s="93" t="s">
        <v>566</v>
      </c>
      <c r="AN52" s="88" t="s">
        <v>502</v>
      </c>
      <c r="AO52" s="78">
        <v>1</v>
      </c>
      <c r="AP52" s="197">
        <v>45657</v>
      </c>
      <c r="AQ52" s="88" t="s">
        <v>502</v>
      </c>
      <c r="AR52" s="78">
        <v>1</v>
      </c>
      <c r="AS52" s="8" t="s">
        <v>571</v>
      </c>
      <c r="AT52" s="197">
        <v>45660</v>
      </c>
      <c r="AU52" s="8" t="s">
        <v>503</v>
      </c>
    </row>
  </sheetData>
  <autoFilter ref="A3:IM52" xr:uid="{59FE48B0-D85F-446C-A7FC-D4EDB5F99F6F}">
    <filterColumn colId="2">
      <filters>
        <filter val="67"/>
      </filters>
    </filterColumn>
  </autoFilter>
  <mergeCells count="9">
    <mergeCell ref="AM2:AP2"/>
    <mergeCell ref="A2:P2"/>
    <mergeCell ref="AC2:AC3"/>
    <mergeCell ref="AM1:AU1"/>
    <mergeCell ref="AQ2:AU2"/>
    <mergeCell ref="AD1:AG1"/>
    <mergeCell ref="AH1:AL1"/>
    <mergeCell ref="S1:V1"/>
    <mergeCell ref="W1:AA1"/>
  </mergeCells>
  <dataValidations count="12">
    <dataValidation type="decimal" allowBlank="1" showInputMessage="1" showErrorMessage="1" errorTitle="Entrada no válida" error="Por favor escriba un número" promptTitle="Escriba un número en esta casilla" sqref="L4:L5 L17:L21 L23:L52 M47:M50" xr:uid="{288D37D5-901F-4260-ACA7-78BC70A511A8}">
      <formula1>-999999</formula1>
      <formula2>999999</formula2>
    </dataValidation>
    <dataValidation type="textLength" allowBlank="1" showInputMessage="1" showErrorMessage="1" errorTitle="Entrada no válida" error="Escriba un texto  Maximo 100 Caracteres" promptTitle="Cualquier contenido Maximo 100 Caracteres" sqref="J4:J5 M4:N5 P47:P50 M36:M37 M40:M41 M43 N36:N41 N44:N52 J17:J51 K50 M17:N34 M45:M52" xr:uid="{EC927904-7C3F-4668-BD9F-C339A4AF96C1}">
      <formula1>0</formula1>
      <formula2>100</formula2>
    </dataValidation>
    <dataValidation type="date" allowBlank="1" showInputMessage="1" errorTitle="Entrada no válida" error="Por favor escriba una fecha válida (AAAA/MM/DD)" promptTitle="Ingrese una fecha (AAAA/MM/DD)" sqref="O4:P5 O17:P18 O21:P21 O24:P24 O26:P26 O27 O30 P29:P30 O33:P33 O36:P37 O40:P40 O43:P43 O46:P46 O51:P51" xr:uid="{39B1E24D-ADD8-43AC-8622-45FAB18F36E1}">
      <formula1>1900/1/1</formula1>
      <formula2>3000/1/1</formula2>
    </dataValidation>
    <dataValidation type="textLength" allowBlank="1" showInputMessage="1" showErrorMessage="1" errorTitle="Entrada no válida" error="Escriba un texto  Maximo 20 Caracteres" promptTitle="Cualquier contenido Maximo 20 Caracteres" sqref="E11:E13 E4:E5 E17:E52" xr:uid="{7EB22651-F577-42BF-805E-F3CBB1B725D8}">
      <formula1>0</formula1>
      <formula2>20</formula2>
    </dataValidation>
    <dataValidation type="textLength" allowBlank="1" showInputMessage="1" showErrorMessage="1" errorTitle="Entrada no válida" error="Escriba un texto  Maximo 500 Caracteres" promptTitle="Cualquier contenido Maximo 500 Caracteres" sqref="F11:G11 I4:I5 G17:G50 I17:I46 D4:D7" xr:uid="{FF635D6A-5342-4967-BF13-47D17BE6878C}">
      <formula1>0</formula1>
      <formula2>500</formula2>
    </dataValidation>
    <dataValidation type="textLength" allowBlank="1" showInputMessage="1" showErrorMessage="1" errorTitle="Entrada no válida" error="Escriba un texto  Maximo 200 Caracteres" promptTitle="Cualquier contenido Maximo 200 Caracteres" sqref="K4:K5 K51 K17:K48 AN16 AQ16 AN20 AN22:AN23" xr:uid="{7521C8D7-FFAC-4A61-84F6-FE64BAF3F748}">
      <formula1>0</formula1>
      <formula2>200</formula2>
    </dataValidation>
    <dataValidation type="whole" allowBlank="1" showInputMessage="1" showErrorMessage="1" errorTitle="Entrada no válida" error="Por favor escriba un número entero" promptTitle="Escriba un número entero en esta casilla" sqref="H4:H5 I47:I50 H17:H52" xr:uid="{8C531835-1BE7-40EC-B3C5-872CE57FE2EC}">
      <formula1>-999</formula1>
      <formula2>999</formula2>
    </dataValidation>
    <dataValidation type="textLength" allowBlank="1" showInputMessage="1" showErrorMessage="1" errorTitle="Entrada no válida" error="Escriba un texto  Maximo 9 Caracteres" promptTitle="Cualquier contenido Maximo 9 Caracteres" sqref="A3:A52" xr:uid="{70723E2E-86C8-4B79-BEFE-9549CDEEEA44}">
      <formula1>0</formula1>
      <formula2>9</formula2>
    </dataValidation>
    <dataValidation type="decimal" allowBlank="1" showInputMessage="1" showErrorMessage="1" errorTitle="Entrada no válida" error="Por favor escriba un número" promptTitle="Escriba un número en esta casilla" sqref="C11:C13 C3:C5 C17:C52" xr:uid="{1CC43852-2EC9-4CC7-AB82-C1F94F36FBA9}">
      <formula1>-9223372036854770000</formula1>
      <formula2>9223372036854770000</formula2>
    </dataValidation>
    <dataValidation type="textLength" allowBlank="1" showInputMessage="1" showErrorMessage="1" errorTitle="Entrada no válida" error="Escriba un texto  Maximo 500 Caracteres" promptTitle="Cualquier contenido Maximo 500 Caracteres" sqref="F4:G5 I47:I50" xr:uid="{B5144B8F-DAA1-4DF2-8E8D-4E69AA523829}">
      <formula1>0</formula1>
      <formula2>1000</formula2>
    </dataValidation>
    <dataValidation allowBlank="1" showInputMessage="1" showErrorMessage="1" errorTitle="Entrada no válida" error="Escriba un texto  Maximo 500 Caracteres" promptTitle="Cualquier contenido Maximo 500 Caracteres" sqref="D3" xr:uid="{2BDCFC72-E882-4706-BA15-835CC896AEA8}"/>
    <dataValidation type="list" allowBlank="1" showInputMessage="1" showErrorMessage="1" errorTitle="Entrada no válida" error="Por favor seleccione un elemento de la lista" promptTitle="Seleccione un elemento de la lista" sqref="B3" xr:uid="{912B7B3C-66C9-4135-8362-D3F5D2239D80}">
      <formula1>$A$350962:$A$350981</formula1>
    </dataValidation>
  </dataValidations>
  <pageMargins left="0.7" right="0.7" top="0.75" bottom="0.75" header="0.3" footer="0.3"/>
  <pageSetup scale="12" orientation="portrait" r:id="rId1"/>
  <colBreaks count="1" manualBreakCount="1">
    <brk id="9" max="51" man="1"/>
  </colBreaks>
  <ignoredErrors>
    <ignoredError sqref="AQ14" numberStoredAsText="1"/>
  </ignoredErrors>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3BCD5E3725B6D64B90497356E24D0832" ma:contentTypeVersion="15" ma:contentTypeDescription="Crear nuevo documento." ma:contentTypeScope="" ma:versionID="179d8f928dcdca44fff0b59a1e5cdd01">
  <xsd:schema xmlns:xsd="http://www.w3.org/2001/XMLSchema" xmlns:xs="http://www.w3.org/2001/XMLSchema" xmlns:p="http://schemas.microsoft.com/office/2006/metadata/properties" xmlns:ns2="498ee41c-e606-42bb-8264-d511ff6fd2e4" xmlns:ns3="7c97f1dc-316a-47fc-9921-aa164b8ae47c" xmlns:ns4="1de2139f-8de3-46bb-a1e0-d56807a1358c" xmlns:ns5="1df76daa-fa4c-4c26-aee6-0f3ec3407db7" targetNamespace="http://schemas.microsoft.com/office/2006/metadata/properties" ma:root="true" ma:fieldsID="f307f741b649f48503841d88d3fcde56" ns2:_="" ns3:_="" ns4:_="" ns5:_="">
    <xsd:import namespace="498ee41c-e606-42bb-8264-d511ff6fd2e4"/>
    <xsd:import namespace="7c97f1dc-316a-47fc-9921-aa164b8ae47c"/>
    <xsd:import namespace="1de2139f-8de3-46bb-a1e0-d56807a1358c"/>
    <xsd:import namespace="1df76daa-fa4c-4c26-aee6-0f3ec3407db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2:MediaServiceOCR" minOccurs="0"/>
                <xsd:element ref="ns2:MediaServiceGenerationTime" minOccurs="0"/>
                <xsd:element ref="ns2:MediaServiceEventHashCode" minOccurs="0"/>
                <xsd:element ref="ns3:SharedWithUsers" minOccurs="0"/>
                <xsd:element ref="ns4:SharedWithDetails" minOccurs="0"/>
                <xsd:element ref="ns2:lcf76f155ced4ddcb4097134ff3c332f" minOccurs="0"/>
                <xsd:element ref="ns5: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8ee41c-e606-42bb-8264-d511ff6fd2e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c97f1dc-316a-47fc-9921-aa164b8ae47c"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de2139f-8de3-46bb-a1e0-d56807a1358c" elementFormDefault="qualified">
    <xsd:import namespace="http://schemas.microsoft.com/office/2006/documentManagement/types"/>
    <xsd:import namespace="http://schemas.microsoft.com/office/infopath/2007/PartnerControls"/>
    <xsd:element name="SharedWithDetails" ma:index="17"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df76daa-fa4c-4c26-aee6-0f3ec3407db7"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853bce61-134a-4066-8111-77d9601f713f}" ma:internalName="TaxCatchAll" ma:showField="CatchAllData" ma:web="1df76daa-fa4c-4c26-aee6-0f3ec3407db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498ee41c-e606-42bb-8264-d511ff6fd2e4">
      <Terms xmlns="http://schemas.microsoft.com/office/infopath/2007/PartnerControls"/>
    </lcf76f155ced4ddcb4097134ff3c332f>
    <TaxCatchAll xmlns="1df76daa-fa4c-4c26-aee6-0f3ec3407db7"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641D38A-8C3F-4DB1-A750-DC8670B363F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98ee41c-e606-42bb-8264-d511ff6fd2e4"/>
    <ds:schemaRef ds:uri="7c97f1dc-316a-47fc-9921-aa164b8ae47c"/>
    <ds:schemaRef ds:uri="1de2139f-8de3-46bb-a1e0-d56807a1358c"/>
    <ds:schemaRef ds:uri="1df76daa-fa4c-4c26-aee6-0f3ec3407d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2F14402-76DB-4523-966F-8F5032877027}">
  <ds:schemaRefs>
    <ds:schemaRef ds:uri="http://schemas.microsoft.com/office/2006/metadata/properties"/>
    <ds:schemaRef ds:uri="http://schemas.microsoft.com/office/infopath/2007/PartnerControls"/>
    <ds:schemaRef ds:uri="498ee41c-e606-42bb-8264-d511ff6fd2e4"/>
    <ds:schemaRef ds:uri="1df76daa-fa4c-4c26-aee6-0f3ec3407db7"/>
  </ds:schemaRefs>
</ds:datastoreItem>
</file>

<file path=customXml/itemProps3.xml><?xml version="1.0" encoding="utf-8"?>
<ds:datastoreItem xmlns:ds="http://schemas.openxmlformats.org/officeDocument/2006/customXml" ds:itemID="{3AEFA329-1602-4302-A9E5-E8B1B2A4138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ConsolPM-CB</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Esperanza Pineda Segura</dc:creator>
  <cp:keywords/>
  <dc:description/>
  <cp:lastModifiedBy>Martha Mercedes Suna Ladino</cp:lastModifiedBy>
  <cp:revision/>
  <dcterms:created xsi:type="dcterms:W3CDTF">2023-02-15T14:55:03Z</dcterms:created>
  <dcterms:modified xsi:type="dcterms:W3CDTF">2025-02-14T16:59:44Z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0x0101003BCD5E3725B6D64B90497356E24D0832</vt:lpwstr>
  </property>
  <property fmtid="{D5CDD505-2E9C-101B-9397-08002B2CF9AE}" pid="3" name="MediaServiceImageTags">
    <vt:lpwstr/>
  </property>
</Properties>
</file>